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Cuenta_Publica\2018\PARAMUNICIPALES\COMUDAJ\INFORMACIÓN PROGRAMATICA\"/>
    </mc:Choice>
  </mc:AlternateContent>
  <xr:revisionPtr revIDLastSave="0" documentId="13_ncr:1_{97E039F1-BDAC-4489-9EDA-8AB920C8A8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6" r:id="rId1"/>
    <sheet name="IR" sheetId="5" r:id="rId2"/>
    <sheet name="Hoja1" sheetId="7" r:id="rId3"/>
  </sheets>
  <definedNames>
    <definedName name="_xlnm.Print_Titles" localSheetId="0">Formato!$1:$4</definedName>
    <definedName name="_xlnm.Print_Titles" localSheetId="2">Hoja1!$8:$8</definedName>
  </definedNames>
  <calcPr calcId="181029"/>
</workbook>
</file>

<file path=xl/calcChain.xml><?xml version="1.0" encoding="utf-8"?>
<calcChain xmlns="http://schemas.openxmlformats.org/spreadsheetml/2006/main">
  <c r="K14" i="7" l="1"/>
  <c r="L14" i="7"/>
  <c r="K15" i="7"/>
  <c r="L15" i="7"/>
  <c r="G17" i="6"/>
  <c r="G16" i="6"/>
  <c r="G15" i="6"/>
  <c r="I6" i="5"/>
  <c r="F6" i="5"/>
  <c r="H6" i="5"/>
  <c r="I5" i="5"/>
  <c r="I4" i="5"/>
  <c r="H5" i="5"/>
  <c r="H4" i="5"/>
  <c r="F4" i="5"/>
</calcChain>
</file>

<file path=xl/sharedStrings.xml><?xml version="1.0" encoding="utf-8"?>
<sst xmlns="http://schemas.openxmlformats.org/spreadsheetml/2006/main" count="312" uniqueCount="166">
  <si>
    <t>Clave del Programa presupuestario
(1)</t>
  </si>
  <si>
    <t>Nombre del programa presupuestario
(2)</t>
  </si>
  <si>
    <t>Nombre de la dependencia o entidad que lo ejecuta
(3)</t>
  </si>
  <si>
    <t>Prespuesto del programa presupuestario</t>
  </si>
  <si>
    <t>Fuente de Financiamiento
(4)</t>
  </si>
  <si>
    <t>Aprobado
(5)</t>
  </si>
  <si>
    <t>Modificado
(6)</t>
  </si>
  <si>
    <t>Devengado
(7)</t>
  </si>
  <si>
    <t>Ejercido
(8)</t>
  </si>
  <si>
    <t>Pagado
(9)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</si>
  <si>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</si>
  <si>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</si>
  <si>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</si>
  <si>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</si>
  <si>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</si>
  <si>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</si>
  <si>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</si>
  <si>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</si>
  <si>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</si>
  <si>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</si>
  <si>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E001</t>
  </si>
  <si>
    <t>Dirección</t>
  </si>
  <si>
    <t>COMUDAJ</t>
  </si>
  <si>
    <t>MUNICIPAL INGRESOS PROPIOS</t>
  </si>
  <si>
    <t>SI</t>
  </si>
  <si>
    <t>Porcentaje de actividades de promoción del deporte, actividad física y recreación</t>
  </si>
  <si>
    <t>Fin</t>
  </si>
  <si>
    <t>(Número de actividades de promoción del ejercicio actual-Número de actividades de promoción del ejercicio base)/ (Número de actividades de promoción del ejercicio  base)*100</t>
  </si>
  <si>
    <t>Desarrollo Social</t>
  </si>
  <si>
    <t>Participación de la población en las actividades físicas, deportivas y recreativas</t>
  </si>
  <si>
    <t>Propósito</t>
  </si>
  <si>
    <t>(Número de participantes en actividades físicas, deportivas y recreativas del ejercicio actual- Número de participantes en actividades físicas, deportivas y recreación del ejercicio base)/ (Número de participantes en actividades físicas, deportivas y recreación del ejercicio base)*100</t>
  </si>
  <si>
    <t>E001 y E002</t>
  </si>
  <si>
    <t>Dirección y deportes</t>
  </si>
  <si>
    <t xml:space="preserve">Porcentaje de actividades realizadas </t>
  </si>
  <si>
    <t>Componente</t>
  </si>
  <si>
    <t>(Número de actividades deportivas, físicas y recreativas realizadas / Total de actividades deportivas, físicas y recreativas programadas)*100</t>
  </si>
  <si>
    <t>Porcentaje de materiales y servicios suministrados</t>
  </si>
  <si>
    <t>(materiales y servicios adquiridos del ejercicio actual- materiales y servicios adquiridos del ejercicio anterior)/ (materiales y servicios adquiridos del ejercicio anterior)*100</t>
  </si>
  <si>
    <t>E003</t>
  </si>
  <si>
    <t>Juventud</t>
  </si>
  <si>
    <t xml:space="preserve">Porcentaje de jóvenes participantes </t>
  </si>
  <si>
    <t>(Número de jóvenes que participaron en las actividades/número de jóvenes que participaron en el ejercicio anterior)*100</t>
  </si>
  <si>
    <t>COMISIÓN MUNICIPAL DEL DEPORTE Y ATENCIÓN A LA JUVENTUD
INDICADORES DE RESULTADOS
DEL 1 DE ENERO AL 31 DE DICIEMBRE DE 2018</t>
  </si>
  <si>
    <t>yegresos*</t>
  </si>
  <si>
    <t>Municipio de Guanajuato</t>
  </si>
  <si>
    <t>Matriz de Indicadores de Resultados (MIR)</t>
  </si>
  <si>
    <t>FORMATO 7</t>
  </si>
  <si>
    <t>EJERCICIO FISCAL:</t>
  </si>
  <si>
    <t>NOMBRE DEL PROGRAMA PRESUPUESTARIO:</t>
  </si>
  <si>
    <t>BENEFICIARIOS:</t>
  </si>
  <si>
    <t>La población del municipio de Guanajuato</t>
  </si>
  <si>
    <t>DEPENDENCIA RESPONSABLE:</t>
  </si>
  <si>
    <t>Comisión Municipal del Deporte y atención a la Juventud</t>
  </si>
  <si>
    <t>ALINEACIÓN AL INSTRUMENTO DE PLANEACIÓN:</t>
  </si>
  <si>
    <t xml:space="preserve">Eje: </t>
  </si>
  <si>
    <t>Guanajuato, una capital incluyente</t>
  </si>
  <si>
    <t>Objetivo Estratégico</t>
  </si>
  <si>
    <t>Fomentar la cultura, las tradiciones y costumbres que constituyen fuentes de valores para la sana convivencia de la población.</t>
  </si>
  <si>
    <t>Estratégia</t>
  </si>
  <si>
    <t>Incrementar la participación de los ciudadanos en eventos culturales y deportivos</t>
  </si>
  <si>
    <t>NIVEL</t>
  </si>
  <si>
    <t>RESUMEN NARRATIVO</t>
  </si>
  <si>
    <t>INDICADOR</t>
  </si>
  <si>
    <t>MEDIOS DE VERIFICACIÓN</t>
  </si>
  <si>
    <t>SUPUESTOS</t>
  </si>
  <si>
    <t>TOTAL</t>
  </si>
  <si>
    <t>FIN</t>
  </si>
  <si>
    <t xml:space="preserve">Promover y fomentar la actividad física, el deporte y la recreación de la población.
</t>
  </si>
  <si>
    <t>Memorias de los eventos realizados, fotografías y listas de asistencia.</t>
  </si>
  <si>
    <t>Asistencia de la población a los eventos</t>
  </si>
  <si>
    <t>PROPÓSITO</t>
  </si>
  <si>
    <t>Contribuir al aumento de la participación de la población en realizar actividades físicas, deporte y recreación.</t>
  </si>
  <si>
    <t>Memorias de los eventos, fotografías y listas de asistencia.</t>
  </si>
  <si>
    <t>COMPONENTE</t>
  </si>
  <si>
    <t>1. Actividades deportivas, físicas y recreativas realizadas, conservadas y difundidas</t>
  </si>
  <si>
    <t>Memorias de las actividades realizadas, fotografías y listas de asistencia.</t>
  </si>
  <si>
    <t>2. Recursos materiales y servicios administrados</t>
  </si>
  <si>
    <t>Documento de planeación de la dependencia</t>
  </si>
  <si>
    <t>Cumplimiento de requerimientos por parte de otras áreas, suficiencia de recursos.</t>
  </si>
  <si>
    <t>3. Centro poder joven, pláticas y talleres, y estrategia actitud joven desarrollados.</t>
  </si>
  <si>
    <t>Interés por parte de los jóvenes, asistencia a los eventos.</t>
  </si>
  <si>
    <t>ACTIVIDADES</t>
  </si>
  <si>
    <t>C1A1. Realización de torneos deportivos, caminatas recreativas, paseos ciclistas, activaciones físicas, carreras atleticas y ciclistas; participación en la olimpiada infantil, juvenil y paraolímpica.</t>
  </si>
  <si>
    <t>Porcentaje de personas que participan</t>
  </si>
  <si>
    <t>Interés de la población, asistencia a eventos.</t>
  </si>
  <si>
    <t>C1A2 Promoción, capacitación y otorgamiento de apoyos deportivos realizados</t>
  </si>
  <si>
    <t xml:space="preserve">Porcentaje de deportistas beneficiados </t>
  </si>
  <si>
    <t>Interés de los deportistas y entrenadores, difusión por los medios adecuados</t>
  </si>
  <si>
    <t>C1A3 Organización y logística de actividades deportivas de las fiestas tradicionales y populares del municipio, y gestión de apoyos con dependencias gubernamentales, no gubernamentales y empresas.</t>
  </si>
  <si>
    <t>Porcentaje de apoyos y actividades deportivas de las fiestas tradicionales del municipio</t>
  </si>
  <si>
    <t>C1A4 Rehabilitación de espacios deportivos del municipio tanto en la zona urbana como en la zona rural; analizando los diagnósticos realizados a los mismos</t>
  </si>
  <si>
    <t>Porcentaje de espacios rehabilitados</t>
  </si>
  <si>
    <t>Diagnósticos certeros, otorgamiento de recursos necesarios</t>
  </si>
  <si>
    <t>C2A1 Seguimiento a procedimiento para la adquisición de material y/o servicios cumpliendo con las disposiciones administrativas</t>
  </si>
  <si>
    <t>Porcentaje de procedimientos realizados</t>
  </si>
  <si>
    <t>Reportes de solicitudes de procedimientos</t>
  </si>
  <si>
    <t xml:space="preserve">C3A1 Desarrollo de pláticas, actividades y talleres atendiendo a las necesidades del grupo de jóvenes.   </t>
  </si>
  <si>
    <t>C3A2 Generar el encuentro municipal de la juventud, hackaton, semana de la juventud y las jornadas de la juventud.</t>
  </si>
  <si>
    <t>Porcentaje de jóvenes participantes en los eventos</t>
  </si>
  <si>
    <t>50-69%</t>
  </si>
  <si>
    <t>70-99%</t>
  </si>
  <si>
    <t>Ascendente</t>
  </si>
  <si>
    <t>Trimestral</t>
  </si>
  <si>
    <t>Número de jóvenes participantes</t>
  </si>
  <si>
    <t>Este indicador nos ayudará a mostrar evidencia del trabajo en zonas específicas de atención y trabajos organizados con los jóvenes participantes</t>
  </si>
  <si>
    <t>Eficiencia</t>
  </si>
  <si>
    <t>Estratégico</t>
  </si>
  <si>
    <t>C3A2 Generación del encuentro municipal de la juventud, hackaton, semana de la juventud y las jornadas de la juventud.</t>
  </si>
  <si>
    <t xml:space="preserve">Este indicador medirá la cantidad de jóvenes atendidos </t>
  </si>
  <si>
    <t>(Número de procedimientos realizados/número de procedimientos en el ejercicio anterior)*100</t>
  </si>
  <si>
    <t>Este indicador medirá el porcentaje de procedimientos y distribución del material y/o servicios en comparación al año anterior</t>
  </si>
  <si>
    <t>C2A1 Seguimiento a procedimieto para la adquisición de material y/o servicios cumpliendo con las disposiciones administrativas</t>
  </si>
  <si>
    <t>79-0%</t>
  </si>
  <si>
    <t>94-80%</t>
  </si>
  <si>
    <t>100-95%</t>
  </si>
  <si>
    <t>Número de espacios rehabilitados</t>
  </si>
  <si>
    <t>(Número de espacios rehabilitados/número de espacios rehabilitados en el ejercicio anterior)*100</t>
  </si>
  <si>
    <t>Este indicador medirá el porcentaje de espacios deportivos rehabilitados respecto al año anterior</t>
  </si>
  <si>
    <t>Número de apoyos y actividades deportivas de las fiestas tradicionales del municipio</t>
  </si>
  <si>
    <t>(Número de apoyos y actividades deportivas realizadas/apoyos y actividades del ejercicio anterior)*100</t>
  </si>
  <si>
    <t>Este indicador medirá el porcentaje de apoyos y actividades realizadas en relación al año anterior</t>
  </si>
  <si>
    <t>Número de personas que asisten a clases</t>
  </si>
  <si>
    <t xml:space="preserve">(Numeros de deportistas beneficiados/total de deportistas beneficiados en el ejercicio anterior) </t>
  </si>
  <si>
    <t>Este indicador medirá el porcentaje de personas inscritas en comparación del año anterior</t>
  </si>
  <si>
    <t>C1A2 Promoción, capacitación y otorgamiento de apoyos deportivos realizados.</t>
  </si>
  <si>
    <t>Número de personas participantes</t>
  </si>
  <si>
    <t>(Numero de personas que participaron en estas actividades deportivas/total de personas registradas en el ejercicio anterior)*100</t>
  </si>
  <si>
    <t>Este indicador medirá el porcentaje de personas que participan en los torneos deportivos carreras ciclitas y atléticas respecto al año anterior</t>
  </si>
  <si>
    <t>Este indicador edirá el porcentaje de jóvenes participantes en diferentes actividades de la coordinación de juventud</t>
  </si>
  <si>
    <t>Porcentaje de jóvenes participantes</t>
  </si>
  <si>
    <t>3.Centro Poder Joven, pláticas y talleres, y estrategia actitud joven desarrollados.</t>
  </si>
  <si>
    <t>Semestral</t>
  </si>
  <si>
    <t>Materiales y servicios</t>
  </si>
  <si>
    <t>Este indicador medirá el porcentaje de  materiales y servicios adquiridos de este año, respecto al anterior</t>
  </si>
  <si>
    <t>89-80%</t>
  </si>
  <si>
    <t>Actividades</t>
  </si>
  <si>
    <t xml:space="preserve">Este indicador medirá el porcentaje de actividades deportivas, físicas y recreativas realizadas </t>
  </si>
  <si>
    <t>1. Actividades deportivas, físicas y recreativas realizadas, conservadas y difundidas.</t>
  </si>
  <si>
    <t>Anual</t>
  </si>
  <si>
    <t>Participantes</t>
  </si>
  <si>
    <t>Este indicador medirá el porcentaje de participación en actividades físicas, deportivas y recreativas  del ejercicio en curso respecto del ejercicio anterior</t>
  </si>
  <si>
    <t>Actividades de promoción</t>
  </si>
  <si>
    <t>Este indicador medirá el porcentaje de actividades de promoción de la población del ejercicio en curso respecto del ejercicio anterior</t>
  </si>
  <si>
    <t>ROJO</t>
  </si>
  <si>
    <t>AMARILLO</t>
  </si>
  <si>
    <t>VERDE</t>
  </si>
  <si>
    <t>SENTIDO DEL INDICADOR</t>
  </si>
  <si>
    <t>META 2018</t>
  </si>
  <si>
    <t>VALOR</t>
  </si>
  <si>
    <t>AÑO</t>
  </si>
  <si>
    <t>FRECUENCIA DE MEDICIÓN</t>
  </si>
  <si>
    <t>UNIDAD DE MEDIDA</t>
  </si>
  <si>
    <t>MÉTODO DE CALCULO</t>
  </si>
  <si>
    <t>DEFINICIÓN DEL INDICADOR</t>
  </si>
  <si>
    <t>DIMENSIÓN</t>
  </si>
  <si>
    <t>TIPO</t>
  </si>
  <si>
    <t>NOMBRE DEL INDICADOR</t>
  </si>
  <si>
    <t>PARAMETROS DE SEMAFORIZACIÓN</t>
  </si>
  <si>
    <t>LINEA BASE</t>
  </si>
  <si>
    <t>CARACTERISTICAS</t>
  </si>
  <si>
    <t>FORMATO 6</t>
  </si>
  <si>
    <t>COMISIÓN MUNICIPAL DEL DEPORTE Y ATENCIÓN A LA JUVENTUD</t>
  </si>
  <si>
    <t>DESARROLLO SOCIAL</t>
  </si>
  <si>
    <t>FICHA TÉCNICA DEL INDICADOR</t>
  </si>
  <si>
    <t>MUNICIPIO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</si>
</sst>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32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Arial Black"/>
      <family val="2"/>
    </font>
    <font>
      <b/>
      <sz val="28"/>
      <color theme="1"/>
      <name val="Century Gothic"/>
      <family val="2"/>
    </font>
    <font>
      <b/>
      <sz val="12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 tint="0.34998626667073579"/>
      <name val="Fira Sans Medium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9"/>
      <name val="Intro Book"/>
      <family val="3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8"/>
      <color rgb="FF000000"/>
      <name val="Calibri"/>
      <family val="2"/>
      <scheme val="minor"/>
    </font>
    <font>
      <b/>
      <sz val="8"/>
      <name val="Arial Narrow"/>
      <family val="2"/>
    </font>
    <font>
      <b/>
      <sz val="9"/>
      <color theme="1"/>
      <name val="Arial Narrow"/>
      <family val="2"/>
    </font>
    <font>
      <b/>
      <sz val="9"/>
      <color theme="0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6" tint="-0.499984740745262"/>
      <name val="Arial Narrow"/>
      <family val="2"/>
    </font>
    <font>
      <b/>
      <sz val="1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43" fontId="0" fillId="0" borderId="3" xfId="17" applyFont="1" applyBorder="1" applyProtection="1"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wrapText="1"/>
      <protection locked="0"/>
    </xf>
    <xf numFmtId="0" fontId="7" fillId="0" borderId="9" xfId="10" applyFont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12" xfId="10" applyFont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43" fontId="0" fillId="0" borderId="0" xfId="0" applyNumberFormat="1" applyProtection="1">
      <protection locked="0"/>
    </xf>
    <xf numFmtId="43" fontId="0" fillId="0" borderId="0" xfId="17" applyFont="1" applyProtection="1"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5" borderId="7" xfId="16" applyFont="1" applyFill="1" applyBorder="1" applyAlignment="1">
      <alignment horizontal="center" vertical="center" wrapText="1"/>
    </xf>
    <xf numFmtId="0" fontId="3" fillId="5" borderId="6" xfId="16" applyFont="1" applyFill="1" applyBorder="1" applyAlignment="1">
      <alignment horizontal="center" vertical="center" wrapText="1"/>
    </xf>
    <xf numFmtId="0" fontId="6" fillId="6" borderId="8" xfId="8" applyFont="1" applyFill="1" applyBorder="1" applyAlignment="1" applyProtection="1">
      <alignment horizontal="center" vertical="center" wrapText="1"/>
      <protection locked="0"/>
    </xf>
    <xf numFmtId="0" fontId="6" fillId="6" borderId="0" xfId="8" applyFont="1" applyFill="1" applyAlignment="1" applyProtection="1">
      <alignment horizontal="center" vertical="center" wrapText="1"/>
      <protection locked="0"/>
    </xf>
    <xf numFmtId="0" fontId="3" fillId="4" borderId="3" xfId="8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0" xfId="16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8" fillId="7" borderId="0" xfId="18" applyFill="1" applyAlignment="1" applyProtection="1">
      <alignment vertical="center"/>
      <protection locked="0"/>
    </xf>
    <xf numFmtId="0" fontId="9" fillId="7" borderId="0" xfId="7" applyFont="1" applyFill="1" applyAlignment="1">
      <alignment horizontal="center" vertical="center"/>
    </xf>
    <xf numFmtId="0" fontId="10" fillId="7" borderId="0" xfId="7" applyFont="1" applyFill="1" applyAlignment="1">
      <alignment vertical="center"/>
    </xf>
    <xf numFmtId="0" fontId="11" fillId="7" borderId="0" xfId="18" applyFont="1" applyFill="1" applyAlignment="1" applyProtection="1">
      <alignment vertical="center"/>
      <protection locked="0"/>
    </xf>
    <xf numFmtId="0" fontId="12" fillId="7" borderId="0" xfId="18" applyFont="1" applyFill="1" applyAlignment="1" applyProtection="1">
      <alignment horizontal="center" vertical="center"/>
      <protection locked="0"/>
    </xf>
    <xf numFmtId="0" fontId="13" fillId="8" borderId="12" xfId="18" applyFont="1" applyFill="1" applyBorder="1" applyAlignment="1" applyProtection="1">
      <alignment horizontal="left" vertical="center"/>
      <protection locked="0"/>
    </xf>
    <xf numFmtId="0" fontId="13" fillId="8" borderId="14" xfId="18" applyFont="1" applyFill="1" applyBorder="1" applyAlignment="1" applyProtection="1">
      <alignment horizontal="left" vertical="center" wrapText="1"/>
      <protection locked="0"/>
    </xf>
    <xf numFmtId="0" fontId="13" fillId="8" borderId="15" xfId="18" applyFont="1" applyFill="1" applyBorder="1" applyAlignment="1" applyProtection="1">
      <alignment horizontal="left" vertical="center" wrapText="1"/>
      <protection locked="0"/>
    </xf>
    <xf numFmtId="0" fontId="13" fillId="8" borderId="16" xfId="18" applyFont="1" applyFill="1" applyBorder="1" applyAlignment="1" applyProtection="1">
      <alignment horizontal="left" vertical="center" wrapText="1"/>
      <protection locked="0"/>
    </xf>
    <xf numFmtId="0" fontId="8" fillId="0" borderId="0" xfId="18" applyAlignment="1" applyProtection="1">
      <alignment vertical="center"/>
      <protection locked="0"/>
    </xf>
    <xf numFmtId="0" fontId="8" fillId="7" borderId="0" xfId="18" applyFill="1" applyAlignment="1" applyProtection="1">
      <alignment horizontal="center" vertical="center"/>
      <protection locked="0"/>
    </xf>
    <xf numFmtId="0" fontId="13" fillId="8" borderId="17" xfId="18" applyFont="1" applyFill="1" applyBorder="1" applyAlignment="1" applyProtection="1">
      <alignment horizontal="left" vertical="center" wrapText="1"/>
      <protection locked="0"/>
    </xf>
    <xf numFmtId="0" fontId="13" fillId="8" borderId="18" xfId="18" applyFont="1" applyFill="1" applyBorder="1" applyAlignment="1" applyProtection="1">
      <alignment horizontal="left" vertical="center" wrapText="1"/>
      <protection locked="0"/>
    </xf>
    <xf numFmtId="0" fontId="13" fillId="8" borderId="9" xfId="18" applyFont="1" applyFill="1" applyBorder="1" applyAlignment="1" applyProtection="1">
      <alignment vertical="center" wrapText="1"/>
      <protection locked="0"/>
    </xf>
    <xf numFmtId="0" fontId="13" fillId="8" borderId="19" xfId="18" applyFont="1" applyFill="1" applyBorder="1" applyAlignment="1" applyProtection="1">
      <alignment horizontal="left" vertical="center" wrapText="1"/>
      <protection locked="0"/>
    </xf>
    <xf numFmtId="0" fontId="13" fillId="8" borderId="20" xfId="18" applyFont="1" applyFill="1" applyBorder="1" applyAlignment="1" applyProtection="1">
      <alignment horizontal="left" vertical="center" wrapText="1"/>
      <protection locked="0"/>
    </xf>
    <xf numFmtId="0" fontId="13" fillId="8" borderId="12" xfId="18" applyFont="1" applyFill="1" applyBorder="1" applyAlignment="1" applyProtection="1">
      <alignment horizontal="left" vertical="center" wrapText="1"/>
      <protection locked="0"/>
    </xf>
    <xf numFmtId="0" fontId="13" fillId="8" borderId="21" xfId="18" applyFont="1" applyFill="1" applyBorder="1" applyAlignment="1" applyProtection="1">
      <alignment horizontal="left" vertical="center" wrapText="1"/>
      <protection locked="0"/>
    </xf>
    <xf numFmtId="0" fontId="13" fillId="8" borderId="22" xfId="18" applyFont="1" applyFill="1" applyBorder="1" applyAlignment="1" applyProtection="1">
      <alignment horizontal="left" vertical="center" wrapText="1"/>
      <protection locked="0"/>
    </xf>
    <xf numFmtId="0" fontId="13" fillId="8" borderId="12" xfId="18" applyFont="1" applyFill="1" applyBorder="1" applyAlignment="1" applyProtection="1">
      <alignment horizontal="center" vertical="center"/>
      <protection locked="0"/>
    </xf>
    <xf numFmtId="0" fontId="12" fillId="7" borderId="0" xfId="18" applyFont="1" applyFill="1" applyAlignment="1" applyProtection="1">
      <alignment vertical="center"/>
      <protection locked="0"/>
    </xf>
    <xf numFmtId="0" fontId="13" fillId="8" borderId="12" xfId="18" applyFont="1" applyFill="1" applyBorder="1" applyAlignment="1" applyProtection="1">
      <alignment horizontal="left" vertical="center"/>
      <protection locked="0"/>
    </xf>
    <xf numFmtId="0" fontId="4" fillId="0" borderId="0" xfId="7" applyAlignment="1">
      <alignment vertical="center" wrapText="1"/>
    </xf>
    <xf numFmtId="0" fontId="14" fillId="0" borderId="9" xfId="18" applyFont="1" applyBorder="1" applyAlignment="1" applyProtection="1">
      <alignment horizontal="left" vertical="center" wrapText="1"/>
      <protection locked="0"/>
    </xf>
    <xf numFmtId="0" fontId="15" fillId="0" borderId="23" xfId="18" applyFont="1" applyBorder="1" applyAlignment="1" applyProtection="1">
      <alignment horizontal="justify" vertical="center" wrapText="1"/>
      <protection locked="0"/>
    </xf>
    <xf numFmtId="0" fontId="14" fillId="0" borderId="9" xfId="18" applyFont="1" applyBorder="1" applyAlignment="1" applyProtection="1">
      <alignment vertical="center" wrapText="1"/>
      <protection locked="0"/>
    </xf>
    <xf numFmtId="43" fontId="14" fillId="0" borderId="9" xfId="2" applyFont="1" applyFill="1" applyBorder="1" applyAlignment="1" applyProtection="1">
      <alignment vertical="center" wrapText="1"/>
      <protection locked="0"/>
    </xf>
    <xf numFmtId="0" fontId="14" fillId="0" borderId="12" xfId="18" applyFont="1" applyBorder="1" applyAlignment="1" applyProtection="1">
      <alignment horizontal="left" vertical="center" wrapText="1"/>
      <protection locked="0"/>
    </xf>
    <xf numFmtId="0" fontId="14" fillId="0" borderId="12" xfId="18" applyFont="1" applyBorder="1" applyAlignment="1" applyProtection="1">
      <alignment vertical="center" wrapText="1"/>
      <protection locked="0"/>
    </xf>
    <xf numFmtId="43" fontId="14" fillId="0" borderId="12" xfId="2" applyFont="1" applyFill="1" applyBorder="1" applyAlignment="1" applyProtection="1">
      <alignment vertical="center" wrapText="1"/>
      <protection locked="0"/>
    </xf>
    <xf numFmtId="43" fontId="8" fillId="7" borderId="0" xfId="18" applyNumberFormat="1" applyFill="1" applyAlignment="1" applyProtection="1">
      <alignment vertical="center"/>
      <protection locked="0"/>
    </xf>
    <xf numFmtId="0" fontId="4" fillId="0" borderId="0" xfId="7" applyAlignment="1">
      <alignment horizontal="left" vertical="center" wrapText="1"/>
    </xf>
    <xf numFmtId="0" fontId="16" fillId="0" borderId="0" xfId="7" applyFont="1" applyAlignment="1">
      <alignment horizontal="left" vertical="center" wrapText="1"/>
    </xf>
    <xf numFmtId="0" fontId="14" fillId="0" borderId="12" xfId="18" applyFont="1" applyBorder="1" applyAlignment="1" applyProtection="1">
      <alignment horizontal="justify" vertical="center" wrapText="1"/>
      <protection locked="0"/>
    </xf>
    <xf numFmtId="0" fontId="4" fillId="0" borderId="0" xfId="7"/>
    <xf numFmtId="0" fontId="17" fillId="7" borderId="0" xfId="7" quotePrefix="1" applyFont="1" applyFill="1" applyAlignment="1">
      <alignment horizontal="center"/>
    </xf>
    <xf numFmtId="0" fontId="18" fillId="7" borderId="0" xfId="7" quotePrefix="1" applyFont="1" applyFill="1" applyAlignment="1">
      <alignment horizontal="center"/>
    </xf>
    <xf numFmtId="0" fontId="18" fillId="7" borderId="0" xfId="7" quotePrefix="1" applyFont="1" applyFill="1"/>
    <xf numFmtId="0" fontId="19" fillId="7" borderId="0" xfId="8" applyFont="1" applyFill="1"/>
    <xf numFmtId="0" fontId="17" fillId="7" borderId="0" xfId="7" quotePrefix="1" applyFont="1" applyFill="1"/>
    <xf numFmtId="0" fontId="18" fillId="7" borderId="0" xfId="7" quotePrefix="1" applyFont="1" applyFill="1" applyAlignment="1">
      <alignment horizontal="center"/>
    </xf>
    <xf numFmtId="0" fontId="18" fillId="7" borderId="7" xfId="7" quotePrefix="1" applyFont="1" applyFill="1" applyBorder="1" applyAlignment="1">
      <alignment horizontal="center"/>
    </xf>
    <xf numFmtId="0" fontId="20" fillId="0" borderId="0" xfId="7" applyFont="1" applyAlignment="1">
      <alignment horizontal="center" vertical="center" wrapText="1"/>
    </xf>
    <xf numFmtId="0" fontId="21" fillId="7" borderId="0" xfId="7" quotePrefix="1" applyFont="1" applyFill="1" applyAlignment="1">
      <alignment horizontal="center" vertical="center"/>
    </xf>
    <xf numFmtId="165" fontId="20" fillId="0" borderId="0" xfId="2" applyNumberFormat="1" applyFont="1" applyFill="1" applyAlignment="1">
      <alignment vertical="center" wrapText="1"/>
    </xf>
    <xf numFmtId="0" fontId="20" fillId="0" borderId="0" xfId="7" applyFont="1" applyAlignment="1">
      <alignment vertical="center" wrapText="1"/>
    </xf>
    <xf numFmtId="0" fontId="22" fillId="7" borderId="0" xfId="7" quotePrefix="1" applyFont="1" applyFill="1" applyAlignment="1">
      <alignment horizontal="center" vertical="center"/>
    </xf>
    <xf numFmtId="0" fontId="23" fillId="0" borderId="0" xfId="7" applyFont="1" applyAlignment="1">
      <alignment horizontal="left" vertical="center" wrapText="1"/>
    </xf>
    <xf numFmtId="9" fontId="20" fillId="0" borderId="10" xfId="7" applyNumberFormat="1" applyFont="1" applyBorder="1" applyAlignment="1">
      <alignment horizontal="right" vertical="center"/>
    </xf>
    <xf numFmtId="9" fontId="20" fillId="0" borderId="10" xfId="7" applyNumberFormat="1" applyFont="1" applyBorder="1" applyAlignment="1">
      <alignment horizontal="right" vertical="center" wrapText="1"/>
    </xf>
    <xf numFmtId="0" fontId="21" fillId="7" borderId="10" xfId="7" quotePrefix="1" applyFont="1" applyFill="1" applyBorder="1" applyAlignment="1">
      <alignment horizontal="center" vertical="center"/>
    </xf>
    <xf numFmtId="165" fontId="20" fillId="0" borderId="10" xfId="2" applyNumberFormat="1" applyFont="1" applyFill="1" applyBorder="1" applyAlignment="1">
      <alignment vertical="center" wrapText="1"/>
    </xf>
    <xf numFmtId="0" fontId="20" fillId="0" borderId="10" xfId="7" applyFont="1" applyBorder="1" applyAlignment="1">
      <alignment vertical="center" wrapText="1"/>
    </xf>
    <xf numFmtId="0" fontId="20" fillId="0" borderId="10" xfId="7" applyFont="1" applyBorder="1" applyAlignment="1">
      <alignment horizontal="center" vertical="center" wrapText="1"/>
    </xf>
    <xf numFmtId="0" fontId="22" fillId="7" borderId="10" xfId="7" quotePrefix="1" applyFont="1" applyFill="1" applyBorder="1" applyAlignment="1">
      <alignment horizontal="center" vertical="center"/>
    </xf>
    <xf numFmtId="0" fontId="23" fillId="0" borderId="10" xfId="7" applyFont="1" applyBorder="1" applyAlignment="1">
      <alignment horizontal="left" vertical="center" wrapText="1"/>
    </xf>
    <xf numFmtId="9" fontId="20" fillId="0" borderId="24" xfId="7" applyNumberFormat="1" applyFont="1" applyBorder="1" applyAlignment="1">
      <alignment horizontal="right" vertical="center"/>
    </xf>
    <xf numFmtId="9" fontId="20" fillId="0" borderId="24" xfId="7" applyNumberFormat="1" applyFont="1" applyBorder="1" applyAlignment="1">
      <alignment horizontal="right" vertical="center" wrapText="1"/>
    </xf>
    <xf numFmtId="0" fontId="21" fillId="7" borderId="13" xfId="7" quotePrefix="1" applyFont="1" applyFill="1" applyBorder="1" applyAlignment="1">
      <alignment horizontal="center" vertical="center"/>
    </xf>
    <xf numFmtId="0" fontId="20" fillId="0" borderId="13" xfId="7" applyFont="1" applyBorder="1" applyAlignment="1">
      <alignment vertical="center" wrapText="1"/>
    </xf>
    <xf numFmtId="0" fontId="20" fillId="0" borderId="24" xfId="7" applyFont="1" applyBorder="1" applyAlignment="1">
      <alignment vertical="center" wrapText="1"/>
    </xf>
    <xf numFmtId="0" fontId="22" fillId="7" borderId="13" xfId="7" quotePrefix="1" applyFont="1" applyFill="1" applyBorder="1" applyAlignment="1">
      <alignment horizontal="center" vertical="center"/>
    </xf>
    <xf numFmtId="0" fontId="23" fillId="0" borderId="13" xfId="7" applyFont="1" applyBorder="1" applyAlignment="1">
      <alignment horizontal="left" vertical="center" wrapText="1"/>
    </xf>
    <xf numFmtId="0" fontId="20" fillId="0" borderId="11" xfId="7" applyFont="1" applyBorder="1" applyAlignment="1">
      <alignment vertical="center" wrapText="1"/>
    </xf>
    <xf numFmtId="0" fontId="20" fillId="0" borderId="11" xfId="7" applyFont="1" applyBorder="1" applyAlignment="1">
      <alignment vertical="center"/>
    </xf>
    <xf numFmtId="165" fontId="20" fillId="0" borderId="0" xfId="2" applyNumberFormat="1" applyFont="1" applyFill="1" applyBorder="1" applyAlignment="1">
      <alignment vertical="center" wrapText="1"/>
    </xf>
    <xf numFmtId="165" fontId="20" fillId="0" borderId="11" xfId="2" applyNumberFormat="1" applyFont="1" applyFill="1" applyBorder="1" applyAlignment="1">
      <alignment vertical="center" wrapText="1"/>
    </xf>
    <xf numFmtId="9" fontId="20" fillId="0" borderId="0" xfId="7" applyNumberFormat="1" applyFont="1" applyAlignment="1">
      <alignment vertical="center" wrapText="1"/>
    </xf>
    <xf numFmtId="0" fontId="20" fillId="0" borderId="11" xfId="7" applyFont="1" applyBorder="1" applyAlignment="1">
      <alignment horizontal="center" vertical="center"/>
    </xf>
    <xf numFmtId="9" fontId="20" fillId="0" borderId="11" xfId="7" applyNumberFormat="1" applyFont="1" applyBorder="1" applyAlignment="1">
      <alignment horizontal="right" vertical="center"/>
    </xf>
    <xf numFmtId="9" fontId="20" fillId="0" borderId="11" xfId="7" applyNumberFormat="1" applyFont="1" applyBorder="1" applyAlignment="1">
      <alignment horizontal="right" vertical="center" wrapText="1"/>
    </xf>
    <xf numFmtId="0" fontId="24" fillId="0" borderId="0" xfId="7" applyFont="1" applyAlignment="1">
      <alignment horizontal="left" vertical="center" wrapText="1"/>
    </xf>
    <xf numFmtId="0" fontId="20" fillId="0" borderId="24" xfId="7" applyFont="1" applyBorder="1" applyAlignment="1">
      <alignment horizontal="center" vertical="center" wrapText="1"/>
    </xf>
    <xf numFmtId="0" fontId="25" fillId="7" borderId="10" xfId="7" quotePrefix="1" applyFont="1" applyFill="1" applyBorder="1" applyAlignment="1">
      <alignment horizontal="center"/>
    </xf>
    <xf numFmtId="10" fontId="20" fillId="0" borderId="11" xfId="7" applyNumberFormat="1" applyFont="1" applyBorder="1" applyAlignment="1">
      <alignment horizontal="right" vertical="center" wrapText="1"/>
    </xf>
    <xf numFmtId="0" fontId="20" fillId="0" borderId="11" xfId="19" applyNumberFormat="1" applyFont="1" applyFill="1" applyBorder="1" applyAlignment="1">
      <alignment vertical="center" wrapText="1"/>
    </xf>
    <xf numFmtId="0" fontId="20" fillId="0" borderId="24" xfId="7" applyFont="1" applyBorder="1" applyAlignment="1">
      <alignment vertical="center"/>
    </xf>
    <xf numFmtId="0" fontId="20" fillId="0" borderId="24" xfId="7" applyFont="1" applyBorder="1" applyAlignment="1">
      <alignment horizontal="left" vertical="center" wrapText="1"/>
    </xf>
    <xf numFmtId="0" fontId="20" fillId="7" borderId="25" xfId="7" applyFont="1" applyFill="1" applyBorder="1" applyAlignment="1">
      <alignment horizontal="left" vertical="center" wrapText="1"/>
    </xf>
    <xf numFmtId="0" fontId="20" fillId="0" borderId="11" xfId="7" applyFont="1" applyBorder="1" applyAlignment="1">
      <alignment horizontal="left" vertical="center" wrapText="1"/>
    </xf>
    <xf numFmtId="0" fontId="23" fillId="7" borderId="25" xfId="7" applyFont="1" applyFill="1" applyBorder="1" applyAlignment="1">
      <alignment horizontal="left" vertical="center" wrapText="1"/>
    </xf>
    <xf numFmtId="0" fontId="26" fillId="9" borderId="13" xfId="8" applyFont="1" applyFill="1" applyBorder="1" applyAlignment="1">
      <alignment horizontal="center" vertical="center" wrapText="1"/>
    </xf>
    <xf numFmtId="0" fontId="26" fillId="10" borderId="13" xfId="8" applyFont="1" applyFill="1" applyBorder="1" applyAlignment="1">
      <alignment horizontal="center" vertical="center" wrapText="1"/>
    </xf>
    <xf numFmtId="0" fontId="26" fillId="11" borderId="13" xfId="8" applyFont="1" applyFill="1" applyBorder="1" applyAlignment="1">
      <alignment horizontal="center" vertical="center" wrapText="1"/>
    </xf>
    <xf numFmtId="0" fontId="27" fillId="9" borderId="13" xfId="8" applyFont="1" applyFill="1" applyBorder="1" applyAlignment="1">
      <alignment horizontal="center" vertical="center" wrapText="1"/>
    </xf>
    <xf numFmtId="0" fontId="27" fillId="9" borderId="13" xfId="7" applyFont="1" applyFill="1" applyBorder="1" applyAlignment="1">
      <alignment horizontal="center" vertical="center" wrapText="1"/>
    </xf>
    <xf numFmtId="0" fontId="28" fillId="12" borderId="10" xfId="7" applyFont="1" applyFill="1" applyBorder="1" applyAlignment="1">
      <alignment horizontal="center" vertical="center"/>
    </xf>
    <xf numFmtId="0" fontId="4" fillId="7" borderId="0" xfId="7" applyFill="1" applyAlignment="1">
      <alignment vertical="center"/>
    </xf>
    <xf numFmtId="0" fontId="29" fillId="12" borderId="10" xfId="7" applyFont="1" applyFill="1" applyBorder="1" applyAlignment="1">
      <alignment horizontal="center" vertical="center"/>
    </xf>
    <xf numFmtId="0" fontId="30" fillId="7" borderId="0" xfId="8" applyFont="1" applyFill="1" applyAlignment="1">
      <alignment horizontal="right"/>
    </xf>
    <xf numFmtId="0" fontId="17" fillId="7" borderId="0" xfId="7" quotePrefix="1" applyFont="1" applyFill="1" applyAlignment="1">
      <alignment horizontal="center"/>
    </xf>
    <xf numFmtId="0" fontId="17" fillId="7" borderId="0" xfId="7" applyFont="1" applyFill="1" applyAlignment="1">
      <alignment horizontal="center"/>
    </xf>
    <xf numFmtId="0" fontId="31" fillId="7" borderId="0" xfId="7" applyFont="1" applyFill="1" applyAlignment="1">
      <alignment horizontal="center"/>
    </xf>
  </cellXfs>
  <cellStyles count="20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4 3" xfId="18" xr:uid="{24B686D9-73C7-45AB-8707-391DC0A343B3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 2" xfId="19" xr:uid="{0622E3F4-C7FC-47E1-ABF0-24FC8507D836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DD214-0D84-4A9F-8C6B-4F515694829B}">
  <sheetPr>
    <tabColor theme="5" tint="-0.249977111117893"/>
  </sheetPr>
  <dimension ref="A1:CZ68"/>
  <sheetViews>
    <sheetView tabSelected="1" workbookViewId="0">
      <selection activeCell="E29" sqref="E29"/>
    </sheetView>
  </sheetViews>
  <sheetFormatPr baseColWidth="10" defaultColWidth="15.5703125" defaultRowHeight="15.6"/>
  <cols>
    <col min="1" max="1" width="3.42578125" style="37" customWidth="1"/>
    <col min="2" max="2" width="18" style="37" customWidth="1"/>
    <col min="3" max="3" width="40" style="37" customWidth="1"/>
    <col min="4" max="4" width="26.5703125" style="37" customWidth="1"/>
    <col min="5" max="5" width="33.5703125" style="37" customWidth="1"/>
    <col min="6" max="6" width="36.5703125" style="37" customWidth="1"/>
    <col min="7" max="7" width="16.7109375" style="37" customWidth="1"/>
    <col min="8" max="9" width="18.5703125" style="28" bestFit="1" customWidth="1"/>
    <col min="10" max="42" width="15.5703125" style="28"/>
    <col min="43" max="16384" width="15.5703125" style="37"/>
  </cols>
  <sheetData>
    <row r="1" spans="1:104" s="28" customFormat="1" ht="11.25" customHeight="1"/>
    <row r="2" spans="1:104" s="28" customFormat="1" ht="28.5" customHeight="1">
      <c r="B2" s="29" t="s">
        <v>45</v>
      </c>
      <c r="C2" s="29"/>
      <c r="D2" s="29"/>
      <c r="E2" s="29"/>
      <c r="F2" s="29"/>
      <c r="G2" s="29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</row>
    <row r="3" spans="1:104" s="28" customFormat="1" ht="20.399999999999999">
      <c r="B3" s="29" t="s">
        <v>46</v>
      </c>
      <c r="C3" s="29"/>
      <c r="D3" s="29"/>
      <c r="E3" s="29"/>
      <c r="F3" s="29"/>
      <c r="G3" s="29"/>
    </row>
    <row r="4" spans="1:104" s="28" customFormat="1">
      <c r="G4" s="31" t="s">
        <v>47</v>
      </c>
    </row>
    <row r="5" spans="1:104">
      <c r="A5" s="32"/>
      <c r="B5" s="33" t="s">
        <v>48</v>
      </c>
      <c r="C5" s="33"/>
      <c r="D5" s="34">
        <v>2018</v>
      </c>
      <c r="E5" s="35"/>
      <c r="F5" s="35"/>
      <c r="G5" s="36"/>
    </row>
    <row r="6" spans="1:104" ht="15.75" customHeight="1">
      <c r="A6" s="32"/>
      <c r="B6" s="33" t="s">
        <v>49</v>
      </c>
      <c r="C6" s="33"/>
      <c r="D6" s="34" t="s">
        <v>28</v>
      </c>
      <c r="E6" s="35"/>
      <c r="F6" s="35"/>
      <c r="G6" s="36"/>
    </row>
    <row r="7" spans="1:104">
      <c r="A7" s="32"/>
      <c r="B7" s="33" t="s">
        <v>50</v>
      </c>
      <c r="C7" s="33"/>
      <c r="D7" s="34" t="s">
        <v>51</v>
      </c>
      <c r="E7" s="35"/>
      <c r="F7" s="35"/>
      <c r="G7" s="36"/>
    </row>
    <row r="8" spans="1:104" ht="15.75" customHeight="1">
      <c r="A8" s="32"/>
      <c r="B8" s="33" t="s">
        <v>52</v>
      </c>
      <c r="C8" s="33"/>
      <c r="D8" s="34" t="s">
        <v>53</v>
      </c>
      <c r="E8" s="35"/>
      <c r="F8" s="35"/>
      <c r="G8" s="36"/>
    </row>
    <row r="9" spans="1:104" ht="19.5" customHeight="1">
      <c r="A9" s="38"/>
      <c r="B9" s="39" t="s">
        <v>54</v>
      </c>
      <c r="C9" s="40"/>
      <c r="D9" s="41" t="s">
        <v>55</v>
      </c>
      <c r="E9" s="34" t="s">
        <v>56</v>
      </c>
      <c r="F9" s="35"/>
      <c r="G9" s="36"/>
    </row>
    <row r="10" spans="1:104" ht="32.25" customHeight="1">
      <c r="A10" s="32"/>
      <c r="B10" s="42"/>
      <c r="C10" s="43"/>
      <c r="D10" s="44" t="s">
        <v>57</v>
      </c>
      <c r="E10" s="34" t="s">
        <v>58</v>
      </c>
      <c r="F10" s="35"/>
      <c r="G10" s="36"/>
    </row>
    <row r="11" spans="1:104" ht="21.75" customHeight="1">
      <c r="A11" s="28"/>
      <c r="B11" s="45"/>
      <c r="C11" s="46"/>
      <c r="D11" s="44" t="s">
        <v>59</v>
      </c>
      <c r="E11" s="34" t="s">
        <v>60</v>
      </c>
      <c r="F11" s="35"/>
      <c r="G11" s="36"/>
    </row>
    <row r="12" spans="1:104" ht="21" customHeight="1">
      <c r="A12" s="28"/>
      <c r="B12" s="47" t="s">
        <v>61</v>
      </c>
      <c r="C12" s="47" t="s">
        <v>62</v>
      </c>
      <c r="D12" s="47" t="s">
        <v>63</v>
      </c>
      <c r="E12" s="47" t="s">
        <v>64</v>
      </c>
      <c r="F12" s="47" t="s">
        <v>65</v>
      </c>
      <c r="G12" s="47" t="s">
        <v>66</v>
      </c>
    </row>
    <row r="13" spans="1:104" ht="96.75" customHeight="1">
      <c r="A13" s="48"/>
      <c r="B13" s="49" t="s">
        <v>67</v>
      </c>
      <c r="C13" s="50" t="s">
        <v>68</v>
      </c>
      <c r="D13" s="51" t="s">
        <v>25</v>
      </c>
      <c r="E13" s="52" t="s">
        <v>69</v>
      </c>
      <c r="F13" s="53" t="s">
        <v>70</v>
      </c>
      <c r="G13" s="54">
        <v>8590131.8100000005</v>
      </c>
    </row>
    <row r="14" spans="1:104" ht="78" customHeight="1">
      <c r="A14" s="48"/>
      <c r="B14" s="49" t="s">
        <v>71</v>
      </c>
      <c r="C14" s="50" t="s">
        <v>72</v>
      </c>
      <c r="D14" s="55" t="s">
        <v>29</v>
      </c>
      <c r="E14" s="52" t="s">
        <v>73</v>
      </c>
      <c r="F14" s="56" t="s">
        <v>70</v>
      </c>
      <c r="G14" s="57">
        <v>8590131.8100000005</v>
      </c>
    </row>
    <row r="15" spans="1:104" ht="78.75" customHeight="1">
      <c r="A15" s="48"/>
      <c r="B15" s="49" t="s">
        <v>74</v>
      </c>
      <c r="C15" s="50" t="s">
        <v>75</v>
      </c>
      <c r="D15" s="55" t="s">
        <v>34</v>
      </c>
      <c r="E15" s="52" t="s">
        <v>76</v>
      </c>
      <c r="F15" s="56" t="s">
        <v>70</v>
      </c>
      <c r="G15" s="57">
        <f>+G18+G19+G20+G21</f>
        <v>7040553.5800000001</v>
      </c>
      <c r="H15" s="58"/>
    </row>
    <row r="16" spans="1:104" ht="85.5" customHeight="1">
      <c r="A16" s="48"/>
      <c r="B16" s="49" t="s">
        <v>74</v>
      </c>
      <c r="C16" s="50" t="s">
        <v>77</v>
      </c>
      <c r="D16" s="55" t="s">
        <v>37</v>
      </c>
      <c r="E16" s="52" t="s">
        <v>78</v>
      </c>
      <c r="F16" s="56" t="s">
        <v>79</v>
      </c>
      <c r="G16" s="57">
        <f>+G22</f>
        <v>803848.94</v>
      </c>
      <c r="H16" s="58"/>
    </row>
    <row r="17" spans="1:9" ht="77.25" customHeight="1">
      <c r="A17" s="48"/>
      <c r="B17" s="49" t="s">
        <v>74</v>
      </c>
      <c r="C17" s="59" t="s">
        <v>80</v>
      </c>
      <c r="D17" s="55" t="s">
        <v>41</v>
      </c>
      <c r="E17" s="52" t="s">
        <v>76</v>
      </c>
      <c r="F17" s="56" t="s">
        <v>81</v>
      </c>
      <c r="G17" s="57">
        <f>+G23+G24</f>
        <v>745729.29</v>
      </c>
    </row>
    <row r="18" spans="1:9" ht="104.25" customHeight="1">
      <c r="A18" s="48"/>
      <c r="B18" s="49" t="s">
        <v>82</v>
      </c>
      <c r="C18" s="60" t="s">
        <v>83</v>
      </c>
      <c r="D18" s="55" t="s">
        <v>84</v>
      </c>
      <c r="E18" s="52" t="s">
        <v>76</v>
      </c>
      <c r="F18" s="56" t="s">
        <v>85</v>
      </c>
      <c r="G18" s="57">
        <v>2300472.4300000002</v>
      </c>
      <c r="I18" s="58"/>
    </row>
    <row r="19" spans="1:9" ht="138" customHeight="1">
      <c r="A19" s="48"/>
      <c r="B19" s="49" t="s">
        <v>82</v>
      </c>
      <c r="C19" s="60" t="s">
        <v>86</v>
      </c>
      <c r="D19" s="55" t="s">
        <v>87</v>
      </c>
      <c r="E19" s="52" t="s">
        <v>76</v>
      </c>
      <c r="F19" s="56" t="s">
        <v>88</v>
      </c>
      <c r="G19" s="57">
        <v>192000</v>
      </c>
      <c r="I19" s="58"/>
    </row>
    <row r="20" spans="1:9" ht="124.5" customHeight="1">
      <c r="A20" s="48"/>
      <c r="B20" s="49" t="s">
        <v>82</v>
      </c>
      <c r="C20" s="60" t="s">
        <v>89</v>
      </c>
      <c r="D20" s="55" t="s">
        <v>90</v>
      </c>
      <c r="E20" s="52" t="s">
        <v>76</v>
      </c>
      <c r="F20" s="56" t="s">
        <v>88</v>
      </c>
      <c r="G20" s="57">
        <v>336000</v>
      </c>
    </row>
    <row r="21" spans="1:9" ht="208.5" customHeight="1">
      <c r="A21" s="48"/>
      <c r="B21" s="49" t="s">
        <v>82</v>
      </c>
      <c r="C21" s="61" t="s">
        <v>91</v>
      </c>
      <c r="D21" s="55" t="s">
        <v>92</v>
      </c>
      <c r="E21" s="52" t="s">
        <v>76</v>
      </c>
      <c r="F21" s="56" t="s">
        <v>93</v>
      </c>
      <c r="G21" s="57">
        <v>4212081.1500000004</v>
      </c>
    </row>
    <row r="22" spans="1:9" ht="165.75" customHeight="1">
      <c r="A22" s="48"/>
      <c r="B22" s="49" t="s">
        <v>82</v>
      </c>
      <c r="C22" s="61" t="s">
        <v>94</v>
      </c>
      <c r="D22" s="55" t="s">
        <v>95</v>
      </c>
      <c r="E22" s="52" t="s">
        <v>96</v>
      </c>
      <c r="F22" s="56" t="s">
        <v>79</v>
      </c>
      <c r="G22" s="57">
        <v>803848.94</v>
      </c>
    </row>
    <row r="23" spans="1:9" ht="126.75" customHeight="1">
      <c r="A23" s="48"/>
      <c r="B23" s="49" t="s">
        <v>82</v>
      </c>
      <c r="C23" s="61" t="s">
        <v>97</v>
      </c>
      <c r="D23" s="55" t="s">
        <v>41</v>
      </c>
      <c r="E23" s="52" t="s">
        <v>76</v>
      </c>
      <c r="F23" s="56" t="s">
        <v>81</v>
      </c>
      <c r="G23" s="57">
        <v>481739.69</v>
      </c>
    </row>
    <row r="24" spans="1:9" ht="81.75" customHeight="1">
      <c r="A24" s="48"/>
      <c r="B24" s="49" t="s">
        <v>82</v>
      </c>
      <c r="C24" s="61" t="s">
        <v>98</v>
      </c>
      <c r="D24" s="55" t="s">
        <v>99</v>
      </c>
      <c r="E24" s="52" t="s">
        <v>76</v>
      </c>
      <c r="F24" s="56" t="s">
        <v>81</v>
      </c>
      <c r="G24" s="57">
        <v>263989.59999999998</v>
      </c>
    </row>
    <row r="25" spans="1:9" s="28" customFormat="1"/>
    <row r="26" spans="1:9" s="28" customFormat="1"/>
    <row r="27" spans="1:9" s="28" customFormat="1"/>
    <row r="28" spans="1:9" s="28" customFormat="1" ht="15.75" customHeight="1"/>
    <row r="29" spans="1:9" s="28" customFormat="1"/>
    <row r="30" spans="1:9" s="28" customFormat="1"/>
    <row r="31" spans="1:9" s="28" customFormat="1" ht="15.75" customHeight="1"/>
    <row r="32" spans="1:9" s="28" customFormat="1"/>
    <row r="33" s="28" customFormat="1"/>
    <row r="34" s="28" customFormat="1"/>
    <row r="35" s="28" customFormat="1"/>
    <row r="36" s="28" customFormat="1" ht="15.75" customHeight="1"/>
    <row r="37" s="28" customFormat="1"/>
    <row r="38" s="28" customFormat="1"/>
    <row r="39" s="28" customFormat="1"/>
    <row r="40" s="28" customFormat="1"/>
    <row r="41" s="28" customFormat="1"/>
    <row r="42" s="28" customFormat="1"/>
    <row r="43" s="28" customFormat="1"/>
    <row r="44" s="28" customFormat="1"/>
    <row r="45" s="28" customFormat="1"/>
    <row r="46" s="28" customFormat="1"/>
    <row r="47" s="28" customFormat="1"/>
    <row r="48" s="28" customFormat="1"/>
    <row r="49" s="28" customFormat="1"/>
    <row r="50" s="28" customFormat="1"/>
    <row r="51" s="28" customFormat="1"/>
    <row r="52" s="28" customFormat="1"/>
    <row r="53" s="28" customFormat="1"/>
    <row r="54" s="28" customFormat="1"/>
    <row r="55" s="28" customFormat="1"/>
    <row r="56" s="28" customFormat="1"/>
    <row r="57" s="28" customFormat="1"/>
    <row r="58" s="28" customFormat="1"/>
    <row r="59" s="28" customFormat="1"/>
    <row r="60" s="28" customFormat="1"/>
    <row r="61" s="28" customFormat="1"/>
    <row r="62" s="28" customFormat="1"/>
    <row r="63" s="28" customFormat="1"/>
    <row r="64" s="28" customFormat="1"/>
    <row r="65" s="28" customFormat="1"/>
    <row r="66" s="28" customFormat="1"/>
    <row r="67" s="28" customFormat="1"/>
    <row r="68" s="28" customFormat="1"/>
  </sheetData>
  <mergeCells count="14">
    <mergeCell ref="B7:C7"/>
    <mergeCell ref="D7:G7"/>
    <mergeCell ref="B8:C8"/>
    <mergeCell ref="D8:G8"/>
    <mergeCell ref="B9:C11"/>
    <mergeCell ref="E9:G9"/>
    <mergeCell ref="E10:G10"/>
    <mergeCell ref="E11:G11"/>
    <mergeCell ref="B2:G2"/>
    <mergeCell ref="B3:G3"/>
    <mergeCell ref="B5:C5"/>
    <mergeCell ref="D5:G5"/>
    <mergeCell ref="B6:C6"/>
    <mergeCell ref="D6:G6"/>
  </mergeCells>
  <pageMargins left="0.23622047244094491" right="0.23622047244094491" top="0.39370078740157483" bottom="0.39370078740157483" header="0.31496062992125984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zoomScale="70" zoomScaleNormal="70" workbookViewId="0">
      <selection activeCell="I7" sqref="I7"/>
    </sheetView>
  </sheetViews>
  <sheetFormatPr baseColWidth="10" defaultColWidth="12" defaultRowHeight="10.199999999999999"/>
  <cols>
    <col min="1" max="10" width="17" style="1" customWidth="1"/>
    <col min="11" max="12" width="11.85546875" style="1" customWidth="1"/>
    <col min="13" max="16" width="12" style="1"/>
    <col min="18" max="18" width="18.85546875" customWidth="1"/>
  </cols>
  <sheetData>
    <row r="1" spans="1:19" ht="60" customHeight="1">
      <c r="A1" s="21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1.25" customHeight="1">
      <c r="A2" s="24" t="s">
        <v>0</v>
      </c>
      <c r="B2" s="24" t="s">
        <v>1</v>
      </c>
      <c r="C2" s="24" t="s">
        <v>2</v>
      </c>
      <c r="D2" s="24" t="s">
        <v>4</v>
      </c>
      <c r="E2" s="23" t="s">
        <v>3</v>
      </c>
      <c r="F2" s="23"/>
      <c r="G2" s="23"/>
      <c r="H2" s="23"/>
      <c r="I2" s="23"/>
      <c r="J2" s="17" t="s">
        <v>10</v>
      </c>
      <c r="K2" s="19" t="s">
        <v>11</v>
      </c>
      <c r="L2" s="19" t="s">
        <v>12</v>
      </c>
      <c r="M2" s="1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27" t="s">
        <v>18</v>
      </c>
      <c r="S2" s="26" t="s">
        <v>19</v>
      </c>
    </row>
    <row r="3" spans="1:19" ht="54.75" customHeight="1">
      <c r="A3" s="25"/>
      <c r="B3" s="25"/>
      <c r="C3" s="25"/>
      <c r="D3" s="25"/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18"/>
      <c r="K3" s="20"/>
      <c r="L3" s="20"/>
      <c r="M3" s="20"/>
      <c r="N3" s="20"/>
      <c r="O3" s="20"/>
      <c r="P3" s="20"/>
      <c r="Q3" s="20"/>
      <c r="R3" s="27"/>
      <c r="S3" s="26"/>
    </row>
    <row r="4" spans="1:19" ht="183.6">
      <c r="A4" s="3" t="s">
        <v>20</v>
      </c>
      <c r="B4" s="2" t="s">
        <v>21</v>
      </c>
      <c r="C4" s="2" t="s">
        <v>22</v>
      </c>
      <c r="D4" s="8" t="s">
        <v>23</v>
      </c>
      <c r="E4" s="6">
        <v>8649501.1199999992</v>
      </c>
      <c r="F4" s="6">
        <f>7799081.94+1950002.01+F8</f>
        <v>10600511.240000002</v>
      </c>
      <c r="G4" s="6"/>
      <c r="H4" s="6">
        <f>7163385.01+1917630.86+787109.94</f>
        <v>9868125.8099999987</v>
      </c>
      <c r="I4" s="6">
        <f>+H4</f>
        <v>9868125.8099999987</v>
      </c>
      <c r="J4" s="2" t="s">
        <v>24</v>
      </c>
      <c r="K4" s="9" t="s">
        <v>25</v>
      </c>
      <c r="L4" s="10" t="s">
        <v>26</v>
      </c>
      <c r="M4" s="11" t="s">
        <v>27</v>
      </c>
      <c r="N4" s="12">
        <v>157</v>
      </c>
      <c r="O4" s="2"/>
      <c r="P4" s="2">
        <v>160</v>
      </c>
      <c r="Q4">
        <v>160</v>
      </c>
      <c r="R4" t="s">
        <v>28</v>
      </c>
    </row>
    <row r="5" spans="1:19" ht="22.5" customHeight="1">
      <c r="A5" s="3" t="s">
        <v>20</v>
      </c>
      <c r="B5" s="2" t="s">
        <v>21</v>
      </c>
      <c r="C5" s="2" t="s">
        <v>22</v>
      </c>
      <c r="D5" s="8" t="s">
        <v>23</v>
      </c>
      <c r="E5" s="6">
        <v>8649501.1199999992</v>
      </c>
      <c r="F5" s="6">
        <v>10600511.24</v>
      </c>
      <c r="G5" s="6"/>
      <c r="H5" s="6">
        <f>+H4</f>
        <v>9868125.8099999987</v>
      </c>
      <c r="I5" s="6">
        <f>+I4</f>
        <v>9868125.8099999987</v>
      </c>
      <c r="J5" s="2"/>
      <c r="K5" s="13" t="s">
        <v>29</v>
      </c>
      <c r="L5" s="10" t="s">
        <v>30</v>
      </c>
      <c r="M5" s="8" t="s">
        <v>31</v>
      </c>
      <c r="N5" s="12">
        <v>19800</v>
      </c>
      <c r="O5" s="2"/>
      <c r="P5" s="2">
        <v>25000</v>
      </c>
      <c r="Q5" s="2">
        <v>25000</v>
      </c>
      <c r="R5" s="2" t="s">
        <v>28</v>
      </c>
      <c r="S5" s="2"/>
    </row>
    <row r="6" spans="1:19" ht="132.6">
      <c r="A6" s="1" t="s">
        <v>32</v>
      </c>
      <c r="B6" s="2" t="s">
        <v>33</v>
      </c>
      <c r="C6" s="2" t="s">
        <v>22</v>
      </c>
      <c r="D6" s="8" t="s">
        <v>23</v>
      </c>
      <c r="E6" s="16">
        <v>7882821.8300000001</v>
      </c>
      <c r="F6" s="16">
        <f>7799081.94+1950002.01</f>
        <v>9749083.9500000011</v>
      </c>
      <c r="G6" s="16"/>
      <c r="H6" s="16">
        <f>7163385.01+1917630.86</f>
        <v>9081015.8699999992</v>
      </c>
      <c r="I6" s="16">
        <f>+H6</f>
        <v>9081015.8699999992</v>
      </c>
      <c r="J6" s="16"/>
      <c r="K6" s="13" t="s">
        <v>34</v>
      </c>
      <c r="L6" s="14" t="s">
        <v>35</v>
      </c>
      <c r="M6" s="8" t="s">
        <v>36</v>
      </c>
      <c r="N6" s="12">
        <v>157</v>
      </c>
      <c r="P6" s="1">
        <v>160</v>
      </c>
      <c r="Q6">
        <v>160</v>
      </c>
      <c r="R6" t="s">
        <v>28</v>
      </c>
    </row>
    <row r="7" spans="1:19" ht="153">
      <c r="A7" s="1" t="s">
        <v>20</v>
      </c>
      <c r="B7" s="2" t="s">
        <v>21</v>
      </c>
      <c r="C7" s="2" t="s">
        <v>22</v>
      </c>
      <c r="D7" s="8" t="s">
        <v>23</v>
      </c>
      <c r="E7" s="15"/>
      <c r="K7" s="13" t="s">
        <v>37</v>
      </c>
      <c r="L7" s="7" t="s">
        <v>35</v>
      </c>
      <c r="M7" s="8" t="s">
        <v>38</v>
      </c>
      <c r="N7" s="12"/>
      <c r="R7" t="s">
        <v>28</v>
      </c>
    </row>
    <row r="8" spans="1:19" ht="112.2">
      <c r="A8" s="1" t="s">
        <v>39</v>
      </c>
      <c r="B8" s="2" t="s">
        <v>40</v>
      </c>
      <c r="C8" s="2" t="s">
        <v>22</v>
      </c>
      <c r="D8" s="8" t="s">
        <v>23</v>
      </c>
      <c r="E8" s="16">
        <v>766679.28999999911</v>
      </c>
      <c r="F8" s="16">
        <v>851427.29</v>
      </c>
      <c r="G8" s="16">
        <v>0</v>
      </c>
      <c r="H8" s="16">
        <v>787109.94</v>
      </c>
      <c r="I8" s="16">
        <v>787109.94</v>
      </c>
      <c r="J8" s="16"/>
      <c r="K8" s="13" t="s">
        <v>41</v>
      </c>
      <c r="L8" s="7" t="s">
        <v>35</v>
      </c>
      <c r="M8" s="8" t="s">
        <v>42</v>
      </c>
      <c r="N8" s="12">
        <v>45000</v>
      </c>
      <c r="P8" s="1">
        <v>75000</v>
      </c>
      <c r="Q8">
        <v>75000</v>
      </c>
      <c r="R8" t="s">
        <v>28</v>
      </c>
    </row>
    <row r="9" spans="1:19">
      <c r="Q9" t="s">
        <v>44</v>
      </c>
    </row>
  </sheetData>
  <mergeCells count="16">
    <mergeCell ref="J2:J3"/>
    <mergeCell ref="K2:K3"/>
    <mergeCell ref="M2:M3"/>
    <mergeCell ref="N2:N3"/>
    <mergeCell ref="A1:S1"/>
    <mergeCell ref="E2:I2"/>
    <mergeCell ref="A2:A3"/>
    <mergeCell ref="B2:B3"/>
    <mergeCell ref="C2:C3"/>
    <mergeCell ref="D2:D3"/>
    <mergeCell ref="S2:S3"/>
    <mergeCell ref="R2:R3"/>
    <mergeCell ref="Q2:Q3"/>
    <mergeCell ref="L2:L3"/>
    <mergeCell ref="O2:O3"/>
    <mergeCell ref="P2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10A9F-79EE-4DF5-B574-E6D681418D1B}">
  <dimension ref="A1:P29"/>
  <sheetViews>
    <sheetView workbookViewId="0">
      <selection activeCell="D23" sqref="D23"/>
    </sheetView>
  </sheetViews>
  <sheetFormatPr baseColWidth="10" defaultRowHeight="14.4"/>
  <cols>
    <col min="1" max="1" width="18.42578125" style="62" customWidth="1"/>
    <col min="2" max="2" width="14.85546875" style="62" customWidth="1"/>
    <col min="3" max="3" width="14.140625" style="62" customWidth="1"/>
    <col min="4" max="4" width="12.7109375" style="62" customWidth="1"/>
    <col min="5" max="5" width="16.85546875" style="62" customWidth="1"/>
    <col min="6" max="6" width="18.5703125" style="62" customWidth="1"/>
    <col min="7" max="7" width="15.28515625" style="62" customWidth="1"/>
    <col min="8" max="8" width="17.85546875" style="62" customWidth="1"/>
    <col min="9" max="9" width="16.85546875" style="62" customWidth="1"/>
    <col min="10" max="10" width="8.42578125" style="62" customWidth="1"/>
    <col min="11" max="11" width="9.42578125" style="62" customWidth="1"/>
    <col min="12" max="12" width="16" style="62" customWidth="1"/>
    <col min="13" max="13" width="15.42578125" style="62" customWidth="1"/>
    <col min="14" max="14" width="15.5703125" style="62" customWidth="1"/>
    <col min="15" max="15" width="15" style="62" customWidth="1"/>
    <col min="16" max="16" width="14.85546875" style="62" customWidth="1"/>
    <col min="17" max="16384" width="11.42578125" style="62"/>
  </cols>
  <sheetData>
    <row r="1" spans="1:16" ht="20.399999999999999">
      <c r="A1" s="120" t="s">
        <v>165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6">
      <c r="A2" s="119" t="s">
        <v>164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15.6">
      <c r="A3" s="118" t="s">
        <v>163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5.6">
      <c r="A4" s="118" t="s">
        <v>162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5.6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17" t="s">
        <v>161</v>
      </c>
    </row>
    <row r="6" spans="1:16" ht="15.6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>
      <c r="A7" s="115"/>
      <c r="B7" s="115"/>
      <c r="C7" s="115"/>
      <c r="D7" s="116" t="s">
        <v>160</v>
      </c>
      <c r="E7" s="116"/>
      <c r="F7" s="115"/>
      <c r="G7" s="115"/>
      <c r="H7" s="115"/>
      <c r="I7" s="115"/>
      <c r="J7" s="114" t="s">
        <v>159</v>
      </c>
      <c r="K7" s="114"/>
      <c r="L7" s="115"/>
      <c r="M7" s="115"/>
      <c r="N7" s="114" t="s">
        <v>158</v>
      </c>
      <c r="O7" s="114"/>
      <c r="P7" s="114"/>
    </row>
    <row r="8" spans="1:16" ht="26.4">
      <c r="A8" s="113" t="s">
        <v>61</v>
      </c>
      <c r="B8" s="113" t="s">
        <v>62</v>
      </c>
      <c r="C8" s="112" t="s">
        <v>157</v>
      </c>
      <c r="D8" s="112" t="s">
        <v>156</v>
      </c>
      <c r="E8" s="113" t="s">
        <v>155</v>
      </c>
      <c r="F8" s="112" t="s">
        <v>154</v>
      </c>
      <c r="G8" s="112" t="s">
        <v>153</v>
      </c>
      <c r="H8" s="112" t="s">
        <v>152</v>
      </c>
      <c r="I8" s="113" t="s">
        <v>151</v>
      </c>
      <c r="J8" s="112" t="s">
        <v>150</v>
      </c>
      <c r="K8" s="112" t="s">
        <v>149</v>
      </c>
      <c r="L8" s="112" t="s">
        <v>148</v>
      </c>
      <c r="M8" s="112" t="s">
        <v>147</v>
      </c>
      <c r="N8" s="111" t="s">
        <v>146</v>
      </c>
      <c r="O8" s="110" t="s">
        <v>145</v>
      </c>
      <c r="P8" s="109" t="s">
        <v>144</v>
      </c>
    </row>
    <row r="9" spans="1:16" ht="132.6">
      <c r="A9" s="108" t="s">
        <v>67</v>
      </c>
      <c r="B9" s="73" t="s">
        <v>68</v>
      </c>
      <c r="C9" s="107" t="s">
        <v>25</v>
      </c>
      <c r="D9" s="106" t="s">
        <v>107</v>
      </c>
      <c r="E9" s="92" t="s">
        <v>106</v>
      </c>
      <c r="F9" s="91" t="s">
        <v>143</v>
      </c>
      <c r="G9" s="91" t="s">
        <v>27</v>
      </c>
      <c r="H9" s="91" t="s">
        <v>142</v>
      </c>
      <c r="I9" s="92" t="s">
        <v>139</v>
      </c>
      <c r="J9" s="106">
        <v>2017</v>
      </c>
      <c r="K9" s="106">
        <v>157</v>
      </c>
      <c r="L9" s="106">
        <v>162</v>
      </c>
      <c r="M9" s="92" t="s">
        <v>102</v>
      </c>
      <c r="N9" s="97">
        <v>1</v>
      </c>
      <c r="O9" s="97" t="s">
        <v>101</v>
      </c>
      <c r="P9" s="97" t="s">
        <v>100</v>
      </c>
    </row>
    <row r="10" spans="1:16" ht="224.4">
      <c r="A10" s="83" t="s">
        <v>71</v>
      </c>
      <c r="B10" s="73" t="s">
        <v>72</v>
      </c>
      <c r="C10" s="105" t="s">
        <v>29</v>
      </c>
      <c r="D10" s="86" t="s">
        <v>107</v>
      </c>
      <c r="E10" s="86" t="s">
        <v>106</v>
      </c>
      <c r="F10" s="88" t="s">
        <v>141</v>
      </c>
      <c r="G10" s="88" t="s">
        <v>31</v>
      </c>
      <c r="H10" s="104" t="s">
        <v>140</v>
      </c>
      <c r="I10" s="86" t="s">
        <v>139</v>
      </c>
      <c r="J10" s="86">
        <v>2017</v>
      </c>
      <c r="K10" s="86">
        <v>19800</v>
      </c>
      <c r="L10" s="86">
        <v>20700</v>
      </c>
      <c r="M10" s="86" t="s">
        <v>102</v>
      </c>
      <c r="N10" s="84">
        <v>1</v>
      </c>
      <c r="O10" s="84" t="s">
        <v>101</v>
      </c>
      <c r="P10" s="84" t="s">
        <v>100</v>
      </c>
    </row>
    <row r="11" spans="1:16" ht="122.4">
      <c r="A11" s="83" t="s">
        <v>74</v>
      </c>
      <c r="B11" s="73" t="s">
        <v>138</v>
      </c>
      <c r="C11" s="91" t="s">
        <v>34</v>
      </c>
      <c r="D11" s="78" t="s">
        <v>107</v>
      </c>
      <c r="E11" s="78" t="s">
        <v>106</v>
      </c>
      <c r="F11" s="91" t="s">
        <v>137</v>
      </c>
      <c r="G11" s="91" t="s">
        <v>36</v>
      </c>
      <c r="H11" s="91" t="s">
        <v>136</v>
      </c>
      <c r="I11" s="91" t="s">
        <v>103</v>
      </c>
      <c r="J11" s="78">
        <v>2017</v>
      </c>
      <c r="K11" s="103">
        <v>157</v>
      </c>
      <c r="L11" s="103">
        <v>162</v>
      </c>
      <c r="M11" s="92" t="s">
        <v>102</v>
      </c>
      <c r="N11" s="98">
        <v>0.9</v>
      </c>
      <c r="O11" s="102" t="s">
        <v>135</v>
      </c>
      <c r="P11" s="102" t="s">
        <v>113</v>
      </c>
    </row>
    <row r="12" spans="1:16" ht="142.80000000000001">
      <c r="A12" s="83" t="s">
        <v>74</v>
      </c>
      <c r="B12" s="99" t="s">
        <v>77</v>
      </c>
      <c r="C12" s="100" t="s">
        <v>37</v>
      </c>
      <c r="D12" s="82" t="s">
        <v>107</v>
      </c>
      <c r="E12" s="82" t="s">
        <v>106</v>
      </c>
      <c r="F12" s="88" t="s">
        <v>134</v>
      </c>
      <c r="G12" s="88" t="s">
        <v>38</v>
      </c>
      <c r="H12" s="88" t="s">
        <v>133</v>
      </c>
      <c r="I12" s="88" t="s">
        <v>132</v>
      </c>
      <c r="J12" s="78">
        <v>2017</v>
      </c>
      <c r="K12" s="101"/>
      <c r="L12" s="101"/>
      <c r="M12" s="101"/>
      <c r="N12" s="101"/>
      <c r="O12" s="101"/>
      <c r="P12" s="101"/>
    </row>
    <row r="13" spans="1:16" ht="91.8">
      <c r="A13" s="83" t="s">
        <v>74</v>
      </c>
      <c r="B13" s="99" t="s">
        <v>131</v>
      </c>
      <c r="C13" s="100" t="s">
        <v>130</v>
      </c>
      <c r="D13" s="82" t="s">
        <v>107</v>
      </c>
      <c r="E13" s="74" t="s">
        <v>106</v>
      </c>
      <c r="F13" s="88" t="s">
        <v>129</v>
      </c>
      <c r="G13" s="88" t="s">
        <v>42</v>
      </c>
      <c r="H13" s="88" t="s">
        <v>104</v>
      </c>
      <c r="I13" s="88"/>
      <c r="J13" s="78">
        <v>2017</v>
      </c>
      <c r="K13" s="74">
        <v>45000</v>
      </c>
      <c r="L13" s="74">
        <v>45400</v>
      </c>
      <c r="M13" s="92" t="s">
        <v>102</v>
      </c>
      <c r="N13" s="98">
        <v>1</v>
      </c>
      <c r="O13" s="97" t="s">
        <v>101</v>
      </c>
      <c r="P13" s="97" t="s">
        <v>100</v>
      </c>
    </row>
    <row r="14" spans="1:16" ht="153">
      <c r="A14" s="83" t="s">
        <v>82</v>
      </c>
      <c r="B14" s="99" t="s">
        <v>83</v>
      </c>
      <c r="C14" s="91" t="s">
        <v>84</v>
      </c>
      <c r="D14" s="82" t="s">
        <v>107</v>
      </c>
      <c r="E14" s="96" t="s">
        <v>106</v>
      </c>
      <c r="F14" s="91" t="s">
        <v>128</v>
      </c>
      <c r="G14" s="91" t="s">
        <v>127</v>
      </c>
      <c r="H14" s="91" t="s">
        <v>126</v>
      </c>
      <c r="I14" s="91" t="s">
        <v>103</v>
      </c>
      <c r="J14" s="78">
        <v>2017</v>
      </c>
      <c r="K14" s="94">
        <f>+J14*1.05</f>
        <v>2117.85</v>
      </c>
      <c r="L14" s="94">
        <f>+J14*1.1</f>
        <v>2218.7000000000003</v>
      </c>
      <c r="M14" s="92" t="s">
        <v>102</v>
      </c>
      <c r="N14" s="98">
        <v>1</v>
      </c>
      <c r="O14" s="97" t="s">
        <v>101</v>
      </c>
      <c r="P14" s="97" t="s">
        <v>100</v>
      </c>
    </row>
    <row r="15" spans="1:16" ht="61.2">
      <c r="A15" s="83" t="s">
        <v>82</v>
      </c>
      <c r="B15" s="73" t="s">
        <v>125</v>
      </c>
      <c r="C15" s="73" t="s">
        <v>87</v>
      </c>
      <c r="D15" s="82" t="s">
        <v>107</v>
      </c>
      <c r="E15" s="96" t="s">
        <v>106</v>
      </c>
      <c r="F15" s="91" t="s">
        <v>124</v>
      </c>
      <c r="G15" s="91" t="s">
        <v>123</v>
      </c>
      <c r="H15" s="95" t="s">
        <v>122</v>
      </c>
      <c r="I15" s="91" t="s">
        <v>103</v>
      </c>
      <c r="J15" s="78">
        <v>2017</v>
      </c>
      <c r="K15" s="94">
        <f>+J15*1.05</f>
        <v>2117.85</v>
      </c>
      <c r="L15" s="93">
        <f>+J15*1.1</f>
        <v>2218.7000000000003</v>
      </c>
      <c r="M15" s="92" t="s">
        <v>102</v>
      </c>
      <c r="N15" s="70" t="s">
        <v>115</v>
      </c>
      <c r="O15" s="70" t="s">
        <v>114</v>
      </c>
      <c r="P15" s="70" t="s">
        <v>113</v>
      </c>
    </row>
    <row r="16" spans="1:16" ht="163.19999999999999">
      <c r="A16" s="83" t="s">
        <v>82</v>
      </c>
      <c r="B16" s="73" t="s">
        <v>89</v>
      </c>
      <c r="C16" s="73" t="s">
        <v>90</v>
      </c>
      <c r="D16" s="82" t="s">
        <v>107</v>
      </c>
      <c r="E16" s="70" t="s">
        <v>106</v>
      </c>
      <c r="F16" s="91" t="s">
        <v>121</v>
      </c>
      <c r="G16" s="73" t="s">
        <v>120</v>
      </c>
      <c r="H16" s="73" t="s">
        <v>119</v>
      </c>
      <c r="I16" s="73" t="s">
        <v>103</v>
      </c>
      <c r="J16" s="78">
        <v>2017</v>
      </c>
      <c r="K16" s="72">
        <v>130</v>
      </c>
      <c r="L16" s="72">
        <v>135</v>
      </c>
      <c r="M16" s="73" t="s">
        <v>102</v>
      </c>
      <c r="N16" s="70" t="s">
        <v>115</v>
      </c>
      <c r="O16" s="70" t="s">
        <v>114</v>
      </c>
      <c r="P16" s="70" t="s">
        <v>113</v>
      </c>
    </row>
    <row r="17" spans="1:16" ht="122.4">
      <c r="A17" s="83" t="s">
        <v>82</v>
      </c>
      <c r="B17" s="73" t="s">
        <v>91</v>
      </c>
      <c r="C17" s="73" t="s">
        <v>92</v>
      </c>
      <c r="D17" s="82" t="s">
        <v>107</v>
      </c>
      <c r="E17" s="70" t="s">
        <v>106</v>
      </c>
      <c r="F17" s="91" t="s">
        <v>118</v>
      </c>
      <c r="G17" s="73" t="s">
        <v>117</v>
      </c>
      <c r="H17" s="73" t="s">
        <v>116</v>
      </c>
      <c r="I17" s="73" t="s">
        <v>103</v>
      </c>
      <c r="J17" s="78">
        <v>2017</v>
      </c>
      <c r="K17" s="72">
        <v>25</v>
      </c>
      <c r="L17" s="72">
        <v>30</v>
      </c>
      <c r="M17" s="73" t="s">
        <v>102</v>
      </c>
      <c r="N17" s="70" t="s">
        <v>115</v>
      </c>
      <c r="O17" s="70" t="s">
        <v>114</v>
      </c>
      <c r="P17" s="70" t="s">
        <v>113</v>
      </c>
    </row>
    <row r="18" spans="1:16" ht="102">
      <c r="A18" s="90" t="s">
        <v>82</v>
      </c>
      <c r="B18" s="73" t="s">
        <v>112</v>
      </c>
      <c r="C18" s="73" t="s">
        <v>95</v>
      </c>
      <c r="D18" s="89" t="s">
        <v>107</v>
      </c>
      <c r="E18" s="70" t="s">
        <v>106</v>
      </c>
      <c r="F18" s="88" t="s">
        <v>111</v>
      </c>
      <c r="G18" s="73" t="s">
        <v>110</v>
      </c>
      <c r="H18" s="87"/>
      <c r="I18" s="73" t="s">
        <v>103</v>
      </c>
      <c r="J18" s="86">
        <v>2017</v>
      </c>
      <c r="K18" s="72"/>
      <c r="L18" s="72"/>
      <c r="M18" s="73" t="s">
        <v>102</v>
      </c>
      <c r="N18" s="85">
        <v>1</v>
      </c>
      <c r="O18" s="84" t="s">
        <v>101</v>
      </c>
      <c r="P18" s="84" t="s">
        <v>100</v>
      </c>
    </row>
    <row r="19" spans="1:16" ht="91.8">
      <c r="A19" s="83" t="s">
        <v>82</v>
      </c>
      <c r="B19" s="80" t="s">
        <v>97</v>
      </c>
      <c r="C19" s="80" t="s">
        <v>41</v>
      </c>
      <c r="D19" s="82" t="s">
        <v>107</v>
      </c>
      <c r="E19" s="81" t="s">
        <v>106</v>
      </c>
      <c r="F19" s="80" t="s">
        <v>109</v>
      </c>
      <c r="G19" s="80" t="s">
        <v>42</v>
      </c>
      <c r="H19" s="80" t="s">
        <v>104</v>
      </c>
      <c r="I19" s="80" t="s">
        <v>103</v>
      </c>
      <c r="J19" s="78">
        <v>2017</v>
      </c>
      <c r="K19" s="79">
        <v>45000</v>
      </c>
      <c r="L19" s="79">
        <v>45400</v>
      </c>
      <c r="M19" s="78" t="s">
        <v>102</v>
      </c>
      <c r="N19" s="77">
        <v>1</v>
      </c>
      <c r="O19" s="76" t="s">
        <v>101</v>
      </c>
      <c r="P19" s="76" t="s">
        <v>100</v>
      </c>
    </row>
    <row r="20" spans="1:16" ht="91.8">
      <c r="A20" s="83" t="s">
        <v>82</v>
      </c>
      <c r="B20" s="80" t="s">
        <v>108</v>
      </c>
      <c r="C20" s="80" t="s">
        <v>99</v>
      </c>
      <c r="D20" s="82" t="s">
        <v>107</v>
      </c>
      <c r="E20" s="81" t="s">
        <v>106</v>
      </c>
      <c r="F20" s="80" t="s">
        <v>105</v>
      </c>
      <c r="G20" s="80" t="s">
        <v>42</v>
      </c>
      <c r="H20" s="80" t="s">
        <v>104</v>
      </c>
      <c r="I20" s="80" t="s">
        <v>103</v>
      </c>
      <c r="J20" s="78">
        <v>2017</v>
      </c>
      <c r="K20" s="79">
        <v>45000</v>
      </c>
      <c r="L20" s="79">
        <v>45400</v>
      </c>
      <c r="M20" s="78" t="s">
        <v>102</v>
      </c>
      <c r="N20" s="77">
        <v>1</v>
      </c>
      <c r="O20" s="76" t="s">
        <v>101</v>
      </c>
      <c r="P20" s="76" t="s">
        <v>100</v>
      </c>
    </row>
    <row r="21" spans="1:16">
      <c r="A21" s="75"/>
      <c r="B21" s="73"/>
      <c r="C21" s="73"/>
      <c r="D21" s="74"/>
      <c r="E21" s="70"/>
      <c r="F21" s="73"/>
      <c r="G21" s="73"/>
      <c r="H21" s="73"/>
      <c r="I21" s="73"/>
      <c r="J21" s="71"/>
      <c r="K21" s="72"/>
      <c r="L21" s="72"/>
      <c r="M21" s="71"/>
      <c r="N21" s="70"/>
      <c r="O21" s="70"/>
      <c r="P21" s="70"/>
    </row>
    <row r="22" spans="1:16">
      <c r="A22" s="75"/>
      <c r="B22" s="73"/>
      <c r="C22" s="73"/>
      <c r="D22" s="74"/>
      <c r="E22" s="70"/>
      <c r="F22" s="73"/>
      <c r="G22" s="73"/>
      <c r="H22" s="73"/>
      <c r="I22" s="73"/>
      <c r="J22" s="71"/>
      <c r="K22" s="72"/>
      <c r="L22" s="72"/>
      <c r="M22" s="71"/>
      <c r="N22" s="70"/>
      <c r="O22" s="70"/>
      <c r="P22" s="70"/>
    </row>
    <row r="23" spans="1:16">
      <c r="A23" s="75"/>
      <c r="B23" s="73"/>
      <c r="C23" s="73"/>
      <c r="D23" s="74"/>
      <c r="E23" s="70"/>
      <c r="F23" s="73"/>
      <c r="G23" s="73"/>
      <c r="H23" s="73"/>
      <c r="I23" s="73"/>
      <c r="J23" s="71"/>
      <c r="K23" s="72"/>
      <c r="L23" s="72"/>
      <c r="M23" s="71"/>
      <c r="N23" s="70"/>
      <c r="O23" s="70"/>
      <c r="P23" s="70"/>
    </row>
    <row r="24" spans="1:16">
      <c r="A24" s="75"/>
      <c r="B24" s="73"/>
      <c r="C24" s="73"/>
      <c r="D24" s="74"/>
      <c r="E24" s="70"/>
      <c r="F24" s="73"/>
      <c r="G24" s="73"/>
      <c r="H24" s="73"/>
      <c r="I24" s="73"/>
      <c r="J24" s="71"/>
      <c r="K24" s="72"/>
      <c r="L24" s="72"/>
      <c r="M24" s="71"/>
      <c r="N24" s="70"/>
      <c r="O24" s="70"/>
      <c r="P24" s="70"/>
    </row>
    <row r="25" spans="1:16" ht="15.6">
      <c r="A25" s="63"/>
      <c r="B25" s="63"/>
      <c r="C25" s="63"/>
      <c r="D25" s="63"/>
      <c r="E25" s="63"/>
      <c r="F25" s="63"/>
      <c r="G25" s="63"/>
      <c r="H25" s="63"/>
      <c r="I25" s="69"/>
      <c r="J25" s="69"/>
      <c r="K25" s="69"/>
      <c r="L25" s="69"/>
      <c r="M25" s="63"/>
      <c r="N25" s="63"/>
      <c r="O25" s="63"/>
      <c r="P25" s="63"/>
    </row>
    <row r="26" spans="1:16" ht="15.6">
      <c r="A26" s="63"/>
      <c r="B26" s="63"/>
      <c r="C26" s="63"/>
      <c r="D26" s="63"/>
      <c r="E26" s="63"/>
      <c r="F26" s="63"/>
      <c r="G26" s="63"/>
      <c r="H26" s="63"/>
      <c r="I26" s="68"/>
      <c r="J26" s="68"/>
      <c r="K26" s="68"/>
      <c r="L26" s="68"/>
      <c r="M26" s="63"/>
      <c r="N26" s="63"/>
      <c r="O26" s="63"/>
      <c r="P26" s="63"/>
    </row>
    <row r="27" spans="1:16" ht="15.6">
      <c r="A27" s="63"/>
      <c r="B27" s="63"/>
      <c r="C27" s="63"/>
      <c r="D27" s="63"/>
      <c r="E27" s="63"/>
      <c r="F27" s="65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ht="15.6">
      <c r="A28" s="63"/>
      <c r="B28" s="64"/>
      <c r="C28" s="64"/>
      <c r="D28" s="64"/>
      <c r="E28" s="64"/>
      <c r="F28" s="66"/>
      <c r="G28" s="64"/>
      <c r="H28" s="64"/>
      <c r="M28" s="64"/>
      <c r="N28" s="64"/>
      <c r="O28" s="64"/>
      <c r="P28" s="63"/>
    </row>
    <row r="29" spans="1:16" ht="15.6">
      <c r="A29" s="67"/>
      <c r="B29" s="66"/>
      <c r="C29" s="65"/>
      <c r="D29" s="66"/>
      <c r="E29" s="64"/>
      <c r="F29" s="64"/>
      <c r="G29" s="64"/>
      <c r="H29" s="64"/>
      <c r="M29" s="65"/>
      <c r="N29" s="65"/>
      <c r="O29" s="64"/>
      <c r="P29" s="63"/>
    </row>
  </sheetData>
  <mergeCells count="9">
    <mergeCell ref="I25:L25"/>
    <mergeCell ref="I26:L26"/>
    <mergeCell ref="A1:P1"/>
    <mergeCell ref="A2:P2"/>
    <mergeCell ref="A3:P3"/>
    <mergeCell ref="A4:P4"/>
    <mergeCell ref="D7:E7"/>
    <mergeCell ref="J7:K7"/>
    <mergeCell ref="N7:P7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</vt:lpstr>
      <vt:lpstr>IR</vt:lpstr>
      <vt:lpstr>Hoja1</vt:lpstr>
      <vt:lpstr>Formato!Títulos_a_imprimir</vt:lpstr>
      <vt:lpstr>Hoja1!Títulos_a_imprimir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Hamblet</cp:lastModifiedBy>
  <cp:lastPrinted>2017-03-30T22:24:32Z</cp:lastPrinted>
  <dcterms:created xsi:type="dcterms:W3CDTF">2014-10-22T05:35:08Z</dcterms:created>
  <dcterms:modified xsi:type="dcterms:W3CDTF">2023-11-09T17:14:46Z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