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2">CA!$1:$1</definedName>
    <definedName name="_xlnm.Print_Titles" localSheetId="0">COG!$1:$4</definedName>
  </definedNames>
  <calcPr calcId="145621"/>
</workbook>
</file>

<file path=xl/calcChain.xml><?xml version="1.0" encoding="utf-8"?>
<calcChain xmlns="http://schemas.openxmlformats.org/spreadsheetml/2006/main">
  <c r="E14" i="4" l="1"/>
  <c r="H14" i="4" s="1"/>
  <c r="H53" i="4" l="1"/>
  <c r="G53" i="4"/>
  <c r="F53" i="4"/>
  <c r="E53" i="4"/>
  <c r="D53" i="4"/>
  <c r="H51" i="4"/>
  <c r="H49" i="4"/>
  <c r="H47" i="4"/>
  <c r="H45" i="4"/>
  <c r="H43" i="4"/>
  <c r="H41" i="4"/>
  <c r="H39" i="4"/>
  <c r="E51" i="4"/>
  <c r="E49" i="4"/>
  <c r="E47" i="4"/>
  <c r="E45" i="4"/>
  <c r="E43" i="4"/>
  <c r="E41" i="4"/>
  <c r="E39" i="4"/>
  <c r="C53" i="4"/>
  <c r="H31" i="4"/>
  <c r="G31" i="4"/>
  <c r="F31" i="4"/>
  <c r="H29" i="4"/>
  <c r="H28" i="4"/>
  <c r="H27" i="4"/>
  <c r="H26" i="4"/>
  <c r="E31" i="4"/>
  <c r="E29" i="4"/>
  <c r="E28" i="4"/>
  <c r="E27" i="4"/>
  <c r="E26" i="4"/>
  <c r="D31" i="4"/>
  <c r="C3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7" i="4"/>
  <c r="F17" i="4"/>
  <c r="D17" i="4"/>
  <c r="C17" i="4"/>
  <c r="H17" i="4" l="1"/>
  <c r="E17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0" i="5"/>
  <c r="H18" i="5"/>
  <c r="H17" i="5"/>
  <c r="H14" i="5"/>
  <c r="H13" i="5"/>
  <c r="H12" i="5"/>
  <c r="H10" i="5"/>
  <c r="H9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H21" i="5" s="1"/>
  <c r="E20" i="5"/>
  <c r="E19" i="5"/>
  <c r="H19" i="5" s="1"/>
  <c r="E18" i="5"/>
  <c r="E17" i="5"/>
  <c r="E14" i="5"/>
  <c r="E13" i="5"/>
  <c r="E12" i="5"/>
  <c r="E11" i="5"/>
  <c r="H11" i="5" s="1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5" i="6"/>
  <c r="H67" i="6"/>
  <c r="H63" i="6"/>
  <c r="H62" i="6"/>
  <c r="H59" i="6"/>
  <c r="H55" i="6"/>
  <c r="H54" i="6"/>
  <c r="H51" i="6"/>
  <c r="H47" i="6"/>
  <c r="H46" i="6"/>
  <c r="H20" i="6"/>
  <c r="H12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H66" i="6" s="1"/>
  <c r="E64" i="6"/>
  <c r="H64" i="6" s="1"/>
  <c r="E63" i="6"/>
  <c r="E62" i="6"/>
  <c r="E61" i="6"/>
  <c r="H61" i="6" s="1"/>
  <c r="E60" i="6"/>
  <c r="H60" i="6" s="1"/>
  <c r="E59" i="6"/>
  <c r="E58" i="6"/>
  <c r="H58" i="6" s="1"/>
  <c r="E56" i="6"/>
  <c r="H56" i="6" s="1"/>
  <c r="E55" i="6"/>
  <c r="E54" i="6"/>
  <c r="E53" i="6"/>
  <c r="E52" i="6"/>
  <c r="H52" i="6" s="1"/>
  <c r="E51" i="6"/>
  <c r="E50" i="6"/>
  <c r="H50" i="6" s="1"/>
  <c r="E49" i="6"/>
  <c r="H49" i="6" s="1"/>
  <c r="E48" i="6"/>
  <c r="H48" i="6" s="1"/>
  <c r="E47" i="6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65" i="6" l="1"/>
  <c r="H65" i="6" s="1"/>
  <c r="H53" i="6"/>
  <c r="G42" i="5"/>
  <c r="C42" i="5"/>
  <c r="H16" i="5"/>
  <c r="F42" i="5"/>
  <c r="D42" i="5"/>
  <c r="H6" i="5"/>
  <c r="E6" i="5"/>
  <c r="E16" i="8"/>
  <c r="H6" i="8"/>
  <c r="H16" i="8" s="1"/>
  <c r="E43" i="6"/>
  <c r="H43" i="6"/>
  <c r="E33" i="6"/>
  <c r="H33" i="6" s="1"/>
  <c r="E23" i="6"/>
  <c r="H23" i="6" s="1"/>
  <c r="E13" i="6"/>
  <c r="H13" i="6" s="1"/>
  <c r="D77" i="6"/>
  <c r="G77" i="6"/>
  <c r="C77" i="6"/>
  <c r="F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<sst xmlns="http://schemas.openxmlformats.org/spreadsheetml/2006/main" count="212" uniqueCount="145">
  <si>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</si>
  <si>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</si>
  <si>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</si>
  <si>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</si>
  <si>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</si>
  <si>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</si>
  <si>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</si>
  <si>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</si>
  <si>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</si>
  <si>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</si>
  <si>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</si>
  <si>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</si>
  <si>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</si>
  <si>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</si>
  <si>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</si>
  <si>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</si>
  <si>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</si>
  <si>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</si>
  <si>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</si>
  <si>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</si>
  <si>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</si>
  <si>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</si>
  <si>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</si>
  <si>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</si>
  <si>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</si>
  <si>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</si>
  <si>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</si>
  <si>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</si>
  <si>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</si>
  <si>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</si>
  <si>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</si>
  <si>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</si>
  <si>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</si>
  <si>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</si>
  <si>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</si>
  <si>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</si>
  <si>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</si>
  <si>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</si>
  <si>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</si>
  <si>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</si>
  <si>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</si>
  <si>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</si>
  <si>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</si>
  <si>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</si>
  <si>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</si>
  <si>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</si>
  <si>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</si>
  <si>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</si>
  <si>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</si>
  <si>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</si>
  <si>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</si>
  <si>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</si>
  <si>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</si>
  <si>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</si>
  <si>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</si>
  <si>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</si>
  <si>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</si>
  <si>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</si>
  <si>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</si>
  <si>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</si>
  <si>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</si>
  <si>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</si>
  <si>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</si>
  <si>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</si>
  <si>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</si>
  <si>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</si>
  <si>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</si>
  <si>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</si>
  <si>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</si>
  <si>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</si>
  <si>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</si>
  <si>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</si>
  <si>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</si>
  <si>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</si>
  <si>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</si>
  <si>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</si>
  <si>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</si>
  <si>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</si>
  <si>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</si>
  <si>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</si>
  <si>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</si>
  <si>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</si>
  <si>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</si>
  <si>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</si>
  <si>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</si>
  <si>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</si>
  <si>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</si>
  <si>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</si>
  <si>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</si>
  <si>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</si>
  <si>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</si>
  <si>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</si>
  <si>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</si>
  <si>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</si>
  <si>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</si>
  <si>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</si>
  <si>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</si>
  <si>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</si>
  <si>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</si>
  <si>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</si>
  <si>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</si>
  <si>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</si>
  <si>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</si>
  <si>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</si>
  <si>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</si>
  <si>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</si>
  <si>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</si>
  <si>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</si>
  <si>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</si>
  <si>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</si>
  <si>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</si>
  <si>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</si>
  <si>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</si>
  <si>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</si>
  <si>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</si>
  <si>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</si>
  <si>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</si>
  <si>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</si>
  <si>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</si>
  <si>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</si>
  <si>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</si>
  <si>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</si>
  <si>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</si>
  <si>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</si>
  <si>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</si>
  <si>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</si>
  <si>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</si>
  <si>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</si>
  <si>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 GUANAJUATO, GTO.
ESTADO ANALÍTICO DEL EJERCICIO DEL PRESUPUESTO DE EGRESOS
Clasificación por Objeto del Gasto (Capítulo y Concepto)
Del 1 de Enero al AL 31 DE DICIEMBRE DEL 2018</t>
  </si>
  <si>
    <t>SISTEMA PARA EL DESARROLLO INTEGRAL DE LA FAMILIA DE GUANAJUATO, GTO.
ESTADO ANALÍTICO DEL EJERCICIO DEL PRESUPUESTO DE EGRESOS
Clasificación Económica (por Tipo de Gasto)
Del 1 de Enero al AL 31 DE DICIEMBRE DEL 2018</t>
  </si>
  <si>
    <t>DIRECCIÓN GENERAL</t>
  </si>
  <si>
    <t>DIRECCION ADMINISTRATIVA</t>
  </si>
  <si>
    <t xml:space="preserve"> DIRECCION DE DESARROLLO COMUNITARIO Y N</t>
  </si>
  <si>
    <t>CTRO MULTIDISCIPL DE ATN A LA VIOLENCIA</t>
  </si>
  <si>
    <t>COORDINACION DE ESTANCIAS</t>
  </si>
  <si>
    <t>UNIDAD MUNICIPAL DE REHABILITACIÓN</t>
  </si>
  <si>
    <t>CENTROS GERONTOLÓGICOS</t>
  </si>
  <si>
    <t>DIRECCION DE DESARROLLO FAMILIAR</t>
  </si>
  <si>
    <t>SISTEMA PARA EL DESARROLLO INTEGRAL DE LA FAMILIA DE GUANAJUATO, GTO.
ESTADO ANALÍTICO DEL EJERCICIO DEL PRESUPUESTO DE EGRESOS
Clasificación Administrativa
Del 1 de Enero al AL 31 DE DICIEMBRE DEL 2018</t>
  </si>
  <si>
    <t>Gobierno (Federal/Estatal/Municipal) de SISTEMA PARA EL DESARROLLO INTEGRAL DE LA FAMILIA DE GUANAJUATO, GTO.
Estado Analítico del Ejercicio del Presupuesto de Egresos
Clasificación Administrativa
Del 1 de Enero al AL 31 DE DICIEMBRE DEL 2018</t>
  </si>
  <si>
    <t>Sector Paraestatal del Gobierno (Federal/Estatal/Municipal) de SISTEMA PARA EL DESARROLLO INTEGRAL DE LA FAMILIA DE GUANAJUATO, GTO.
Estado Analítico del Ejercicio del Presupuesto de Egresos
Clasificación Administrativa
Del 1 de Enero al AL 31 DE DICIEMBRE DEL 2018</t>
  </si>
  <si>
    <t>SISTEMA PARA EL DESARROLLO INTEGRAL DE LA FAMILIA DE GUANAJUATO, GTO.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</si>
  <si>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</si>
  <si>
    <t>DIRECTOR GENERAL                                                                                                                                         LIC. PATRICIA ELAIN SÁNCHEZ STEVENSON</t>
  </si>
  <si>
    <t xml:space="preserve">DIRECTORA ADMINISTRATIVA                                                                                                                                                             C.P. ALEJANDRA TORRES MORALES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</si>
</sst>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4" fontId="1" fillId="0" borderId="0"/>
    <xf numFmtId="164" fontId="1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164" fontId="2" fillId="0" borderId="6" xfId="16" applyFont="1" applyBorder="1" applyAlignment="1" applyProtection="1">
      <alignment vertical="top" wrapText="1"/>
      <protection locked="0"/>
    </xf>
    <xf numFmtId="4" fontId="2" fillId="0" borderId="6" xfId="16" applyNumberFormat="1" applyFont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164" fontId="2" fillId="0" borderId="0" xfId="16" applyFont="1" applyBorder="1" applyAlignment="1" applyProtection="1">
      <alignment horizontal="center" vertical="top" wrapText="1"/>
      <protection locked="0"/>
    </xf>
    <xf numFmtId="0" fontId="2" fillId="0" borderId="12" xfId="8" applyFont="1" applyFill="1" applyBorder="1" applyAlignment="1" applyProtection="1">
      <alignment vertical="center"/>
      <protection locked="0"/>
    </xf>
    <xf numFmtId="164" fontId="2" fillId="0" borderId="0" xfId="17" applyFont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2 2" xfId="17"/>
    <cellStyle name="Normal 2 2 4" xfId="16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28" workbookViewId="0">
      <selection activeCell="C49" sqref="C4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f>SUM(C6:C12)</f>
        <v>16941655.580000002</v>
      </c>
      <c r="D5" s="14">
        <f>SUM(D6:D12)</f>
        <v>1021746.9999999999</v>
      </c>
      <c r="E5" s="14">
        <f>C5+D5</f>
        <v>17963402.580000002</v>
      </c>
      <c r="F5" s="14">
        <f>SUM(F6:F12)</f>
        <v>17449384.09</v>
      </c>
      <c r="G5" s="14">
        <f>SUM(G6:G12)</f>
        <v>17326253.559999999</v>
      </c>
      <c r="H5" s="14">
        <f>E5-F5</f>
        <v>514018.49000000209</v>
      </c>
    </row>
    <row r="6" spans="1:8" x14ac:dyDescent="0.2">
      <c r="A6" s="48">
        <v>1100</v>
      </c>
      <c r="B6" s="11" t="s">
        <v>70</v>
      </c>
      <c r="C6" s="15">
        <v>4603903.92</v>
      </c>
      <c r="D6" s="15">
        <v>-53560.76</v>
      </c>
      <c r="E6" s="15">
        <f t="shared" ref="E6:E69" si="0">C6+D6</f>
        <v>4550343.16</v>
      </c>
      <c r="F6" s="15">
        <v>4504946.28</v>
      </c>
      <c r="G6" s="15">
        <v>4504946.28</v>
      </c>
      <c r="H6" s="15">
        <f t="shared" ref="H6:H69" si="1">E6-F6</f>
        <v>45396.879999999888</v>
      </c>
    </row>
    <row r="7" spans="1:8" x14ac:dyDescent="0.2">
      <c r="A7" s="48">
        <v>1200</v>
      </c>
      <c r="B7" s="11" t="s">
        <v>71</v>
      </c>
      <c r="C7" s="15">
        <v>3424208.84</v>
      </c>
      <c r="D7" s="15">
        <v>13927.57</v>
      </c>
      <c r="E7" s="15">
        <f t="shared" si="0"/>
        <v>3438136.4099999997</v>
      </c>
      <c r="F7" s="15">
        <v>3270108.15</v>
      </c>
      <c r="G7" s="15">
        <v>3270108.15</v>
      </c>
      <c r="H7" s="15">
        <f t="shared" si="1"/>
        <v>168028.25999999978</v>
      </c>
    </row>
    <row r="8" spans="1:8" x14ac:dyDescent="0.2">
      <c r="A8" s="48">
        <v>1300</v>
      </c>
      <c r="B8" s="11" t="s">
        <v>72</v>
      </c>
      <c r="C8" s="15">
        <v>1688559.3</v>
      </c>
      <c r="D8" s="15">
        <v>495226.54</v>
      </c>
      <c r="E8" s="15">
        <f t="shared" si="0"/>
        <v>2183785.84</v>
      </c>
      <c r="F8" s="15">
        <v>2082485.06</v>
      </c>
      <c r="G8" s="15">
        <v>1968814.13</v>
      </c>
      <c r="H8" s="15">
        <f t="shared" si="1"/>
        <v>101300.7799999998</v>
      </c>
    </row>
    <row r="9" spans="1:8" x14ac:dyDescent="0.2">
      <c r="A9" s="48">
        <v>1400</v>
      </c>
      <c r="B9" s="11" t="s">
        <v>35</v>
      </c>
      <c r="C9" s="15">
        <v>2285964.2000000002</v>
      </c>
      <c r="D9" s="15">
        <v>304794.05</v>
      </c>
      <c r="E9" s="15">
        <f t="shared" si="0"/>
        <v>2590758.25</v>
      </c>
      <c r="F9" s="15">
        <v>2477302.89</v>
      </c>
      <c r="G9" s="15">
        <v>2477302.89</v>
      </c>
      <c r="H9" s="15">
        <f t="shared" si="1"/>
        <v>113455.35999999987</v>
      </c>
    </row>
    <row r="10" spans="1:8" x14ac:dyDescent="0.2">
      <c r="A10" s="48">
        <v>1500</v>
      </c>
      <c r="B10" s="11" t="s">
        <v>73</v>
      </c>
      <c r="C10" s="15">
        <v>4939019.32</v>
      </c>
      <c r="D10" s="15">
        <v>261359.6</v>
      </c>
      <c r="E10" s="15">
        <f t="shared" si="0"/>
        <v>5200378.92</v>
      </c>
      <c r="F10" s="15">
        <v>5114541.71</v>
      </c>
      <c r="G10" s="15">
        <v>5105082.1100000003</v>
      </c>
      <c r="H10" s="15">
        <f t="shared" si="1"/>
        <v>85837.209999999963</v>
      </c>
    </row>
    <row r="11" spans="1:8" x14ac:dyDescent="0.2">
      <c r="A11" s="48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8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62</v>
      </c>
      <c r="B13" s="7"/>
      <c r="C13" s="15">
        <f>SUM(C14:C22)</f>
        <v>2077646.19</v>
      </c>
      <c r="D13" s="15">
        <f>SUM(D14:D22)</f>
        <v>4392762.34</v>
      </c>
      <c r="E13" s="15">
        <f t="shared" si="0"/>
        <v>6470408.5299999993</v>
      </c>
      <c r="F13" s="15">
        <f>SUM(F14:F22)</f>
        <v>6353430.54</v>
      </c>
      <c r="G13" s="15">
        <f>SUM(G14:G22)</f>
        <v>6318447.7400000002</v>
      </c>
      <c r="H13" s="15">
        <f t="shared" si="1"/>
        <v>116977.98999999929</v>
      </c>
    </row>
    <row r="14" spans="1:8" x14ac:dyDescent="0.2">
      <c r="A14" s="48">
        <v>2100</v>
      </c>
      <c r="B14" s="11" t="s">
        <v>75</v>
      </c>
      <c r="C14" s="15">
        <v>334462.2</v>
      </c>
      <c r="D14" s="15">
        <v>3136.71</v>
      </c>
      <c r="E14" s="15">
        <f t="shared" si="0"/>
        <v>337598.91000000003</v>
      </c>
      <c r="F14" s="15">
        <v>335553.39</v>
      </c>
      <c r="G14" s="15">
        <v>335553.39</v>
      </c>
      <c r="H14" s="15">
        <f t="shared" si="1"/>
        <v>2045.5200000000186</v>
      </c>
    </row>
    <row r="15" spans="1:8" x14ac:dyDescent="0.2">
      <c r="A15" s="48">
        <v>2200</v>
      </c>
      <c r="B15" s="11" t="s">
        <v>76</v>
      </c>
      <c r="C15" s="15">
        <v>816001</v>
      </c>
      <c r="D15" s="15">
        <v>290889.96000000002</v>
      </c>
      <c r="E15" s="15">
        <f t="shared" si="0"/>
        <v>1106890.96</v>
      </c>
      <c r="F15" s="15">
        <v>1105190.96</v>
      </c>
      <c r="G15" s="15">
        <v>1096408.96</v>
      </c>
      <c r="H15" s="15">
        <f t="shared" si="1"/>
        <v>1700</v>
      </c>
    </row>
    <row r="16" spans="1:8" x14ac:dyDescent="0.2">
      <c r="A16" s="48">
        <v>2300</v>
      </c>
      <c r="B16" s="11" t="s">
        <v>77</v>
      </c>
      <c r="C16" s="15">
        <v>349815.03</v>
      </c>
      <c r="D16" s="15">
        <v>150019.70000000001</v>
      </c>
      <c r="E16" s="15">
        <f t="shared" si="0"/>
        <v>499834.73000000004</v>
      </c>
      <c r="F16" s="15">
        <v>473633.93</v>
      </c>
      <c r="G16" s="15">
        <v>447433.13</v>
      </c>
      <c r="H16" s="15">
        <f t="shared" si="1"/>
        <v>26200.800000000047</v>
      </c>
    </row>
    <row r="17" spans="1:8" x14ac:dyDescent="0.2">
      <c r="A17" s="48">
        <v>2400</v>
      </c>
      <c r="B17" s="11" t="s">
        <v>78</v>
      </c>
      <c r="C17" s="15">
        <v>0</v>
      </c>
      <c r="D17" s="15">
        <v>3988850.88</v>
      </c>
      <c r="E17" s="15">
        <f t="shared" si="0"/>
        <v>3988850.88</v>
      </c>
      <c r="F17" s="15">
        <v>3906187.52</v>
      </c>
      <c r="G17" s="15">
        <v>3906187.52</v>
      </c>
      <c r="H17" s="15">
        <f t="shared" si="1"/>
        <v>82663.35999999987</v>
      </c>
    </row>
    <row r="18" spans="1:8" x14ac:dyDescent="0.2">
      <c r="A18" s="48">
        <v>2500</v>
      </c>
      <c r="B18" s="11" t="s">
        <v>79</v>
      </c>
      <c r="C18" s="15">
        <v>33426</v>
      </c>
      <c r="D18" s="15">
        <v>-26888</v>
      </c>
      <c r="E18" s="15">
        <f t="shared" si="0"/>
        <v>6538</v>
      </c>
      <c r="F18" s="15">
        <v>6538</v>
      </c>
      <c r="G18" s="15">
        <v>6538</v>
      </c>
      <c r="H18" s="15">
        <f t="shared" si="1"/>
        <v>0</v>
      </c>
    </row>
    <row r="19" spans="1:8" x14ac:dyDescent="0.2">
      <c r="A19" s="48">
        <v>2600</v>
      </c>
      <c r="B19" s="11" t="s">
        <v>80</v>
      </c>
      <c r="C19" s="15">
        <v>438400</v>
      </c>
      <c r="D19" s="15">
        <v>-5634.9</v>
      </c>
      <c r="E19" s="15">
        <f t="shared" si="0"/>
        <v>432765.1</v>
      </c>
      <c r="F19" s="15">
        <v>428396.79</v>
      </c>
      <c r="G19" s="15">
        <v>428396.79</v>
      </c>
      <c r="H19" s="15">
        <f t="shared" si="1"/>
        <v>4368.3099999999977</v>
      </c>
    </row>
    <row r="20" spans="1:8" x14ac:dyDescent="0.2">
      <c r="A20" s="48">
        <v>2700</v>
      </c>
      <c r="B20" s="11" t="s">
        <v>81</v>
      </c>
      <c r="C20" s="15">
        <v>33000</v>
      </c>
      <c r="D20" s="15">
        <v>-21926.2</v>
      </c>
      <c r="E20" s="15">
        <f t="shared" si="0"/>
        <v>11073.8</v>
      </c>
      <c r="F20" s="15">
        <v>11073.8</v>
      </c>
      <c r="G20" s="15">
        <v>11073.8</v>
      </c>
      <c r="H20" s="15">
        <f t="shared" si="1"/>
        <v>0</v>
      </c>
    </row>
    <row r="21" spans="1:8" x14ac:dyDescent="0.2">
      <c r="A21" s="48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8">
        <v>2900</v>
      </c>
      <c r="B22" s="11" t="s">
        <v>83</v>
      </c>
      <c r="C22" s="15">
        <v>72541.960000000006</v>
      </c>
      <c r="D22" s="15">
        <v>14314.19</v>
      </c>
      <c r="E22" s="15">
        <f t="shared" si="0"/>
        <v>86856.150000000009</v>
      </c>
      <c r="F22" s="15">
        <v>86856.15</v>
      </c>
      <c r="G22" s="15">
        <v>86856.15</v>
      </c>
      <c r="H22" s="15">
        <f t="shared" si="1"/>
        <v>0</v>
      </c>
    </row>
    <row r="23" spans="1:8" x14ac:dyDescent="0.2">
      <c r="A23" s="47" t="s">
        <v>63</v>
      </c>
      <c r="B23" s="7"/>
      <c r="C23" s="15">
        <f>SUM(C24:C32)</f>
        <v>1320429.7</v>
      </c>
      <c r="D23" s="15">
        <f>SUM(D24:D32)</f>
        <v>370629.1100000001</v>
      </c>
      <c r="E23" s="15">
        <f t="shared" si="0"/>
        <v>1691058.81</v>
      </c>
      <c r="F23" s="15">
        <f>SUM(F24:F32)</f>
        <v>1674618.02</v>
      </c>
      <c r="G23" s="15">
        <f>SUM(G24:G32)</f>
        <v>1501735.2199999997</v>
      </c>
      <c r="H23" s="15">
        <f t="shared" si="1"/>
        <v>16440.790000000037</v>
      </c>
    </row>
    <row r="24" spans="1:8" x14ac:dyDescent="0.2">
      <c r="A24" s="48">
        <v>3100</v>
      </c>
      <c r="B24" s="11" t="s">
        <v>84</v>
      </c>
      <c r="C24" s="15">
        <v>350452</v>
      </c>
      <c r="D24" s="15">
        <v>93791.39</v>
      </c>
      <c r="E24" s="15">
        <f t="shared" si="0"/>
        <v>444243.39</v>
      </c>
      <c r="F24" s="15">
        <v>440801.32</v>
      </c>
      <c r="G24" s="15">
        <v>412615.43</v>
      </c>
      <c r="H24" s="15">
        <f t="shared" si="1"/>
        <v>3442.070000000007</v>
      </c>
    </row>
    <row r="25" spans="1:8" x14ac:dyDescent="0.2">
      <c r="A25" s="48">
        <v>3200</v>
      </c>
      <c r="B25" s="11" t="s">
        <v>85</v>
      </c>
      <c r="C25" s="15">
        <v>8000</v>
      </c>
      <c r="D25" s="15">
        <v>4191.6000000000004</v>
      </c>
      <c r="E25" s="15">
        <f t="shared" si="0"/>
        <v>12191.6</v>
      </c>
      <c r="F25" s="15">
        <v>12191.6</v>
      </c>
      <c r="G25" s="15">
        <v>12191.6</v>
      </c>
      <c r="H25" s="15">
        <f t="shared" si="1"/>
        <v>0</v>
      </c>
    </row>
    <row r="26" spans="1:8" x14ac:dyDescent="0.2">
      <c r="A26" s="48">
        <v>3300</v>
      </c>
      <c r="B26" s="11" t="s">
        <v>86</v>
      </c>
      <c r="C26" s="15">
        <v>73400</v>
      </c>
      <c r="D26" s="15">
        <v>105924.01</v>
      </c>
      <c r="E26" s="15">
        <f t="shared" si="0"/>
        <v>179324.01</v>
      </c>
      <c r="F26" s="15">
        <v>179269.05</v>
      </c>
      <c r="G26" s="15">
        <v>63269.05</v>
      </c>
      <c r="H26" s="15">
        <f t="shared" si="1"/>
        <v>54.960000000020955</v>
      </c>
    </row>
    <row r="27" spans="1:8" x14ac:dyDescent="0.2">
      <c r="A27" s="48">
        <v>3400</v>
      </c>
      <c r="B27" s="11" t="s">
        <v>87</v>
      </c>
      <c r="C27" s="15">
        <v>163700</v>
      </c>
      <c r="D27" s="15">
        <v>23628.14</v>
      </c>
      <c r="E27" s="15">
        <f t="shared" si="0"/>
        <v>187328.14</v>
      </c>
      <c r="F27" s="15">
        <v>183330.28</v>
      </c>
      <c r="G27" s="15">
        <v>182736.38</v>
      </c>
      <c r="H27" s="15">
        <f t="shared" si="1"/>
        <v>3997.8600000000151</v>
      </c>
    </row>
    <row r="28" spans="1:8" x14ac:dyDescent="0.2">
      <c r="A28" s="48">
        <v>3500</v>
      </c>
      <c r="B28" s="11" t="s">
        <v>88</v>
      </c>
      <c r="C28" s="15">
        <v>349358</v>
      </c>
      <c r="D28" s="15">
        <v>234684.16</v>
      </c>
      <c r="E28" s="15">
        <f t="shared" si="0"/>
        <v>584042.16</v>
      </c>
      <c r="F28" s="15">
        <v>577112.16</v>
      </c>
      <c r="G28" s="15">
        <v>549009.15</v>
      </c>
      <c r="H28" s="15">
        <f t="shared" si="1"/>
        <v>6930</v>
      </c>
    </row>
    <row r="29" spans="1:8" x14ac:dyDescent="0.2">
      <c r="A29" s="48">
        <v>3600</v>
      </c>
      <c r="B29" s="11" t="s">
        <v>89</v>
      </c>
      <c r="C29" s="15">
        <v>55000</v>
      </c>
      <c r="D29" s="15">
        <v>-46554.59</v>
      </c>
      <c r="E29" s="15">
        <f t="shared" si="0"/>
        <v>8445.4100000000035</v>
      </c>
      <c r="F29" s="15">
        <v>8445.41</v>
      </c>
      <c r="G29" s="15">
        <v>8445.41</v>
      </c>
      <c r="H29" s="15">
        <f t="shared" si="1"/>
        <v>0</v>
      </c>
    </row>
    <row r="30" spans="1:8" x14ac:dyDescent="0.2">
      <c r="A30" s="48">
        <v>3700</v>
      </c>
      <c r="B30" s="11" t="s">
        <v>90</v>
      </c>
      <c r="C30" s="15">
        <v>27000</v>
      </c>
      <c r="D30" s="15">
        <v>-15886</v>
      </c>
      <c r="E30" s="15">
        <f t="shared" si="0"/>
        <v>11114</v>
      </c>
      <c r="F30" s="15">
        <v>10723.5</v>
      </c>
      <c r="G30" s="15">
        <v>10723.5</v>
      </c>
      <c r="H30" s="15">
        <f t="shared" si="1"/>
        <v>390.5</v>
      </c>
    </row>
    <row r="31" spans="1:8" x14ac:dyDescent="0.2">
      <c r="A31" s="48">
        <v>3800</v>
      </c>
      <c r="B31" s="11" t="s">
        <v>91</v>
      </c>
      <c r="C31" s="15">
        <v>98900</v>
      </c>
      <c r="D31" s="15">
        <v>-22541.54</v>
      </c>
      <c r="E31" s="15">
        <f t="shared" si="0"/>
        <v>76358.459999999992</v>
      </c>
      <c r="F31" s="15">
        <v>76358.460000000006</v>
      </c>
      <c r="G31" s="15">
        <v>76358.460000000006</v>
      </c>
      <c r="H31" s="15">
        <f t="shared" si="1"/>
        <v>0</v>
      </c>
    </row>
    <row r="32" spans="1:8" x14ac:dyDescent="0.2">
      <c r="A32" s="48">
        <v>3900</v>
      </c>
      <c r="B32" s="11" t="s">
        <v>19</v>
      </c>
      <c r="C32" s="15">
        <v>194619.7</v>
      </c>
      <c r="D32" s="15">
        <v>-6608.06</v>
      </c>
      <c r="E32" s="15">
        <f t="shared" si="0"/>
        <v>188011.64</v>
      </c>
      <c r="F32" s="15">
        <v>186386.24</v>
      </c>
      <c r="G32" s="15">
        <v>186386.24</v>
      </c>
      <c r="H32" s="15">
        <f t="shared" si="1"/>
        <v>1625.4000000000233</v>
      </c>
    </row>
    <row r="33" spans="1:8" x14ac:dyDescent="0.2">
      <c r="A33" s="47" t="s">
        <v>64</v>
      </c>
      <c r="B33" s="7"/>
      <c r="C33" s="15">
        <f>SUM(C34:C42)</f>
        <v>1457016.53</v>
      </c>
      <c r="D33" s="15">
        <f>SUM(D34:D42)</f>
        <v>41189.67</v>
      </c>
      <c r="E33" s="15">
        <f t="shared" si="0"/>
        <v>1498206.2</v>
      </c>
      <c r="F33" s="15">
        <f>SUM(F34:F42)</f>
        <v>1485515.01</v>
      </c>
      <c r="G33" s="15">
        <f>SUM(G34:G42)</f>
        <v>1485515.01</v>
      </c>
      <c r="H33" s="15">
        <f t="shared" si="1"/>
        <v>12691.189999999944</v>
      </c>
    </row>
    <row r="34" spans="1:8" x14ac:dyDescent="0.2">
      <c r="A34" s="48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8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8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8">
        <v>4400</v>
      </c>
      <c r="B37" s="11" t="s">
        <v>95</v>
      </c>
      <c r="C37" s="15">
        <v>1323162.29</v>
      </c>
      <c r="D37" s="15">
        <v>41189.67</v>
      </c>
      <c r="E37" s="15">
        <f t="shared" si="0"/>
        <v>1364351.96</v>
      </c>
      <c r="F37" s="15">
        <v>1364042.61</v>
      </c>
      <c r="G37" s="15">
        <v>1364042.61</v>
      </c>
      <c r="H37" s="15">
        <f t="shared" si="1"/>
        <v>309.3499999998603</v>
      </c>
    </row>
    <row r="38" spans="1:8" x14ac:dyDescent="0.2">
      <c r="A38" s="48">
        <v>4500</v>
      </c>
      <c r="B38" s="11" t="s">
        <v>41</v>
      </c>
      <c r="C38" s="15">
        <v>133854.24</v>
      </c>
      <c r="D38" s="15">
        <v>0</v>
      </c>
      <c r="E38" s="15">
        <f t="shared" si="0"/>
        <v>133854.24</v>
      </c>
      <c r="F38" s="15">
        <v>121472.4</v>
      </c>
      <c r="G38" s="15">
        <v>121472.4</v>
      </c>
      <c r="H38" s="15">
        <f t="shared" si="1"/>
        <v>12381.839999999997</v>
      </c>
    </row>
    <row r="39" spans="1:8" x14ac:dyDescent="0.2">
      <c r="A39" s="48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8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8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8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65</v>
      </c>
      <c r="B43" s="7"/>
      <c r="C43" s="15">
        <f>SUM(C44:C52)</f>
        <v>57465</v>
      </c>
      <c r="D43" s="15">
        <f>SUM(D44:D52)</f>
        <v>-57465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8">
        <v>5100</v>
      </c>
      <c r="B44" s="11" t="s">
        <v>99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8">
        <v>5200</v>
      </c>
      <c r="B45" s="11" t="s">
        <v>100</v>
      </c>
      <c r="C45" s="15">
        <v>52065</v>
      </c>
      <c r="D45" s="15">
        <v>-52065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8">
        <v>5300</v>
      </c>
      <c r="B46" s="11" t="s">
        <v>101</v>
      </c>
      <c r="C46" s="15">
        <v>5400</v>
      </c>
      <c r="D46" s="15">
        <v>-5400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8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8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8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8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8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8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7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8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8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8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7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8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8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8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8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8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8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8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8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8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8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7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8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8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8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8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8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8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8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21854213.000000004</v>
      </c>
      <c r="D77" s="17">
        <f t="shared" si="4"/>
        <v>5768863.1200000001</v>
      </c>
      <c r="E77" s="17">
        <f t="shared" si="4"/>
        <v>27623076.119999997</v>
      </c>
      <c r="F77" s="17">
        <f t="shared" si="4"/>
        <v>26962947.66</v>
      </c>
      <c r="G77" s="17">
        <f t="shared" si="4"/>
        <v>26631951.529999997</v>
      </c>
      <c r="H77" s="17">
        <f t="shared" si="4"/>
        <v>660128.46000000136</v>
      </c>
    </row>
    <row r="78" spans="1:8" x14ac:dyDescent="0.2">
      <c r="A78" s="56" t="s">
        <v>142</v>
      </c>
      <c r="B78" s="56"/>
      <c r="C78" s="56"/>
      <c r="D78" s="56"/>
    </row>
    <row r="80" spans="1:8" ht="58.5" customHeight="1" x14ac:dyDescent="0.2">
      <c r="B80" s="51"/>
      <c r="C80"/>
      <c r="F80" s="52"/>
      <c r="G80" s="52"/>
    </row>
    <row r="81" spans="2:7" x14ac:dyDescent="0.2">
      <c r="B81" s="53"/>
      <c r="C81" s="54"/>
      <c r="D81"/>
    </row>
    <row r="82" spans="2:7" ht="22.5" x14ac:dyDescent="0.2">
      <c r="B82" s="55" t="s">
        <v>143</v>
      </c>
      <c r="C82"/>
      <c r="F82" s="57" t="s">
        <v>144</v>
      </c>
      <c r="G82" s="57"/>
    </row>
  </sheetData>
  <sheetProtection formatCells="0" formatColumns="0" formatRows="0" autoFilter="0"/>
  <mergeCells count="5">
    <mergeCell ref="F82:G82"/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selection sqref="A1:H8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21662893.760000002</v>
      </c>
      <c r="D6" s="49">
        <v>5826328.1200000001</v>
      </c>
      <c r="E6" s="49">
        <f>C6+D6</f>
        <v>27489221.880000003</v>
      </c>
      <c r="F6" s="49">
        <v>26841475.260000002</v>
      </c>
      <c r="G6" s="49">
        <v>26510479.129999999</v>
      </c>
      <c r="H6" s="49">
        <f>E6-F6</f>
        <v>647746.62000000104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57465</v>
      </c>
      <c r="D8" s="49">
        <v>-57465</v>
      </c>
      <c r="E8" s="49">
        <f>C8+D8</f>
        <v>0</v>
      </c>
      <c r="F8" s="49">
        <v>0</v>
      </c>
      <c r="G8" s="49">
        <v>0</v>
      </c>
      <c r="H8" s="49">
        <f>E8-F8</f>
        <v>0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133854.24</v>
      </c>
      <c r="D12" s="49">
        <v>0</v>
      </c>
      <c r="E12" s="49">
        <f>C12+D12</f>
        <v>133854.24</v>
      </c>
      <c r="F12" s="49">
        <v>121472.4</v>
      </c>
      <c r="G12" s="49">
        <v>121472.4</v>
      </c>
      <c r="H12" s="49">
        <f>E12-F12</f>
        <v>12381.839999999997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53</v>
      </c>
      <c r="C16" s="17">
        <f>SUM(C6+C8+C10+C12+C14)</f>
        <v>21854213</v>
      </c>
      <c r="D16" s="17">
        <f>SUM(D6+D8+D10+D12+D14)</f>
        <v>5768863.1200000001</v>
      </c>
      <c r="E16" s="17">
        <f>SUM(E6+E8+E10+E12+E14)</f>
        <v>27623076.120000001</v>
      </c>
      <c r="F16" s="17">
        <f t="shared" ref="F16:H16" si="0">SUM(F6+F8+F10+F12+F14)</f>
        <v>26962947.66</v>
      </c>
      <c r="G16" s="17">
        <f t="shared" si="0"/>
        <v>26631951.529999997</v>
      </c>
      <c r="H16" s="17">
        <f t="shared" si="0"/>
        <v>660128.46000000101</v>
      </c>
    </row>
    <row r="17" spans="1:8" x14ac:dyDescent="0.2">
      <c r="A17" s="69" t="s">
        <v>142</v>
      </c>
      <c r="B17" s="69"/>
      <c r="C17" s="69"/>
      <c r="D17" s="69"/>
      <c r="E17" s="69"/>
      <c r="F17" s="69"/>
      <c r="G17" s="69"/>
      <c r="H17" s="69"/>
    </row>
    <row r="20" spans="1:8" ht="22.5" customHeight="1" x14ac:dyDescent="0.2">
      <c r="B20" s="51"/>
      <c r="C20"/>
      <c r="F20" s="52"/>
      <c r="G20" s="52"/>
    </row>
    <row r="21" spans="1:8" x14ac:dyDescent="0.2">
      <c r="B21" s="53"/>
      <c r="C21" s="54"/>
      <c r="D21"/>
    </row>
    <row r="22" spans="1:8" ht="22.5" x14ac:dyDescent="0.2">
      <c r="B22" s="55" t="s">
        <v>143</v>
      </c>
      <c r="C22"/>
      <c r="F22" s="57" t="s">
        <v>144</v>
      </c>
      <c r="G22" s="57"/>
    </row>
  </sheetData>
  <sheetProtection formatCells="0" formatColumns="0" formatRows="0" autoFilter="0"/>
  <mergeCells count="6">
    <mergeCell ref="F22:G22"/>
    <mergeCell ref="A17:H17"/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opLeftCell="A38" workbookViewId="0">
      <selection sqref="A1:H8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138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4342308.8899999997</v>
      </c>
      <c r="D7" s="15">
        <v>-5582.2</v>
      </c>
      <c r="E7" s="15">
        <f>C7+D7</f>
        <v>4336726.6899999995</v>
      </c>
      <c r="F7" s="15">
        <v>4307134.75</v>
      </c>
      <c r="G7" s="15">
        <v>4247688.2300000004</v>
      </c>
      <c r="H7" s="15">
        <f>E7-F7</f>
        <v>29591.939999999478</v>
      </c>
    </row>
    <row r="8" spans="1:8" x14ac:dyDescent="0.2">
      <c r="A8" s="4" t="s">
        <v>131</v>
      </c>
      <c r="B8" s="22"/>
      <c r="C8" s="15">
        <v>4448136.3600000003</v>
      </c>
      <c r="D8" s="15">
        <v>524740.15</v>
      </c>
      <c r="E8" s="15">
        <f t="shared" ref="E8:E13" si="0">C8+D8</f>
        <v>4972876.5100000007</v>
      </c>
      <c r="F8" s="15">
        <v>4865063.7300000004</v>
      </c>
      <c r="G8" s="15">
        <v>4686675.5599999996</v>
      </c>
      <c r="H8" s="15">
        <f t="shared" ref="H8:H13" si="1">E8-F8</f>
        <v>107812.78000000026</v>
      </c>
    </row>
    <row r="9" spans="1:8" x14ac:dyDescent="0.2">
      <c r="A9" s="4" t="s">
        <v>132</v>
      </c>
      <c r="B9" s="22"/>
      <c r="C9" s="15">
        <v>2133254.71</v>
      </c>
      <c r="D9" s="15">
        <v>4245343.22</v>
      </c>
      <c r="E9" s="15">
        <f t="shared" si="0"/>
        <v>6378597.9299999997</v>
      </c>
      <c r="F9" s="15">
        <v>6249199.1500000004</v>
      </c>
      <c r="G9" s="15">
        <v>6216753.1399999997</v>
      </c>
      <c r="H9" s="15">
        <f t="shared" si="1"/>
        <v>129398.77999999933</v>
      </c>
    </row>
    <row r="10" spans="1:8" x14ac:dyDescent="0.2">
      <c r="A10" s="4" t="s">
        <v>133</v>
      </c>
      <c r="B10" s="22"/>
      <c r="C10" s="15">
        <v>1384162.11</v>
      </c>
      <c r="D10" s="15">
        <v>289990.74</v>
      </c>
      <c r="E10" s="15">
        <f t="shared" si="0"/>
        <v>1674152.85</v>
      </c>
      <c r="F10" s="15">
        <v>1631801.42</v>
      </c>
      <c r="G10" s="15">
        <v>1630703.41</v>
      </c>
      <c r="H10" s="15">
        <f t="shared" si="1"/>
        <v>42351.430000000168</v>
      </c>
    </row>
    <row r="11" spans="1:8" x14ac:dyDescent="0.2">
      <c r="A11" s="4" t="s">
        <v>134</v>
      </c>
      <c r="B11" s="22"/>
      <c r="C11" s="15">
        <v>5665609.0999999996</v>
      </c>
      <c r="D11" s="15">
        <v>616276.14</v>
      </c>
      <c r="E11" s="15">
        <f t="shared" si="0"/>
        <v>6281885.2399999993</v>
      </c>
      <c r="F11" s="15">
        <v>6025951.0999999996</v>
      </c>
      <c r="G11" s="15">
        <v>5983062.1900000004</v>
      </c>
      <c r="H11" s="15">
        <f t="shared" si="1"/>
        <v>255934.13999999966</v>
      </c>
    </row>
    <row r="12" spans="1:8" x14ac:dyDescent="0.2">
      <c r="A12" s="4" t="s">
        <v>135</v>
      </c>
      <c r="B12" s="22"/>
      <c r="C12" s="15">
        <v>1196913.3799999999</v>
      </c>
      <c r="D12" s="15">
        <v>31448.639999999999</v>
      </c>
      <c r="E12" s="15">
        <f t="shared" si="0"/>
        <v>1228362.0199999998</v>
      </c>
      <c r="F12" s="15">
        <v>1181032.32</v>
      </c>
      <c r="G12" s="15">
        <v>1173456.72</v>
      </c>
      <c r="H12" s="15">
        <f t="shared" si="1"/>
        <v>47329.699999999721</v>
      </c>
    </row>
    <row r="13" spans="1:8" x14ac:dyDescent="0.2">
      <c r="A13" s="4" t="s">
        <v>136</v>
      </c>
      <c r="B13" s="22"/>
      <c r="C13" s="15">
        <v>825297.71</v>
      </c>
      <c r="D13" s="15">
        <v>-65090.12</v>
      </c>
      <c r="E13" s="15">
        <f t="shared" si="0"/>
        <v>760207.59</v>
      </c>
      <c r="F13" s="15">
        <v>748748.97</v>
      </c>
      <c r="G13" s="15">
        <v>740738.97</v>
      </c>
      <c r="H13" s="15">
        <f t="shared" si="1"/>
        <v>11458.619999999995</v>
      </c>
    </row>
    <row r="14" spans="1:8" x14ac:dyDescent="0.2">
      <c r="A14" s="4" t="s">
        <v>137</v>
      </c>
      <c r="B14" s="22"/>
      <c r="C14" s="15">
        <v>1858530.74</v>
      </c>
      <c r="D14" s="15">
        <v>131736.54999999999</v>
      </c>
      <c r="E14" s="15">
        <f t="shared" ref="E14" si="2">C14+D14</f>
        <v>1990267.29</v>
      </c>
      <c r="F14" s="15">
        <v>1954016.22</v>
      </c>
      <c r="G14" s="15">
        <v>1952873.31</v>
      </c>
      <c r="H14" s="15">
        <f t="shared" ref="H14" si="3">E14-F14</f>
        <v>36251.070000000065</v>
      </c>
    </row>
    <row r="15" spans="1:8" x14ac:dyDescent="0.2">
      <c r="A15" s="4"/>
      <c r="B15" s="22"/>
      <c r="C15" s="15"/>
      <c r="D15" s="15"/>
      <c r="E15" s="15"/>
      <c r="F15" s="15"/>
      <c r="G15" s="15"/>
      <c r="H15" s="15"/>
    </row>
    <row r="16" spans="1:8" x14ac:dyDescent="0.2">
      <c r="A16" s="4"/>
      <c r="B16" s="25"/>
      <c r="C16" s="16"/>
      <c r="D16" s="16"/>
      <c r="E16" s="16"/>
      <c r="F16" s="16"/>
      <c r="G16" s="16"/>
      <c r="H16" s="16"/>
    </row>
    <row r="17" spans="1:8" x14ac:dyDescent="0.2">
      <c r="A17" s="26"/>
      <c r="B17" s="46" t="s">
        <v>53</v>
      </c>
      <c r="C17" s="23">
        <f t="shared" ref="C17:H17" si="4">SUM(C7:C16)</f>
        <v>21854213</v>
      </c>
      <c r="D17" s="23">
        <f t="shared" si="4"/>
        <v>5768863.1199999992</v>
      </c>
      <c r="E17" s="23">
        <f t="shared" si="4"/>
        <v>27623076.119999997</v>
      </c>
      <c r="F17" s="23">
        <f t="shared" si="4"/>
        <v>26962947.659999996</v>
      </c>
      <c r="G17" s="23">
        <f t="shared" si="4"/>
        <v>26631951.529999997</v>
      </c>
      <c r="H17" s="23">
        <f t="shared" si="4"/>
        <v>660128.45999999868</v>
      </c>
    </row>
    <row r="18" spans="1:8" ht="7.5" customHeight="1" x14ac:dyDescent="0.2"/>
    <row r="19" spans="1:8" hidden="1" x14ac:dyDescent="0.2"/>
    <row r="20" spans="1:8" ht="45" customHeight="1" x14ac:dyDescent="0.2">
      <c r="A20" s="58" t="s">
        <v>139</v>
      </c>
      <c r="B20" s="59"/>
      <c r="C20" s="59"/>
      <c r="D20" s="59"/>
      <c r="E20" s="59"/>
      <c r="F20" s="59"/>
      <c r="G20" s="59"/>
      <c r="H20" s="60"/>
    </row>
    <row r="22" spans="1:8" x14ac:dyDescent="0.2">
      <c r="A22" s="63" t="s">
        <v>54</v>
      </c>
      <c r="B22" s="64"/>
      <c r="C22" s="58" t="s">
        <v>60</v>
      </c>
      <c r="D22" s="59"/>
      <c r="E22" s="59"/>
      <c r="F22" s="59"/>
      <c r="G22" s="60"/>
      <c r="H22" s="61" t="s">
        <v>59</v>
      </c>
    </row>
    <row r="23" spans="1:8" ht="22.5" x14ac:dyDescent="0.2">
      <c r="A23" s="65"/>
      <c r="B23" s="66"/>
      <c r="C23" s="9" t="s">
        <v>55</v>
      </c>
      <c r="D23" s="9" t="s">
        <v>125</v>
      </c>
      <c r="E23" s="9" t="s">
        <v>56</v>
      </c>
      <c r="F23" s="9" t="s">
        <v>57</v>
      </c>
      <c r="G23" s="9" t="s">
        <v>58</v>
      </c>
      <c r="H23" s="62"/>
    </row>
    <row r="24" spans="1:8" x14ac:dyDescent="0.2">
      <c r="A24" s="67"/>
      <c r="B24" s="68"/>
      <c r="C24" s="10">
        <v>1</v>
      </c>
      <c r="D24" s="10">
        <v>2</v>
      </c>
      <c r="E24" s="10" t="s">
        <v>126</v>
      </c>
      <c r="F24" s="10">
        <v>4</v>
      </c>
      <c r="G24" s="10">
        <v>5</v>
      </c>
      <c r="H24" s="10" t="s">
        <v>127</v>
      </c>
    </row>
    <row r="25" spans="1:8" x14ac:dyDescent="0.2">
      <c r="A25" s="28"/>
      <c r="B25" s="29"/>
      <c r="C25" s="33"/>
      <c r="D25" s="33"/>
      <c r="E25" s="33"/>
      <c r="F25" s="33"/>
      <c r="G25" s="33"/>
      <c r="H25" s="33"/>
    </row>
    <row r="26" spans="1:8" x14ac:dyDescent="0.2">
      <c r="A26" s="4" t="s">
        <v>8</v>
      </c>
      <c r="B26" s="2"/>
      <c r="C26" s="34">
        <v>0</v>
      </c>
      <c r="D26" s="34">
        <v>0</v>
      </c>
      <c r="E26" s="34">
        <f>C26+D26</f>
        <v>0</v>
      </c>
      <c r="F26" s="34">
        <v>0</v>
      </c>
      <c r="G26" s="34">
        <v>0</v>
      </c>
      <c r="H26" s="34">
        <f>E26-F26</f>
        <v>0</v>
      </c>
    </row>
    <row r="27" spans="1:8" x14ac:dyDescent="0.2">
      <c r="A27" s="4" t="s">
        <v>9</v>
      </c>
      <c r="B27" s="2"/>
      <c r="C27" s="34">
        <v>0</v>
      </c>
      <c r="D27" s="34">
        <v>0</v>
      </c>
      <c r="E27" s="34">
        <f t="shared" ref="E27:E29" si="5">C27+D27</f>
        <v>0</v>
      </c>
      <c r="F27" s="34">
        <v>0</v>
      </c>
      <c r="G27" s="34">
        <v>0</v>
      </c>
      <c r="H27" s="34">
        <f t="shared" ref="H27:H29" si="6">E27-F27</f>
        <v>0</v>
      </c>
    </row>
    <row r="28" spans="1:8" x14ac:dyDescent="0.2">
      <c r="A28" s="4" t="s">
        <v>10</v>
      </c>
      <c r="B28" s="2"/>
      <c r="C28" s="34">
        <v>0</v>
      </c>
      <c r="D28" s="34">
        <v>0</v>
      </c>
      <c r="E28" s="34">
        <f t="shared" si="5"/>
        <v>0</v>
      </c>
      <c r="F28" s="34">
        <v>0</v>
      </c>
      <c r="G28" s="34">
        <v>0</v>
      </c>
      <c r="H28" s="34">
        <f t="shared" si="6"/>
        <v>0</v>
      </c>
    </row>
    <row r="29" spans="1:8" x14ac:dyDescent="0.2">
      <c r="A29" s="4" t="s">
        <v>11</v>
      </c>
      <c r="B29" s="2"/>
      <c r="C29" s="34">
        <v>0</v>
      </c>
      <c r="D29" s="34">
        <v>0</v>
      </c>
      <c r="E29" s="34">
        <f t="shared" si="5"/>
        <v>0</v>
      </c>
      <c r="F29" s="34">
        <v>0</v>
      </c>
      <c r="G29" s="34">
        <v>0</v>
      </c>
      <c r="H29" s="34">
        <f t="shared" si="6"/>
        <v>0</v>
      </c>
    </row>
    <row r="30" spans="1:8" x14ac:dyDescent="0.2">
      <c r="A30" s="4"/>
      <c r="B30" s="2"/>
      <c r="C30" s="35"/>
      <c r="D30" s="35"/>
      <c r="E30" s="35"/>
      <c r="F30" s="35"/>
      <c r="G30" s="35"/>
      <c r="H30" s="35"/>
    </row>
    <row r="31" spans="1:8" x14ac:dyDescent="0.2">
      <c r="A31" s="26"/>
      <c r="B31" s="46" t="s">
        <v>53</v>
      </c>
      <c r="C31" s="23">
        <f>SUM(C26:C30)</f>
        <v>0</v>
      </c>
      <c r="D31" s="23">
        <f>SUM(D26:D30)</f>
        <v>0</v>
      </c>
      <c r="E31" s="23">
        <f>SUM(E26:E29)</f>
        <v>0</v>
      </c>
      <c r="F31" s="23">
        <f>SUM(F26:F29)</f>
        <v>0</v>
      </c>
      <c r="G31" s="23">
        <f>SUM(G26:G29)</f>
        <v>0</v>
      </c>
      <c r="H31" s="23">
        <f>SUM(H26:H29)</f>
        <v>0</v>
      </c>
    </row>
    <row r="33" spans="1:8" ht="90.75" customHeight="1" x14ac:dyDescent="0.2"/>
    <row r="34" spans="1:8" ht="45" customHeight="1" x14ac:dyDescent="0.2">
      <c r="A34" s="58" t="s">
        <v>140</v>
      </c>
      <c r="B34" s="59"/>
      <c r="C34" s="59"/>
      <c r="D34" s="59"/>
      <c r="E34" s="59"/>
      <c r="F34" s="59"/>
      <c r="G34" s="59"/>
      <c r="H34" s="60"/>
    </row>
    <row r="35" spans="1:8" x14ac:dyDescent="0.2">
      <c r="A35" s="63" t="s">
        <v>54</v>
      </c>
      <c r="B35" s="64"/>
      <c r="C35" s="58" t="s">
        <v>60</v>
      </c>
      <c r="D35" s="59"/>
      <c r="E35" s="59"/>
      <c r="F35" s="59"/>
      <c r="G35" s="60"/>
      <c r="H35" s="61" t="s">
        <v>59</v>
      </c>
    </row>
    <row r="36" spans="1:8" ht="22.5" x14ac:dyDescent="0.2">
      <c r="A36" s="65"/>
      <c r="B36" s="66"/>
      <c r="C36" s="9" t="s">
        <v>55</v>
      </c>
      <c r="D36" s="9" t="s">
        <v>125</v>
      </c>
      <c r="E36" s="9" t="s">
        <v>56</v>
      </c>
      <c r="F36" s="9" t="s">
        <v>57</v>
      </c>
      <c r="G36" s="9" t="s">
        <v>58</v>
      </c>
      <c r="H36" s="62"/>
    </row>
    <row r="37" spans="1:8" x14ac:dyDescent="0.2">
      <c r="A37" s="67"/>
      <c r="B37" s="68"/>
      <c r="C37" s="10">
        <v>1</v>
      </c>
      <c r="D37" s="10">
        <v>2</v>
      </c>
      <c r="E37" s="10" t="s">
        <v>126</v>
      </c>
      <c r="F37" s="10">
        <v>4</v>
      </c>
      <c r="G37" s="10">
        <v>5</v>
      </c>
      <c r="H37" s="10" t="s">
        <v>127</v>
      </c>
    </row>
    <row r="38" spans="1:8" x14ac:dyDescent="0.2">
      <c r="A38" s="28"/>
      <c r="B38" s="29"/>
      <c r="C38" s="33"/>
      <c r="D38" s="33"/>
      <c r="E38" s="33"/>
      <c r="F38" s="33"/>
      <c r="G38" s="33"/>
      <c r="H38" s="33"/>
    </row>
    <row r="39" spans="1:8" ht="22.5" x14ac:dyDescent="0.2">
      <c r="A39" s="4"/>
      <c r="B39" s="31" t="s">
        <v>13</v>
      </c>
      <c r="C39" s="34">
        <v>0</v>
      </c>
      <c r="D39" s="34">
        <v>0</v>
      </c>
      <c r="E39" s="34">
        <f>C39+D39</f>
        <v>0</v>
      </c>
      <c r="F39" s="34">
        <v>0</v>
      </c>
      <c r="G39" s="34">
        <v>0</v>
      </c>
      <c r="H39" s="34">
        <f>E39-F39</f>
        <v>0</v>
      </c>
    </row>
    <row r="40" spans="1:8" x14ac:dyDescent="0.2">
      <c r="A40" s="4"/>
      <c r="B40" s="31"/>
      <c r="C40" s="34"/>
      <c r="D40" s="34"/>
      <c r="E40" s="34"/>
      <c r="F40" s="34"/>
      <c r="G40" s="34"/>
      <c r="H40" s="34"/>
    </row>
    <row r="41" spans="1:8" x14ac:dyDescent="0.2">
      <c r="A41" s="4"/>
      <c r="B41" s="31" t="s">
        <v>12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E41-F41</f>
        <v>0</v>
      </c>
    </row>
    <row r="42" spans="1:8" x14ac:dyDescent="0.2">
      <c r="A42" s="4"/>
      <c r="B42" s="31"/>
      <c r="C42" s="34"/>
      <c r="D42" s="34"/>
      <c r="E42" s="34"/>
      <c r="F42" s="34"/>
      <c r="G42" s="34"/>
      <c r="H42" s="34"/>
    </row>
    <row r="43" spans="1:8" ht="22.5" x14ac:dyDescent="0.2">
      <c r="A43" s="4"/>
      <c r="B43" s="31" t="s">
        <v>14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E43-F43</f>
        <v>0</v>
      </c>
    </row>
    <row r="44" spans="1:8" x14ac:dyDescent="0.2">
      <c r="A44" s="4"/>
      <c r="B44" s="31"/>
      <c r="C44" s="34"/>
      <c r="D44" s="34"/>
      <c r="E44" s="34"/>
      <c r="F44" s="34"/>
      <c r="G44" s="34"/>
      <c r="H44" s="34"/>
    </row>
    <row r="45" spans="1:8" ht="22.5" x14ac:dyDescent="0.2">
      <c r="A45" s="4"/>
      <c r="B45" s="31" t="s">
        <v>26</v>
      </c>
      <c r="C45" s="34">
        <v>0</v>
      </c>
      <c r="D45" s="34">
        <v>0</v>
      </c>
      <c r="E45" s="34">
        <f>C45+D45</f>
        <v>0</v>
      </c>
      <c r="F45" s="34">
        <v>0</v>
      </c>
      <c r="G45" s="34">
        <v>0</v>
      </c>
      <c r="H45" s="34">
        <f>E45-F45</f>
        <v>0</v>
      </c>
    </row>
    <row r="46" spans="1:8" x14ac:dyDescent="0.2">
      <c r="A46" s="4"/>
      <c r="B46" s="31"/>
      <c r="C46" s="34"/>
      <c r="D46" s="34"/>
      <c r="E46" s="34"/>
      <c r="F46" s="34"/>
      <c r="G46" s="34"/>
      <c r="H46" s="34"/>
    </row>
    <row r="47" spans="1:8" ht="22.5" x14ac:dyDescent="0.2">
      <c r="A47" s="4"/>
      <c r="B47" s="31" t="s">
        <v>27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ht="22.5" x14ac:dyDescent="0.2">
      <c r="A49" s="4"/>
      <c r="B49" s="31" t="s">
        <v>34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x14ac:dyDescent="0.2">
      <c r="A51" s="4"/>
      <c r="B51" s="31" t="s">
        <v>15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30"/>
      <c r="B52" s="32"/>
      <c r="C52" s="35"/>
      <c r="D52" s="35"/>
      <c r="E52" s="35"/>
      <c r="F52" s="35"/>
      <c r="G52" s="35"/>
      <c r="H52" s="35"/>
    </row>
    <row r="53" spans="1:8" x14ac:dyDescent="0.2">
      <c r="A53" s="26"/>
      <c r="B53" s="46" t="s">
        <v>53</v>
      </c>
      <c r="C53" s="23">
        <f t="shared" ref="C53:H53" si="7">SUM(C39:C51)</f>
        <v>0</v>
      </c>
      <c r="D53" s="23">
        <f t="shared" si="7"/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</row>
    <row r="54" spans="1:8" x14ac:dyDescent="0.2">
      <c r="A54" s="69" t="s">
        <v>142</v>
      </c>
      <c r="B54" s="69"/>
      <c r="C54" s="69"/>
      <c r="D54" s="69"/>
      <c r="E54" s="69"/>
      <c r="F54" s="69"/>
      <c r="G54" s="69"/>
      <c r="H54" s="69"/>
    </row>
    <row r="57" spans="1:8" ht="22.5" customHeight="1" x14ac:dyDescent="0.2">
      <c r="B57" s="51"/>
      <c r="C57"/>
      <c r="F57" s="52"/>
      <c r="G57" s="52"/>
    </row>
    <row r="58" spans="1:8" x14ac:dyDescent="0.2">
      <c r="B58" s="53"/>
      <c r="C58" s="54"/>
      <c r="D58"/>
    </row>
    <row r="59" spans="1:8" ht="22.5" x14ac:dyDescent="0.2">
      <c r="B59" s="55" t="s">
        <v>143</v>
      </c>
      <c r="C59"/>
      <c r="F59" s="57" t="s">
        <v>144</v>
      </c>
      <c r="G59" s="57"/>
    </row>
  </sheetData>
  <sheetProtection formatCells="0" formatColumns="0" formatRows="0" insertRows="0" deleteRows="0" autoFilter="0"/>
  <mergeCells count="14">
    <mergeCell ref="C22:G22"/>
    <mergeCell ref="H22:H23"/>
    <mergeCell ref="A1:H1"/>
    <mergeCell ref="A3:B5"/>
    <mergeCell ref="A20:H20"/>
    <mergeCell ref="A22:B24"/>
    <mergeCell ref="C3:G3"/>
    <mergeCell ref="H3:H4"/>
    <mergeCell ref="A54:H54"/>
    <mergeCell ref="F59:G59"/>
    <mergeCell ref="A34:H34"/>
    <mergeCell ref="A35:B37"/>
    <mergeCell ref="C35:G35"/>
    <mergeCell ref="H35:H3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activeCell="A48" sqref="A1:H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141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4448136.3600000003</v>
      </c>
      <c r="D6" s="15">
        <f t="shared" si="0"/>
        <v>524740.15</v>
      </c>
      <c r="E6" s="15">
        <f t="shared" si="0"/>
        <v>4972876.5100000007</v>
      </c>
      <c r="F6" s="15">
        <f t="shared" si="0"/>
        <v>4865063.7300000004</v>
      </c>
      <c r="G6" s="15">
        <f t="shared" si="0"/>
        <v>4686675.5599999996</v>
      </c>
      <c r="H6" s="15">
        <f t="shared" si="0"/>
        <v>107812.78000000026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4448136.3600000003</v>
      </c>
      <c r="D11" s="15">
        <v>524740.15</v>
      </c>
      <c r="E11" s="15">
        <f t="shared" si="1"/>
        <v>4972876.5100000007</v>
      </c>
      <c r="F11" s="15">
        <v>4865063.7300000004</v>
      </c>
      <c r="G11" s="15">
        <v>4686675.5599999996</v>
      </c>
      <c r="H11" s="15">
        <f t="shared" si="2"/>
        <v>107812.78000000026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17406076.640000001</v>
      </c>
      <c r="D16" s="15">
        <f t="shared" si="3"/>
        <v>5244122.97</v>
      </c>
      <c r="E16" s="15">
        <f t="shared" si="3"/>
        <v>22650199.609999999</v>
      </c>
      <c r="F16" s="15">
        <f t="shared" si="3"/>
        <v>22097883.93</v>
      </c>
      <c r="G16" s="15">
        <f t="shared" si="3"/>
        <v>21945275.969999999</v>
      </c>
      <c r="H16" s="15">
        <f t="shared" si="3"/>
        <v>552315.68000000017</v>
      </c>
    </row>
    <row r="17" spans="1:8" x14ac:dyDescent="0.2">
      <c r="A17" s="37"/>
      <c r="B17" s="41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7"/>
      <c r="B18" s="41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7"/>
      <c r="B19" s="41" t="s">
        <v>21</v>
      </c>
      <c r="C19" s="15">
        <v>1196913.3799999999</v>
      </c>
      <c r="D19" s="15">
        <v>31448.639999999999</v>
      </c>
      <c r="E19" s="15">
        <f t="shared" si="5"/>
        <v>1228362.0199999998</v>
      </c>
      <c r="F19" s="15">
        <v>1181032.32</v>
      </c>
      <c r="G19" s="15">
        <v>1173456.72</v>
      </c>
      <c r="H19" s="15">
        <f t="shared" si="4"/>
        <v>47329.699999999721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14200.84</v>
      </c>
      <c r="D21" s="15">
        <v>39851.160000000003</v>
      </c>
      <c r="E21" s="15">
        <f t="shared" si="5"/>
        <v>54052</v>
      </c>
      <c r="F21" s="15">
        <v>54052</v>
      </c>
      <c r="G21" s="15">
        <v>45270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16194962.42</v>
      </c>
      <c r="D22" s="15">
        <v>5172823.17</v>
      </c>
      <c r="E22" s="15">
        <f t="shared" si="5"/>
        <v>21367785.59</v>
      </c>
      <c r="F22" s="15">
        <v>20862799.609999999</v>
      </c>
      <c r="G22" s="15">
        <v>20726549.25</v>
      </c>
      <c r="H22" s="15">
        <f t="shared" si="4"/>
        <v>504985.98000000045</v>
      </c>
    </row>
    <row r="23" spans="1:8" x14ac:dyDescent="0.2">
      <c r="A23" s="37"/>
      <c r="B23" s="41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3">
        <f t="shared" ref="C42:H42" si="12">SUM(C36+C25+C16+C6)</f>
        <v>21854213</v>
      </c>
      <c r="D42" s="23">
        <f t="shared" si="12"/>
        <v>5768863.1200000001</v>
      </c>
      <c r="E42" s="23">
        <f t="shared" si="12"/>
        <v>27623076.120000001</v>
      </c>
      <c r="F42" s="23">
        <f t="shared" si="12"/>
        <v>26962947.66</v>
      </c>
      <c r="G42" s="23">
        <f t="shared" si="12"/>
        <v>26631951.529999997</v>
      </c>
      <c r="H42" s="23">
        <f t="shared" si="12"/>
        <v>660128.46000000043</v>
      </c>
    </row>
    <row r="43" spans="1:8" x14ac:dyDescent="0.2">
      <c r="A43" s="69" t="s">
        <v>142</v>
      </c>
      <c r="B43" s="69"/>
      <c r="C43" s="69"/>
      <c r="D43" s="69"/>
      <c r="E43" s="69"/>
      <c r="F43" s="69"/>
      <c r="G43" s="69"/>
      <c r="H43" s="69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ht="19.5" customHeight="1" x14ac:dyDescent="0.2">
      <c r="A46" s="1"/>
      <c r="B46" s="51"/>
      <c r="C46"/>
      <c r="D46" s="1"/>
      <c r="E46" s="1"/>
      <c r="F46" s="52"/>
      <c r="G46" s="52"/>
      <c r="H46" s="1"/>
    </row>
    <row r="47" spans="1:8" x14ac:dyDescent="0.2">
      <c r="A47" s="1"/>
      <c r="B47" s="53"/>
      <c r="C47" s="54"/>
      <c r="D47"/>
      <c r="E47" s="1"/>
      <c r="F47" s="1"/>
      <c r="G47" s="1"/>
      <c r="H47" s="1"/>
    </row>
    <row r="48" spans="1:8" ht="22.5" x14ac:dyDescent="0.2">
      <c r="A48" s="1"/>
      <c r="B48" s="55" t="s">
        <v>143</v>
      </c>
      <c r="C48"/>
      <c r="D48" s="1"/>
      <c r="E48" s="1"/>
      <c r="F48" s="57" t="s">
        <v>144</v>
      </c>
      <c r="G48" s="57"/>
      <c r="H48" s="1"/>
    </row>
  </sheetData>
  <sheetProtection formatCells="0" formatColumns="0" formatRows="0" autoFilter="0"/>
  <mergeCells count="6">
    <mergeCell ref="F48:G48"/>
    <mergeCell ref="A1:H1"/>
    <mergeCell ref="A2:B4"/>
    <mergeCell ref="C2:G2"/>
    <mergeCell ref="H2:H3"/>
    <mergeCell ref="A43:H43"/>
  </mergeCells>
  <printOptions horizontalCentered="1"/>
  <pageMargins left="0.70866141732283472" right="0.70866141732283472" top="0.35433070866141736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CA!Títulos_a_imprimir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</cp:lastModifiedBy>
  <cp:lastPrinted>2019-02-15T22:21:38Z</cp:lastPrinted>
  <dcterms:created xsi:type="dcterms:W3CDTF">2014-02-10T03:37:14Z</dcterms:created>
  <dcterms:modified xsi:type="dcterms:W3CDTF">2019-02-15T22:25:10Z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