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COG!$A$4:$H$86</definedName>
    <definedName name="_xlnm.Print_Titles" localSheetId="0">COG!$2:$5</definedName>
  </definedNames>
  <calcPr calcId="152511"/>
</workbook>
</file>

<file path=xl/calcChain.xml><?xml version="1.0" encoding="utf-8"?>
<calcChain xmlns="http://schemas.openxmlformats.org/spreadsheetml/2006/main">
  <c r="H53" i="4" l="1"/>
  <c r="G53" i="4"/>
  <c r="F53" i="4"/>
  <c r="E53" i="4"/>
  <c r="D53" i="4"/>
  <c r="H51" i="4"/>
  <c r="H49" i="4"/>
  <c r="H47" i="4"/>
  <c r="H45" i="4"/>
  <c r="H43" i="4"/>
  <c r="H41" i="4"/>
  <c r="H39" i="4"/>
  <c r="E51" i="4"/>
  <c r="E49" i="4"/>
  <c r="E47" i="4"/>
  <c r="E45" i="4"/>
  <c r="E43" i="4"/>
  <c r="E41" i="4"/>
  <c r="E39" i="4"/>
  <c r="C53" i="4"/>
  <c r="H31" i="4"/>
  <c r="G31" i="4"/>
  <c r="F31" i="4"/>
  <c r="H29" i="4"/>
  <c r="H28" i="4"/>
  <c r="H27" i="4"/>
  <c r="H26" i="4"/>
  <c r="E31" i="4"/>
  <c r="E29" i="4"/>
  <c r="E28" i="4"/>
  <c r="E27" i="4"/>
  <c r="E26" i="4"/>
  <c r="D31" i="4"/>
  <c r="C31" i="4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G17" i="4"/>
  <c r="F17" i="4"/>
  <c r="D17" i="4"/>
  <c r="C17" i="4"/>
  <c r="H17" i="4" l="1"/>
  <c r="E17" i="4"/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12" i="8"/>
  <c r="G18" i="8"/>
  <c r="F18" i="8"/>
  <c r="E16" i="8"/>
  <c r="H16" i="8" s="1"/>
  <c r="E14" i="8"/>
  <c r="H14" i="8" s="1"/>
  <c r="E12" i="8"/>
  <c r="E10" i="8"/>
  <c r="H10" i="8" s="1"/>
  <c r="E8" i="8"/>
  <c r="D18" i="8"/>
  <c r="C18" i="8"/>
  <c r="E8" i="6"/>
  <c r="H8" i="6" s="1"/>
  <c r="E9" i="6"/>
  <c r="H9" i="6" s="1"/>
  <c r="E10" i="6"/>
  <c r="H10" i="6" s="1"/>
  <c r="E11" i="6"/>
  <c r="H11" i="6" s="1"/>
  <c r="E12" i="6"/>
  <c r="H12" i="6" s="1"/>
  <c r="E13" i="6"/>
  <c r="H13" i="6" s="1"/>
  <c r="E14" i="6"/>
  <c r="H14" i="6" s="1"/>
  <c r="H68" i="6"/>
  <c r="E86" i="6"/>
  <c r="H86" i="6" s="1"/>
  <c r="E85" i="6"/>
  <c r="H85" i="6" s="1"/>
  <c r="E84" i="6"/>
  <c r="H84" i="6" s="1"/>
  <c r="E83" i="6"/>
  <c r="H83" i="6" s="1"/>
  <c r="E82" i="6"/>
  <c r="H82" i="6" s="1"/>
  <c r="E81" i="6"/>
  <c r="H81" i="6" s="1"/>
  <c r="E80" i="6"/>
  <c r="H80" i="6" s="1"/>
  <c r="E77" i="6"/>
  <c r="H77" i="6" s="1"/>
  <c r="E76" i="6"/>
  <c r="H76" i="6" s="1"/>
  <c r="E75" i="6"/>
  <c r="H75" i="6" s="1"/>
  <c r="E72" i="6"/>
  <c r="H72" i="6" s="1"/>
  <c r="E71" i="6"/>
  <c r="H71" i="6" s="1"/>
  <c r="E70" i="6"/>
  <c r="H70" i="6" s="1"/>
  <c r="E69" i="6"/>
  <c r="H69" i="6" s="1"/>
  <c r="E68" i="6"/>
  <c r="E67" i="6"/>
  <c r="H67" i="6" s="1"/>
  <c r="E66" i="6"/>
  <c r="H66" i="6" s="1"/>
  <c r="E63" i="6"/>
  <c r="H63" i="6" s="1"/>
  <c r="E62" i="6"/>
  <c r="H62" i="6" s="1"/>
  <c r="E61" i="6"/>
  <c r="H61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G79" i="6"/>
  <c r="G74" i="6"/>
  <c r="G65" i="6"/>
  <c r="G60" i="6"/>
  <c r="G49" i="6"/>
  <c r="G38" i="6"/>
  <c r="G27" i="6"/>
  <c r="G16" i="6"/>
  <c r="G7" i="6"/>
  <c r="F79" i="6"/>
  <c r="F74" i="6"/>
  <c r="F65" i="6"/>
  <c r="F60" i="6"/>
  <c r="F49" i="6"/>
  <c r="F38" i="6"/>
  <c r="F27" i="6"/>
  <c r="F16" i="6"/>
  <c r="F7" i="6"/>
  <c r="D79" i="6"/>
  <c r="D74" i="6"/>
  <c r="D65" i="6"/>
  <c r="D60" i="6"/>
  <c r="D49" i="6"/>
  <c r="D38" i="6"/>
  <c r="D27" i="6"/>
  <c r="D16" i="6"/>
  <c r="D7" i="6"/>
  <c r="C79" i="6"/>
  <c r="C74" i="6"/>
  <c r="E74" i="6" s="1"/>
  <c r="C65" i="6"/>
  <c r="E65" i="6" s="1"/>
  <c r="H65" i="6" s="1"/>
  <c r="C60" i="6"/>
  <c r="C49" i="6"/>
  <c r="C38" i="6"/>
  <c r="C27" i="6"/>
  <c r="C16" i="6"/>
  <c r="C7" i="6"/>
  <c r="H38" i="6" l="1"/>
  <c r="H74" i="6"/>
  <c r="E60" i="6"/>
  <c r="H60" i="6" s="1"/>
  <c r="E79" i="6"/>
  <c r="H79" i="6" s="1"/>
  <c r="D42" i="5"/>
  <c r="F42" i="5"/>
  <c r="G42" i="5"/>
  <c r="H16" i="5"/>
  <c r="H25" i="5"/>
  <c r="H36" i="5"/>
  <c r="C42" i="5"/>
  <c r="E36" i="5"/>
  <c r="H6" i="5"/>
  <c r="E6" i="5"/>
  <c r="E18" i="8"/>
  <c r="H8" i="8"/>
  <c r="H18" i="8" s="1"/>
  <c r="E49" i="6"/>
  <c r="H49" i="6" s="1"/>
  <c r="E27" i="6"/>
  <c r="H27" i="6" s="1"/>
  <c r="G87" i="6"/>
  <c r="C87" i="6"/>
  <c r="F87" i="6"/>
  <c r="E16" i="6"/>
  <c r="H16" i="6" s="1"/>
  <c r="D87" i="6"/>
  <c r="E7" i="6"/>
  <c r="E25" i="5"/>
  <c r="E16" i="5"/>
  <c r="H42" i="5" l="1"/>
  <c r="E42" i="5"/>
  <c r="E87" i="6"/>
  <c r="H7" i="6"/>
  <c r="H87" i="6" s="1"/>
</calcChain>
</file>

<file path=xl/sharedStrings.xml><?xml version="1.0" encoding="utf-8"?>
<sst xmlns="http://schemas.openxmlformats.org/spreadsheetml/2006/main" count="212" uniqueCount="146">
  <si>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</si>
  <si>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</si>
  <si>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</si>
  <si>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</si>
  <si>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</si>
  <si>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</si>
  <si>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</si>
  <si>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</si>
  <si>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</si>
  <si>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</si>
  <si>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</si>
  <si>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</si>
  <si>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</si>
  <si>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</si>
  <si>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</si>
  <si>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</si>
  <si>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</si>
  <si>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</si>
  <si>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</si>
  <si>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</si>
  <si>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</si>
  <si>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</si>
  <si>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</si>
  <si>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</si>
  <si>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</si>
  <si>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</si>
  <si>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</si>
  <si>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</si>
  <si>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</si>
  <si>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</si>
  <si>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</si>
  <si>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</si>
  <si>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</si>
  <si>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</si>
  <si>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</si>
  <si>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</si>
  <si>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</si>
  <si>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</si>
  <si>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</si>
  <si>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</si>
  <si>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</si>
  <si>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</si>
  <si>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</si>
  <si>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</si>
  <si>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</si>
  <si>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</si>
  <si>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</si>
  <si>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</si>
  <si>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</si>
  <si>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</si>
  <si>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</si>
  <si>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</si>
  <si>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</si>
  <si>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</si>
  <si>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</si>
  <si>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</si>
  <si>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</si>
  <si>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</si>
  <si>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</si>
  <si>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</si>
  <si>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</si>
  <si>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</si>
  <si>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</si>
  <si>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</si>
  <si>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</si>
  <si>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</si>
  <si>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</si>
  <si>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</si>
  <si>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</si>
  <si>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</si>
  <si>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</si>
  <si>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</si>
  <si>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</si>
  <si>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</si>
  <si>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</si>
  <si>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</si>
  <si>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</si>
  <si>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</si>
  <si>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</si>
  <si>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</si>
  <si>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</si>
  <si>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</si>
  <si>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</si>
  <si>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</si>
  <si>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</si>
  <si>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</si>
  <si>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</si>
  <si>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</si>
  <si>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</si>
  <si>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</si>
  <si>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</si>
  <si>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</si>
  <si>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</si>
  <si>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</si>
  <si>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</si>
  <si>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</si>
  <si>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</si>
  <si>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</si>
  <si>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</si>
  <si>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</si>
  <si>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</si>
  <si>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</si>
  <si>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</si>
  <si>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</si>
  <si>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</si>
  <si>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</si>
  <si>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</si>
  <si>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</si>
  <si>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</si>
  <si>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</si>
  <si>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</si>
  <si>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</si>
  <si>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</si>
  <si>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</si>
  <si>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</si>
  <si>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</si>
  <si>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</si>
  <si>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</si>
  <si>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</si>
  <si>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</si>
  <si>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</si>
  <si>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</si>
  <si>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</si>
  <si>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</si>
  <si>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</si>
  <si>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</si>
  <si>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</si>
  <si>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</si>
  <si>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</si>
  <si>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</si>
  <si>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</si>
  <si>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</si>
  <si>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</si>
  <si>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</si>
  <si>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DE PLANEACIÓN DE GUANAJUATO,GTO.
ESTADO ANALÍTICO DEL EJERCICIO DEL PRESUPUESTO DE EGRESOS
Clasificación Económica (por Tipo de Gasto)
Del 1 de Enero al AL 31 DE DICIEMBRE DEL 2018</t>
  </si>
  <si>
    <t>INSTITUTO MUNICIPAL DE PLANEACIÓN</t>
  </si>
  <si>
    <t>Gobierno (Federal/Estatal/Municipal) de INSTITUTO DE PLANEACIÓN DE GUANAJUATO,GTO.
Estado Analítico del Ejercicio del Presupuesto de Egresos
Clasificación Administrativa
Del 1 de Enero al AL 31 DE DICIEMBRE DEL 2018</t>
  </si>
  <si>
    <t>INSTITUTO MUNICIPAL DE PLANEACIÓN DE GUANAJUATO, GTO.
ESTADO ANALÍTICO DEL EJERCICIO DEL PRESUPUESTO DE EGRESOS
Clasificación por Objeto del Gasto (Capítulo y Concepto)
Del 1 de Enero al AL 31 DE DICIEMBRE DEL 2018</t>
  </si>
  <si>
    <t>Bajo protesta de decir verdad declaramos que los Estados Financieros y sus notas, son razonablemente correctos y son responsabilidad del emisor.</t>
  </si>
  <si>
    <t>_________________________________________________</t>
  </si>
  <si>
    <t>Director General del IMPLAN Guanajuato</t>
  </si>
  <si>
    <t>ARQ. RAMÓN GONZÁLEZ FLORES</t>
  </si>
  <si>
    <t>______________________________________________</t>
  </si>
  <si>
    <t>INSTITUTO MUNICIPAL DE PLANEACIÓN DE PLANEACIÓN DE GUANAJUATO, GTO.
ESTADO ANALÍTICO DEL EJERCICIO DEL PRESUPUESTO DE EGRESOS
Clasificación Administrativa
Del 1 de Enero al AL 31 DE DICIEMBRE DEL 2018</t>
  </si>
  <si>
    <t>Sector Paraestatal del Gobierno (Federal/Estatal/Municipal) de INSTITUTO MUNICIPAL DE PLANEACIÓN DE GUANAJUATO, GTO.
Estado Analítico del Ejercicio del Presupuesto de Egresos
Clasificación Administrativa
Del 1 de Enero al AL 31 DE DICIEMBRE DEL 2018</t>
  </si>
  <si>
    <t>INSTITUTO MUNICIPAL DE PLANEACIÓN DE GUANAJUATO, GTO.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</si>
</sst>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6" fillId="0" borderId="0" xfId="8" applyFont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0</xdr:row>
      <xdr:rowOff>142874</xdr:rowOff>
    </xdr:from>
    <xdr:to>
      <xdr:col>7</xdr:col>
      <xdr:colOff>581025</xdr:colOff>
      <xdr:row>0</xdr:row>
      <xdr:rowOff>704849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42874"/>
          <a:ext cx="14668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1</xdr:row>
      <xdr:rowOff>209550</xdr:rowOff>
    </xdr:from>
    <xdr:to>
      <xdr:col>7</xdr:col>
      <xdr:colOff>962025</xdr:colOff>
      <xdr:row>1</xdr:row>
      <xdr:rowOff>723900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209550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104775</xdr:rowOff>
    </xdr:from>
    <xdr:to>
      <xdr:col>7</xdr:col>
      <xdr:colOff>933450</xdr:colOff>
      <xdr:row>0</xdr:row>
      <xdr:rowOff>619125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04775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1257300</xdr:colOff>
      <xdr:row>0</xdr:row>
      <xdr:rowOff>571500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showGridLines="0" zoomScaleNormal="100" workbookViewId="0">
      <selection activeCell="B11" sqref="B11"/>
    </sheetView>
  </sheetViews>
  <sheetFormatPr baseColWidth="10" defaultRowHeight="11.25" x14ac:dyDescent="0.2"/>
  <cols>
    <col min="1" max="1" width="5.83203125" style="1" customWidth="1"/>
    <col min="2" max="2" width="50.1640625" style="1" customWidth="1"/>
    <col min="3" max="3" width="18.33203125" style="1" customWidth="1"/>
    <col min="4" max="4" width="19.83203125" style="1" customWidth="1"/>
    <col min="5" max="6" width="18.33203125" style="1" customWidth="1"/>
    <col min="7" max="7" width="15.1640625" style="1" customWidth="1"/>
    <col min="8" max="8" width="13" style="1" customWidth="1"/>
    <col min="9" max="16384" width="12" style="1"/>
  </cols>
  <sheetData>
    <row r="1" spans="1:8" ht="63" customHeight="1" x14ac:dyDescent="0.2"/>
    <row r="2" spans="1:8" ht="50.1" customHeight="1" x14ac:dyDescent="0.2">
      <c r="A2" s="54" t="s">
        <v>137</v>
      </c>
      <c r="B2" s="55"/>
      <c r="C2" s="55"/>
      <c r="D2" s="55"/>
      <c r="E2" s="55"/>
      <c r="F2" s="55"/>
      <c r="G2" s="55"/>
      <c r="H2" s="56"/>
    </row>
    <row r="3" spans="1:8" x14ac:dyDescent="0.2">
      <c r="A3" s="59" t="s">
        <v>60</v>
      </c>
      <c r="B3" s="60"/>
      <c r="C3" s="54" t="s">
        <v>66</v>
      </c>
      <c r="D3" s="55"/>
      <c r="E3" s="55"/>
      <c r="F3" s="55"/>
      <c r="G3" s="56"/>
      <c r="H3" s="57" t="s">
        <v>65</v>
      </c>
    </row>
    <row r="4" spans="1:8" ht="24.95" customHeight="1" x14ac:dyDescent="0.2">
      <c r="A4" s="61"/>
      <c r="B4" s="62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48"/>
      <c r="B6" s="7"/>
      <c r="C6" s="14"/>
      <c r="D6" s="14"/>
      <c r="E6" s="14"/>
      <c r="F6" s="14"/>
      <c r="G6" s="14"/>
      <c r="H6" s="14"/>
    </row>
    <row r="7" spans="1:8" x14ac:dyDescent="0.2">
      <c r="A7" s="48" t="s">
        <v>67</v>
      </c>
      <c r="B7" s="7"/>
      <c r="C7" s="14">
        <f>SUM(C8:C14)</f>
        <v>3398438.01</v>
      </c>
      <c r="D7" s="14">
        <f>SUM(D8:D14)</f>
        <v>204846.77000000002</v>
      </c>
      <c r="E7" s="14">
        <f>C7+D7</f>
        <v>3603284.78</v>
      </c>
      <c r="F7" s="14">
        <f>SUM(F8:F14)</f>
        <v>3515527.94</v>
      </c>
      <c r="G7" s="14">
        <f>SUM(G8:G14)</f>
        <v>3276274.6</v>
      </c>
      <c r="H7" s="14">
        <f>E7-F7</f>
        <v>87756.839999999851</v>
      </c>
    </row>
    <row r="8" spans="1:8" x14ac:dyDescent="0.2">
      <c r="A8" s="49">
        <v>1100</v>
      </c>
      <c r="B8" s="11" t="s">
        <v>76</v>
      </c>
      <c r="C8" s="15">
        <v>840455.42</v>
      </c>
      <c r="D8" s="15">
        <v>-130000</v>
      </c>
      <c r="E8" s="15">
        <f t="shared" ref="E8:E79" si="0">C8+D8</f>
        <v>710455.42</v>
      </c>
      <c r="F8" s="15">
        <v>703522.18</v>
      </c>
      <c r="G8" s="15">
        <v>703522.18</v>
      </c>
      <c r="H8" s="15">
        <f t="shared" ref="H8:H79" si="1">E8-F8</f>
        <v>6933.2399999999907</v>
      </c>
    </row>
    <row r="9" spans="1:8" x14ac:dyDescent="0.2">
      <c r="A9" s="49">
        <v>1200</v>
      </c>
      <c r="B9" s="11" t="s">
        <v>77</v>
      </c>
      <c r="C9" s="15">
        <v>611226.52</v>
      </c>
      <c r="D9" s="15">
        <v>480000</v>
      </c>
      <c r="E9" s="15">
        <f t="shared" si="0"/>
        <v>1091226.52</v>
      </c>
      <c r="F9" s="15">
        <v>1037298.12</v>
      </c>
      <c r="G9" s="15">
        <v>1017298.12</v>
      </c>
      <c r="H9" s="15">
        <f t="shared" si="1"/>
        <v>53928.400000000023</v>
      </c>
    </row>
    <row r="10" spans="1:8" x14ac:dyDescent="0.2">
      <c r="A10" s="49">
        <v>1300</v>
      </c>
      <c r="B10" s="11" t="s">
        <v>78</v>
      </c>
      <c r="C10" s="15">
        <v>264528.74</v>
      </c>
      <c r="D10" s="15">
        <v>6205.84</v>
      </c>
      <c r="E10" s="15">
        <f t="shared" si="0"/>
        <v>270734.58</v>
      </c>
      <c r="F10" s="15">
        <v>268617.19</v>
      </c>
      <c r="G10" s="15">
        <v>195218.9</v>
      </c>
      <c r="H10" s="15">
        <f t="shared" si="1"/>
        <v>2117.390000000014</v>
      </c>
    </row>
    <row r="11" spans="1:8" x14ac:dyDescent="0.2">
      <c r="A11" s="49">
        <v>1400</v>
      </c>
      <c r="B11" s="11" t="s">
        <v>35</v>
      </c>
      <c r="C11" s="15">
        <v>582555.84</v>
      </c>
      <c r="D11" s="15">
        <v>-97000</v>
      </c>
      <c r="E11" s="15">
        <f t="shared" si="0"/>
        <v>485555.83999999997</v>
      </c>
      <c r="F11" s="15">
        <v>460778.03</v>
      </c>
      <c r="G11" s="15">
        <v>460778.03</v>
      </c>
      <c r="H11" s="15">
        <f t="shared" si="1"/>
        <v>24777.809999999939</v>
      </c>
    </row>
    <row r="12" spans="1:8" x14ac:dyDescent="0.2">
      <c r="A12" s="49">
        <v>1500</v>
      </c>
      <c r="B12" s="11" t="s">
        <v>79</v>
      </c>
      <c r="C12" s="15">
        <v>1099671.49</v>
      </c>
      <c r="D12" s="15">
        <v>-54359.07</v>
      </c>
      <c r="E12" s="15">
        <f t="shared" si="0"/>
        <v>1045312.42</v>
      </c>
      <c r="F12" s="15">
        <v>1045312.42</v>
      </c>
      <c r="G12" s="15">
        <v>899457.37</v>
      </c>
      <c r="H12" s="15">
        <f t="shared" si="1"/>
        <v>0</v>
      </c>
    </row>
    <row r="13" spans="1:8" x14ac:dyDescent="0.2">
      <c r="A13" s="49">
        <v>1600</v>
      </c>
      <c r="B13" s="11" t="s">
        <v>36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9">
        <v>1700</v>
      </c>
      <c r="B14" s="11" t="s">
        <v>80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49"/>
      <c r="B15" s="11"/>
      <c r="C15" s="15"/>
      <c r="D15" s="15"/>
      <c r="E15" s="15"/>
      <c r="F15" s="15"/>
      <c r="G15" s="15"/>
      <c r="H15" s="15"/>
    </row>
    <row r="16" spans="1:8" x14ac:dyDescent="0.2">
      <c r="A16" s="48" t="s">
        <v>68</v>
      </c>
      <c r="B16" s="7"/>
      <c r="C16" s="15">
        <f>SUM(C17:C25)</f>
        <v>87500</v>
      </c>
      <c r="D16" s="15">
        <f>SUM(D17:D25)</f>
        <v>27000</v>
      </c>
      <c r="E16" s="15">
        <f t="shared" si="0"/>
        <v>114500</v>
      </c>
      <c r="F16" s="15">
        <f>SUM(F17:F25)</f>
        <v>85221.91</v>
      </c>
      <c r="G16" s="15">
        <f>SUM(G17:G25)</f>
        <v>46874.969999999994</v>
      </c>
      <c r="H16" s="15">
        <f t="shared" si="1"/>
        <v>29278.089999999997</v>
      </c>
    </row>
    <row r="17" spans="1:8" x14ac:dyDescent="0.2">
      <c r="A17" s="49">
        <v>2100</v>
      </c>
      <c r="B17" s="11" t="s">
        <v>81</v>
      </c>
      <c r="C17" s="15">
        <v>30500</v>
      </c>
      <c r="D17" s="15">
        <v>25000</v>
      </c>
      <c r="E17" s="15">
        <f t="shared" si="0"/>
        <v>55500</v>
      </c>
      <c r="F17" s="15">
        <v>53141.67</v>
      </c>
      <c r="G17" s="15">
        <v>14794.73</v>
      </c>
      <c r="H17" s="15">
        <f t="shared" si="1"/>
        <v>2358.3300000000017</v>
      </c>
    </row>
    <row r="18" spans="1:8" x14ac:dyDescent="0.2">
      <c r="A18" s="49">
        <v>2200</v>
      </c>
      <c r="B18" s="11" t="s">
        <v>82</v>
      </c>
      <c r="C18" s="15">
        <v>32000</v>
      </c>
      <c r="D18" s="15">
        <v>0</v>
      </c>
      <c r="E18" s="15">
        <f t="shared" si="0"/>
        <v>32000</v>
      </c>
      <c r="F18" s="15">
        <v>18961.53</v>
      </c>
      <c r="G18" s="15">
        <v>18961.53</v>
      </c>
      <c r="H18" s="15">
        <f t="shared" si="1"/>
        <v>13038.470000000001</v>
      </c>
    </row>
    <row r="19" spans="1:8" x14ac:dyDescent="0.2">
      <c r="A19" s="49">
        <v>2300</v>
      </c>
      <c r="B19" s="11" t="s">
        <v>83</v>
      </c>
      <c r="C19" s="15">
        <v>0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f t="shared" si="1"/>
        <v>0</v>
      </c>
    </row>
    <row r="20" spans="1:8" x14ac:dyDescent="0.2">
      <c r="A20" s="49">
        <v>2400</v>
      </c>
      <c r="B20" s="11" t="s">
        <v>84</v>
      </c>
      <c r="C20" s="15">
        <v>0</v>
      </c>
      <c r="D20" s="15">
        <v>2000</v>
      </c>
      <c r="E20" s="15">
        <f t="shared" si="0"/>
        <v>2000</v>
      </c>
      <c r="F20" s="15">
        <v>390</v>
      </c>
      <c r="G20" s="15">
        <v>390</v>
      </c>
      <c r="H20" s="15">
        <f t="shared" si="1"/>
        <v>1610</v>
      </c>
    </row>
    <row r="21" spans="1:8" x14ac:dyDescent="0.2">
      <c r="A21" s="49">
        <v>2500</v>
      </c>
      <c r="B21" s="11" t="s">
        <v>85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2600</v>
      </c>
      <c r="B22" s="11" t="s">
        <v>86</v>
      </c>
      <c r="C22" s="15">
        <v>15000</v>
      </c>
      <c r="D22" s="15">
        <v>0</v>
      </c>
      <c r="E22" s="15">
        <f t="shared" si="0"/>
        <v>15000</v>
      </c>
      <c r="F22" s="15">
        <v>11543.71</v>
      </c>
      <c r="G22" s="15">
        <v>11543.71</v>
      </c>
      <c r="H22" s="15">
        <f t="shared" si="1"/>
        <v>3456.2900000000009</v>
      </c>
    </row>
    <row r="23" spans="1:8" x14ac:dyDescent="0.2">
      <c r="A23" s="49">
        <v>2700</v>
      </c>
      <c r="B23" s="11" t="s">
        <v>87</v>
      </c>
      <c r="C23" s="15">
        <v>0</v>
      </c>
      <c r="D23" s="15">
        <v>0</v>
      </c>
      <c r="E23" s="15">
        <f t="shared" si="0"/>
        <v>0</v>
      </c>
      <c r="F23" s="15">
        <v>0</v>
      </c>
      <c r="G23" s="15">
        <v>0</v>
      </c>
      <c r="H23" s="15">
        <f t="shared" si="1"/>
        <v>0</v>
      </c>
    </row>
    <row r="24" spans="1:8" x14ac:dyDescent="0.2">
      <c r="A24" s="49">
        <v>2800</v>
      </c>
      <c r="B24" s="11" t="s">
        <v>88</v>
      </c>
      <c r="C24" s="15">
        <v>0</v>
      </c>
      <c r="D24" s="15">
        <v>0</v>
      </c>
      <c r="E24" s="15">
        <f t="shared" si="0"/>
        <v>0</v>
      </c>
      <c r="F24" s="15">
        <v>0</v>
      </c>
      <c r="G24" s="15">
        <v>0</v>
      </c>
      <c r="H24" s="15">
        <f t="shared" si="1"/>
        <v>0</v>
      </c>
    </row>
    <row r="25" spans="1:8" x14ac:dyDescent="0.2">
      <c r="A25" s="49">
        <v>2900</v>
      </c>
      <c r="B25" s="11" t="s">
        <v>89</v>
      </c>
      <c r="C25" s="15">
        <v>10000</v>
      </c>
      <c r="D25" s="15">
        <v>0</v>
      </c>
      <c r="E25" s="15">
        <f t="shared" si="0"/>
        <v>10000</v>
      </c>
      <c r="F25" s="15">
        <v>1185</v>
      </c>
      <c r="G25" s="15">
        <v>1185</v>
      </c>
      <c r="H25" s="15">
        <f t="shared" si="1"/>
        <v>8815</v>
      </c>
    </row>
    <row r="26" spans="1:8" x14ac:dyDescent="0.2">
      <c r="A26" s="49"/>
      <c r="B26" s="11"/>
      <c r="C26" s="15"/>
      <c r="D26" s="15"/>
      <c r="E26" s="15"/>
      <c r="F26" s="15"/>
      <c r="G26" s="15"/>
      <c r="H26" s="15"/>
    </row>
    <row r="27" spans="1:8" x14ac:dyDescent="0.2">
      <c r="A27" s="48" t="s">
        <v>69</v>
      </c>
      <c r="B27" s="7"/>
      <c r="C27" s="15">
        <f>SUM(C28:C36)</f>
        <v>1142078.75</v>
      </c>
      <c r="D27" s="15">
        <f>SUM(D28:D36)</f>
        <v>-329547.73</v>
      </c>
      <c r="E27" s="15">
        <f t="shared" si="0"/>
        <v>812531.02</v>
      </c>
      <c r="F27" s="15">
        <f>SUM(F28:F36)</f>
        <v>732927.98</v>
      </c>
      <c r="G27" s="15">
        <f>SUM(G28:G36)</f>
        <v>410069.2</v>
      </c>
      <c r="H27" s="15">
        <f t="shared" si="1"/>
        <v>79603.040000000037</v>
      </c>
    </row>
    <row r="28" spans="1:8" x14ac:dyDescent="0.2">
      <c r="A28" s="49">
        <v>3100</v>
      </c>
      <c r="B28" s="11" t="s">
        <v>90</v>
      </c>
      <c r="C28" s="15">
        <v>44712.5</v>
      </c>
      <c r="D28" s="15">
        <v>-5312.5</v>
      </c>
      <c r="E28" s="15">
        <f t="shared" si="0"/>
        <v>39400</v>
      </c>
      <c r="F28" s="15">
        <v>33924</v>
      </c>
      <c r="G28" s="15">
        <v>14863</v>
      </c>
      <c r="H28" s="15">
        <f t="shared" si="1"/>
        <v>5476</v>
      </c>
    </row>
    <row r="29" spans="1:8" x14ac:dyDescent="0.2">
      <c r="A29" s="49">
        <v>3200</v>
      </c>
      <c r="B29" s="11" t="s">
        <v>91</v>
      </c>
      <c r="C29" s="15">
        <v>138000</v>
      </c>
      <c r="D29" s="15">
        <v>-12000</v>
      </c>
      <c r="E29" s="15">
        <f t="shared" si="0"/>
        <v>126000</v>
      </c>
      <c r="F29" s="15">
        <v>125544.2</v>
      </c>
      <c r="G29" s="15">
        <v>60000</v>
      </c>
      <c r="H29" s="15">
        <f t="shared" si="1"/>
        <v>455.80000000000291</v>
      </c>
    </row>
    <row r="30" spans="1:8" x14ac:dyDescent="0.2">
      <c r="A30" s="49">
        <v>3300</v>
      </c>
      <c r="B30" s="11" t="s">
        <v>92</v>
      </c>
      <c r="C30" s="15">
        <v>850000</v>
      </c>
      <c r="D30" s="15">
        <v>-326074.69</v>
      </c>
      <c r="E30" s="15">
        <f t="shared" si="0"/>
        <v>523925.31</v>
      </c>
      <c r="F30" s="15">
        <v>523925.3</v>
      </c>
      <c r="G30" s="15">
        <v>311870.99</v>
      </c>
      <c r="H30" s="15">
        <f t="shared" si="1"/>
        <v>1.0000000009313226E-2</v>
      </c>
    </row>
    <row r="31" spans="1:8" x14ac:dyDescent="0.2">
      <c r="A31" s="49">
        <v>3400</v>
      </c>
      <c r="B31" s="11" t="s">
        <v>93</v>
      </c>
      <c r="C31" s="15">
        <v>13500</v>
      </c>
      <c r="D31" s="15">
        <v>14000</v>
      </c>
      <c r="E31" s="15">
        <f t="shared" si="0"/>
        <v>27500</v>
      </c>
      <c r="F31" s="15">
        <v>12643.82</v>
      </c>
      <c r="G31" s="15">
        <v>4314.55</v>
      </c>
      <c r="H31" s="15">
        <f t="shared" si="1"/>
        <v>14856.18</v>
      </c>
    </row>
    <row r="32" spans="1:8" x14ac:dyDescent="0.2">
      <c r="A32" s="49">
        <v>3500</v>
      </c>
      <c r="B32" s="11" t="s">
        <v>94</v>
      </c>
      <c r="C32" s="15">
        <v>21600</v>
      </c>
      <c r="D32" s="15">
        <v>23000</v>
      </c>
      <c r="E32" s="15">
        <f t="shared" si="0"/>
        <v>44600</v>
      </c>
      <c r="F32" s="15">
        <v>22611.8</v>
      </c>
      <c r="G32" s="15">
        <v>4741.8</v>
      </c>
      <c r="H32" s="15">
        <f t="shared" si="1"/>
        <v>21988.2</v>
      </c>
    </row>
    <row r="33" spans="1:8" x14ac:dyDescent="0.2">
      <c r="A33" s="49">
        <v>3600</v>
      </c>
      <c r="B33" s="11" t="s">
        <v>95</v>
      </c>
      <c r="C33" s="15">
        <v>21000</v>
      </c>
      <c r="D33" s="15">
        <v>-15160.54</v>
      </c>
      <c r="E33" s="15">
        <f t="shared" si="0"/>
        <v>5839.4599999999991</v>
      </c>
      <c r="F33" s="15">
        <v>5839.46</v>
      </c>
      <c r="G33" s="15">
        <v>5839.46</v>
      </c>
      <c r="H33" s="15">
        <f t="shared" si="1"/>
        <v>0</v>
      </c>
    </row>
    <row r="34" spans="1:8" x14ac:dyDescent="0.2">
      <c r="A34" s="49">
        <v>3700</v>
      </c>
      <c r="B34" s="11" t="s">
        <v>96</v>
      </c>
      <c r="C34" s="15">
        <v>21133</v>
      </c>
      <c r="D34" s="15">
        <v>-8000</v>
      </c>
      <c r="E34" s="15">
        <f t="shared" si="0"/>
        <v>13133</v>
      </c>
      <c r="F34" s="15">
        <v>8180.4</v>
      </c>
      <c r="G34" s="15">
        <v>8180.4</v>
      </c>
      <c r="H34" s="15">
        <f t="shared" si="1"/>
        <v>4952.6000000000004</v>
      </c>
    </row>
    <row r="35" spans="1:8" x14ac:dyDescent="0.2">
      <c r="A35" s="49">
        <v>3800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3900</v>
      </c>
      <c r="B36" s="11" t="s">
        <v>19</v>
      </c>
      <c r="C36" s="15">
        <v>32133.25</v>
      </c>
      <c r="D36" s="15">
        <v>0</v>
      </c>
      <c r="E36" s="15">
        <f t="shared" si="0"/>
        <v>32133.25</v>
      </c>
      <c r="F36" s="15">
        <v>259</v>
      </c>
      <c r="G36" s="15">
        <v>259</v>
      </c>
      <c r="H36" s="15">
        <f t="shared" si="1"/>
        <v>31874.25</v>
      </c>
    </row>
    <row r="37" spans="1:8" x14ac:dyDescent="0.2">
      <c r="A37" s="49"/>
      <c r="B37" s="11"/>
      <c r="C37" s="15"/>
      <c r="D37" s="15"/>
      <c r="E37" s="15"/>
      <c r="F37" s="15"/>
      <c r="G37" s="15"/>
      <c r="H37" s="15"/>
    </row>
    <row r="38" spans="1:8" x14ac:dyDescent="0.2">
      <c r="A38" s="48" t="s">
        <v>70</v>
      </c>
      <c r="B38" s="7"/>
      <c r="C38" s="15">
        <f>SUM(C39:C47)</f>
        <v>0</v>
      </c>
      <c r="D38" s="15">
        <f>SUM(D39:D47)</f>
        <v>0</v>
      </c>
      <c r="E38" s="15">
        <f t="shared" si="0"/>
        <v>0</v>
      </c>
      <c r="F38" s="15">
        <f>SUM(F39:F47)</f>
        <v>0</v>
      </c>
      <c r="G38" s="15">
        <f>SUM(G39:G47)</f>
        <v>0</v>
      </c>
      <c r="H38" s="15">
        <f t="shared" si="1"/>
        <v>0</v>
      </c>
    </row>
    <row r="39" spans="1:8" x14ac:dyDescent="0.2">
      <c r="A39" s="49">
        <v>4100</v>
      </c>
      <c r="B39" s="11" t="s">
        <v>98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4200</v>
      </c>
      <c r="B40" s="11" t="s">
        <v>99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4300</v>
      </c>
      <c r="B41" s="11" t="s">
        <v>100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4400</v>
      </c>
      <c r="B42" s="11" t="s">
        <v>101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9">
        <v>4500</v>
      </c>
      <c r="B43" s="11" t="s">
        <v>41</v>
      </c>
      <c r="C43" s="15">
        <v>0</v>
      </c>
      <c r="D43" s="15">
        <v>0</v>
      </c>
      <c r="E43" s="15">
        <f t="shared" si="0"/>
        <v>0</v>
      </c>
      <c r="F43" s="15">
        <v>0</v>
      </c>
      <c r="G43" s="15">
        <v>0</v>
      </c>
      <c r="H43" s="15">
        <f t="shared" si="1"/>
        <v>0</v>
      </c>
    </row>
    <row r="44" spans="1:8" x14ac:dyDescent="0.2">
      <c r="A44" s="49">
        <v>4600</v>
      </c>
      <c r="B44" s="11" t="s">
        <v>102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4700</v>
      </c>
      <c r="B45" s="11" t="s">
        <v>103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4800</v>
      </c>
      <c r="B46" s="11" t="s">
        <v>37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4900</v>
      </c>
      <c r="B47" s="11" t="s">
        <v>104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/>
      <c r="B48" s="11"/>
      <c r="C48" s="15"/>
      <c r="D48" s="15"/>
      <c r="E48" s="15"/>
      <c r="F48" s="15"/>
      <c r="G48" s="15"/>
      <c r="H48" s="15"/>
    </row>
    <row r="49" spans="1:8" x14ac:dyDescent="0.2">
      <c r="A49" s="48" t="s">
        <v>71</v>
      </c>
      <c r="B49" s="7"/>
      <c r="C49" s="15">
        <f>SUM(C50:C58)</f>
        <v>0</v>
      </c>
      <c r="D49" s="15">
        <f>SUM(D50:D58)</f>
        <v>637700.96</v>
      </c>
      <c r="E49" s="15">
        <f t="shared" si="0"/>
        <v>637700.96</v>
      </c>
      <c r="F49" s="15">
        <f>SUM(F50:F58)</f>
        <v>0</v>
      </c>
      <c r="G49" s="15">
        <f>SUM(G50:G58)</f>
        <v>0</v>
      </c>
      <c r="H49" s="15">
        <f t="shared" si="1"/>
        <v>637700.96</v>
      </c>
    </row>
    <row r="50" spans="1:8" x14ac:dyDescent="0.2">
      <c r="A50" s="49">
        <v>5100</v>
      </c>
      <c r="B50" s="11" t="s">
        <v>105</v>
      </c>
      <c r="C50" s="15">
        <v>0</v>
      </c>
      <c r="D50" s="15">
        <v>337700.96</v>
      </c>
      <c r="E50" s="15">
        <f t="shared" si="0"/>
        <v>337700.96</v>
      </c>
      <c r="F50" s="15">
        <v>0</v>
      </c>
      <c r="G50" s="15">
        <v>0</v>
      </c>
      <c r="H50" s="15">
        <f t="shared" si="1"/>
        <v>337700.96</v>
      </c>
    </row>
    <row r="51" spans="1:8" x14ac:dyDescent="0.2">
      <c r="A51" s="49">
        <v>5200</v>
      </c>
      <c r="B51" s="11" t="s">
        <v>106</v>
      </c>
      <c r="C51" s="15">
        <v>0</v>
      </c>
      <c r="D51" s="15">
        <v>50000</v>
      </c>
      <c r="E51" s="15">
        <f t="shared" si="0"/>
        <v>50000</v>
      </c>
      <c r="F51" s="15">
        <v>0</v>
      </c>
      <c r="G51" s="15">
        <v>0</v>
      </c>
      <c r="H51" s="15">
        <f t="shared" si="1"/>
        <v>50000</v>
      </c>
    </row>
    <row r="52" spans="1:8" x14ac:dyDescent="0.2">
      <c r="A52" s="49">
        <v>5300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9">
        <v>5400</v>
      </c>
      <c r="B53" s="11" t="s">
        <v>108</v>
      </c>
      <c r="C53" s="15">
        <v>0</v>
      </c>
      <c r="D53" s="15">
        <v>250000</v>
      </c>
      <c r="E53" s="15">
        <f t="shared" si="0"/>
        <v>250000</v>
      </c>
      <c r="F53" s="15">
        <v>0</v>
      </c>
      <c r="G53" s="15">
        <v>0</v>
      </c>
      <c r="H53" s="15">
        <f t="shared" si="1"/>
        <v>250000</v>
      </c>
    </row>
    <row r="54" spans="1:8" x14ac:dyDescent="0.2">
      <c r="A54" s="49">
        <v>5500</v>
      </c>
      <c r="B54" s="11" t="s">
        <v>109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5600</v>
      </c>
      <c r="B55" s="11" t="s">
        <v>110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5700</v>
      </c>
      <c r="B56" s="11" t="s">
        <v>111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9">
        <v>5800</v>
      </c>
      <c r="B57" s="11" t="s">
        <v>112</v>
      </c>
      <c r="C57" s="15">
        <v>0</v>
      </c>
      <c r="D57" s="15">
        <v>0</v>
      </c>
      <c r="E57" s="15">
        <f t="shared" si="0"/>
        <v>0</v>
      </c>
      <c r="F57" s="15">
        <v>0</v>
      </c>
      <c r="G57" s="15">
        <v>0</v>
      </c>
      <c r="H57" s="15">
        <f t="shared" si="1"/>
        <v>0</v>
      </c>
    </row>
    <row r="58" spans="1:8" x14ac:dyDescent="0.2">
      <c r="A58" s="49">
        <v>5900</v>
      </c>
      <c r="B58" s="11" t="s">
        <v>113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/>
      <c r="B59" s="11"/>
      <c r="C59" s="15"/>
      <c r="D59" s="15"/>
      <c r="E59" s="15"/>
      <c r="F59" s="15"/>
      <c r="G59" s="15"/>
      <c r="H59" s="15"/>
    </row>
    <row r="60" spans="1:8" x14ac:dyDescent="0.2">
      <c r="A60" s="48" t="s">
        <v>72</v>
      </c>
      <c r="B60" s="7"/>
      <c r="C60" s="15">
        <f>SUM(C61:C63)</f>
        <v>0</v>
      </c>
      <c r="D60" s="15">
        <f>SUM(D61:D63)</f>
        <v>0</v>
      </c>
      <c r="E60" s="15">
        <f t="shared" si="0"/>
        <v>0</v>
      </c>
      <c r="F60" s="15">
        <f>SUM(F61:F63)</f>
        <v>0</v>
      </c>
      <c r="G60" s="15">
        <f>SUM(G61:G63)</f>
        <v>0</v>
      </c>
      <c r="H60" s="15">
        <f t="shared" si="1"/>
        <v>0</v>
      </c>
    </row>
    <row r="61" spans="1:8" x14ac:dyDescent="0.2">
      <c r="A61" s="49">
        <v>6100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6200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6300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/>
      <c r="B64" s="11"/>
      <c r="C64" s="15"/>
      <c r="D64" s="15"/>
      <c r="E64" s="15"/>
      <c r="F64" s="15"/>
      <c r="G64" s="15"/>
      <c r="H64" s="15"/>
    </row>
    <row r="65" spans="1:8" x14ac:dyDescent="0.2">
      <c r="A65" s="48" t="s">
        <v>73</v>
      </c>
      <c r="B65" s="7"/>
      <c r="C65" s="15">
        <f>SUM(C66:C72)</f>
        <v>0</v>
      </c>
      <c r="D65" s="15">
        <f>SUM(D66:D72)</f>
        <v>0</v>
      </c>
      <c r="E65" s="15">
        <f t="shared" si="0"/>
        <v>0</v>
      </c>
      <c r="F65" s="15">
        <f>SUM(F66:F72)</f>
        <v>0</v>
      </c>
      <c r="G65" s="15">
        <f>SUM(G66:G72)</f>
        <v>0</v>
      </c>
      <c r="H65" s="15">
        <f t="shared" si="1"/>
        <v>0</v>
      </c>
    </row>
    <row r="66" spans="1:8" x14ac:dyDescent="0.2">
      <c r="A66" s="49">
        <v>7100</v>
      </c>
      <c r="B66" s="11" t="s">
        <v>117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7200</v>
      </c>
      <c r="B67" s="11" t="s">
        <v>118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7300</v>
      </c>
      <c r="B68" s="11" t="s">
        <v>119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9">
        <v>7400</v>
      </c>
      <c r="B69" s="11" t="s">
        <v>120</v>
      </c>
      <c r="C69" s="15">
        <v>0</v>
      </c>
      <c r="D69" s="15">
        <v>0</v>
      </c>
      <c r="E69" s="15">
        <f t="shared" si="0"/>
        <v>0</v>
      </c>
      <c r="F69" s="15">
        <v>0</v>
      </c>
      <c r="G69" s="15">
        <v>0</v>
      </c>
      <c r="H69" s="15">
        <f t="shared" si="1"/>
        <v>0</v>
      </c>
    </row>
    <row r="70" spans="1:8" x14ac:dyDescent="0.2">
      <c r="A70" s="49">
        <v>7500</v>
      </c>
      <c r="B70" s="11" t="s">
        <v>121</v>
      </c>
      <c r="C70" s="15">
        <v>0</v>
      </c>
      <c r="D70" s="15">
        <v>0</v>
      </c>
      <c r="E70" s="15">
        <f t="shared" si="0"/>
        <v>0</v>
      </c>
      <c r="F70" s="15">
        <v>0</v>
      </c>
      <c r="G70" s="15">
        <v>0</v>
      </c>
      <c r="H70" s="15">
        <f t="shared" si="1"/>
        <v>0</v>
      </c>
    </row>
    <row r="71" spans="1:8" x14ac:dyDescent="0.2">
      <c r="A71" s="49">
        <v>7600</v>
      </c>
      <c r="B71" s="11" t="s">
        <v>122</v>
      </c>
      <c r="C71" s="15">
        <v>0</v>
      </c>
      <c r="D71" s="15">
        <v>0</v>
      </c>
      <c r="E71" s="15">
        <f t="shared" si="0"/>
        <v>0</v>
      </c>
      <c r="F71" s="15">
        <v>0</v>
      </c>
      <c r="G71" s="15">
        <v>0</v>
      </c>
      <c r="H71" s="15">
        <f t="shared" si="1"/>
        <v>0</v>
      </c>
    </row>
    <row r="72" spans="1:8" x14ac:dyDescent="0.2">
      <c r="A72" s="49">
        <v>7900</v>
      </c>
      <c r="B72" s="11" t="s">
        <v>123</v>
      </c>
      <c r="C72" s="15">
        <v>0</v>
      </c>
      <c r="D72" s="15">
        <v>0</v>
      </c>
      <c r="E72" s="15">
        <f t="shared" si="0"/>
        <v>0</v>
      </c>
      <c r="F72" s="15">
        <v>0</v>
      </c>
      <c r="G72" s="15">
        <v>0</v>
      </c>
      <c r="H72" s="15">
        <f t="shared" si="1"/>
        <v>0</v>
      </c>
    </row>
    <row r="73" spans="1:8" x14ac:dyDescent="0.2">
      <c r="A73" s="49"/>
      <c r="B73" s="11"/>
      <c r="C73" s="15"/>
      <c r="D73" s="15"/>
      <c r="E73" s="15"/>
      <c r="F73" s="15"/>
      <c r="G73" s="15"/>
      <c r="H73" s="15"/>
    </row>
    <row r="74" spans="1:8" x14ac:dyDescent="0.2">
      <c r="A74" s="48" t="s">
        <v>74</v>
      </c>
      <c r="B74" s="7"/>
      <c r="C74" s="15">
        <f>SUM(C75:C77)</f>
        <v>0</v>
      </c>
      <c r="D74" s="15">
        <f>SUM(D75:D77)</f>
        <v>0</v>
      </c>
      <c r="E74" s="15">
        <f t="shared" si="0"/>
        <v>0</v>
      </c>
      <c r="F74" s="15">
        <f>SUM(F75:F77)</f>
        <v>0</v>
      </c>
      <c r="G74" s="15">
        <f>SUM(G75:G77)</f>
        <v>0</v>
      </c>
      <c r="H74" s="15">
        <f t="shared" si="1"/>
        <v>0</v>
      </c>
    </row>
    <row r="75" spans="1:8" x14ac:dyDescent="0.2">
      <c r="A75" s="49">
        <v>8100</v>
      </c>
      <c r="B75" s="11" t="s">
        <v>38</v>
      </c>
      <c r="C75" s="15">
        <v>0</v>
      </c>
      <c r="D75" s="15">
        <v>0</v>
      </c>
      <c r="E75" s="15">
        <f t="shared" si="0"/>
        <v>0</v>
      </c>
      <c r="F75" s="15">
        <v>0</v>
      </c>
      <c r="G75" s="15">
        <v>0</v>
      </c>
      <c r="H75" s="15">
        <f t="shared" si="1"/>
        <v>0</v>
      </c>
    </row>
    <row r="76" spans="1:8" x14ac:dyDescent="0.2">
      <c r="A76" s="49">
        <v>8300</v>
      </c>
      <c r="B76" s="11" t="s">
        <v>39</v>
      </c>
      <c r="C76" s="15">
        <v>0</v>
      </c>
      <c r="D76" s="15">
        <v>0</v>
      </c>
      <c r="E76" s="15">
        <f t="shared" si="0"/>
        <v>0</v>
      </c>
      <c r="F76" s="15">
        <v>0</v>
      </c>
      <c r="G76" s="15">
        <v>0</v>
      </c>
      <c r="H76" s="15">
        <f t="shared" si="1"/>
        <v>0</v>
      </c>
    </row>
    <row r="77" spans="1:8" x14ac:dyDescent="0.2">
      <c r="A77" s="49">
        <v>8500</v>
      </c>
      <c r="B77" s="11" t="s">
        <v>40</v>
      </c>
      <c r="C77" s="15">
        <v>0</v>
      </c>
      <c r="D77" s="15">
        <v>0</v>
      </c>
      <c r="E77" s="15">
        <f t="shared" si="0"/>
        <v>0</v>
      </c>
      <c r="F77" s="15">
        <v>0</v>
      </c>
      <c r="G77" s="15">
        <v>0</v>
      </c>
      <c r="H77" s="15">
        <f t="shared" si="1"/>
        <v>0</v>
      </c>
    </row>
    <row r="78" spans="1:8" x14ac:dyDescent="0.2">
      <c r="A78" s="49"/>
      <c r="B78" s="11"/>
      <c r="C78" s="15"/>
      <c r="D78" s="15"/>
      <c r="E78" s="15"/>
      <c r="F78" s="15"/>
      <c r="G78" s="15"/>
      <c r="H78" s="15"/>
    </row>
    <row r="79" spans="1:8" x14ac:dyDescent="0.2">
      <c r="A79" s="48" t="s">
        <v>75</v>
      </c>
      <c r="B79" s="7"/>
      <c r="C79" s="15">
        <f>SUM(C80:C86)</f>
        <v>0</v>
      </c>
      <c r="D79" s="15">
        <f>SUM(D80:D86)</f>
        <v>0</v>
      </c>
      <c r="E79" s="15">
        <f t="shared" si="0"/>
        <v>0</v>
      </c>
      <c r="F79" s="15">
        <f>SUM(F80:F86)</f>
        <v>0</v>
      </c>
      <c r="G79" s="15">
        <f>SUM(G80:G86)</f>
        <v>0</v>
      </c>
      <c r="H79" s="15">
        <f t="shared" si="1"/>
        <v>0</v>
      </c>
    </row>
    <row r="80" spans="1:8" x14ac:dyDescent="0.2">
      <c r="A80" s="49">
        <v>9100</v>
      </c>
      <c r="B80" s="11" t="s">
        <v>124</v>
      </c>
      <c r="C80" s="15">
        <v>0</v>
      </c>
      <c r="D80" s="15">
        <v>0</v>
      </c>
      <c r="E80" s="15">
        <f t="shared" ref="E80:E86" si="2">C80+D80</f>
        <v>0</v>
      </c>
      <c r="F80" s="15">
        <v>0</v>
      </c>
      <c r="G80" s="15">
        <v>0</v>
      </c>
      <c r="H80" s="15">
        <f t="shared" ref="H80:H86" si="3">E80-F80</f>
        <v>0</v>
      </c>
    </row>
    <row r="81" spans="1:8" x14ac:dyDescent="0.2">
      <c r="A81" s="49">
        <v>9200</v>
      </c>
      <c r="B81" s="11" t="s">
        <v>125</v>
      </c>
      <c r="C81" s="15">
        <v>0</v>
      </c>
      <c r="D81" s="15">
        <v>0</v>
      </c>
      <c r="E81" s="15">
        <f t="shared" si="2"/>
        <v>0</v>
      </c>
      <c r="F81" s="15">
        <v>0</v>
      </c>
      <c r="G81" s="15">
        <v>0</v>
      </c>
      <c r="H81" s="15">
        <f t="shared" si="3"/>
        <v>0</v>
      </c>
    </row>
    <row r="82" spans="1:8" x14ac:dyDescent="0.2">
      <c r="A82" s="49">
        <v>9300</v>
      </c>
      <c r="B82" s="11" t="s">
        <v>126</v>
      </c>
      <c r="C82" s="15">
        <v>0</v>
      </c>
      <c r="D82" s="15">
        <v>0</v>
      </c>
      <c r="E82" s="15">
        <f t="shared" si="2"/>
        <v>0</v>
      </c>
      <c r="F82" s="15">
        <v>0</v>
      </c>
      <c r="G82" s="15">
        <v>0</v>
      </c>
      <c r="H82" s="15">
        <f t="shared" si="3"/>
        <v>0</v>
      </c>
    </row>
    <row r="83" spans="1:8" x14ac:dyDescent="0.2">
      <c r="A83" s="49">
        <v>9400</v>
      </c>
      <c r="B83" s="11" t="s">
        <v>127</v>
      </c>
      <c r="C83" s="15">
        <v>0</v>
      </c>
      <c r="D83" s="15">
        <v>0</v>
      </c>
      <c r="E83" s="15">
        <f t="shared" si="2"/>
        <v>0</v>
      </c>
      <c r="F83" s="15">
        <v>0</v>
      </c>
      <c r="G83" s="15">
        <v>0</v>
      </c>
      <c r="H83" s="15">
        <f t="shared" si="3"/>
        <v>0</v>
      </c>
    </row>
    <row r="84" spans="1:8" x14ac:dyDescent="0.2">
      <c r="A84" s="49">
        <v>9500</v>
      </c>
      <c r="B84" s="11" t="s">
        <v>128</v>
      </c>
      <c r="C84" s="15">
        <v>0</v>
      </c>
      <c r="D84" s="15">
        <v>0</v>
      </c>
      <c r="E84" s="15">
        <f t="shared" si="2"/>
        <v>0</v>
      </c>
      <c r="F84" s="15">
        <v>0</v>
      </c>
      <c r="G84" s="15">
        <v>0</v>
      </c>
      <c r="H84" s="15">
        <f t="shared" si="3"/>
        <v>0</v>
      </c>
    </row>
    <row r="85" spans="1:8" x14ac:dyDescent="0.2">
      <c r="A85" s="49">
        <v>9600</v>
      </c>
      <c r="B85" s="11" t="s">
        <v>129</v>
      </c>
      <c r="C85" s="15">
        <v>0</v>
      </c>
      <c r="D85" s="15">
        <v>0</v>
      </c>
      <c r="E85" s="15">
        <f t="shared" si="2"/>
        <v>0</v>
      </c>
      <c r="F85" s="15">
        <v>0</v>
      </c>
      <c r="G85" s="15">
        <v>0</v>
      </c>
      <c r="H85" s="15">
        <f t="shared" si="3"/>
        <v>0</v>
      </c>
    </row>
    <row r="86" spans="1:8" x14ac:dyDescent="0.2">
      <c r="A86" s="49">
        <v>9900</v>
      </c>
      <c r="B86" s="12" t="s">
        <v>130</v>
      </c>
      <c r="C86" s="16">
        <v>0</v>
      </c>
      <c r="D86" s="16">
        <v>0</v>
      </c>
      <c r="E86" s="16">
        <f t="shared" si="2"/>
        <v>0</v>
      </c>
      <c r="F86" s="16">
        <v>0</v>
      </c>
      <c r="G86" s="16">
        <v>0</v>
      </c>
      <c r="H86" s="16">
        <f t="shared" si="3"/>
        <v>0</v>
      </c>
    </row>
    <row r="87" spans="1:8" x14ac:dyDescent="0.2">
      <c r="A87" s="8"/>
      <c r="B87" s="13" t="s">
        <v>59</v>
      </c>
      <c r="C87" s="17">
        <f t="shared" ref="C87:H87" si="4">SUM(C7+C16+C27+C38+C49+C60+C65+C74+C79)</f>
        <v>4628016.76</v>
      </c>
      <c r="D87" s="17">
        <f t="shared" si="4"/>
        <v>540000</v>
      </c>
      <c r="E87" s="17">
        <f t="shared" si="4"/>
        <v>5168016.76</v>
      </c>
      <c r="F87" s="17">
        <f t="shared" si="4"/>
        <v>4333677.83</v>
      </c>
      <c r="G87" s="17">
        <f t="shared" si="4"/>
        <v>3733218.7700000005</v>
      </c>
      <c r="H87" s="17">
        <f t="shared" si="4"/>
        <v>834338.92999999982</v>
      </c>
    </row>
    <row r="88" spans="1:8" x14ac:dyDescent="0.2">
      <c r="A88" s="52"/>
    </row>
    <row r="89" spans="1:8" x14ac:dyDescent="0.2">
      <c r="A89" s="52" t="s">
        <v>138</v>
      </c>
    </row>
    <row r="90" spans="1:8" x14ac:dyDescent="0.2">
      <c r="A90" s="52"/>
    </row>
    <row r="91" spans="1:8" x14ac:dyDescent="0.2">
      <c r="A91" s="52"/>
    </row>
    <row r="92" spans="1:8" x14ac:dyDescent="0.2">
      <c r="A92" s="52"/>
    </row>
    <row r="93" spans="1:8" x14ac:dyDescent="0.2">
      <c r="A93" s="52"/>
    </row>
    <row r="94" spans="1:8" x14ac:dyDescent="0.2">
      <c r="A94" s="52"/>
    </row>
    <row r="95" spans="1:8" x14ac:dyDescent="0.2">
      <c r="A95" s="52"/>
    </row>
    <row r="98" spans="2:2" ht="22.5" x14ac:dyDescent="0.2">
      <c r="B98" s="53" t="s">
        <v>139</v>
      </c>
    </row>
    <row r="99" spans="2:2" x14ac:dyDescent="0.2">
      <c r="B99" s="53" t="s">
        <v>141</v>
      </c>
    </row>
    <row r="100" spans="2:2" x14ac:dyDescent="0.2">
      <c r="B100" s="53" t="s">
        <v>140</v>
      </c>
    </row>
  </sheetData>
  <sheetProtection formatCells="0" formatColumns="0" formatRows="0" autoFilter="0"/>
  <mergeCells count="4">
    <mergeCell ref="A2:H2"/>
    <mergeCell ref="C3:G3"/>
    <mergeCell ref="H3:H4"/>
    <mergeCell ref="A3:B5"/>
  </mergeCells>
  <printOptions horizontalCentered="1"/>
  <pageMargins left="0.70866141732283472" right="0.70866141732283472" top="0.74803149606299213" bottom="0.74803149606299213" header="0.31496062992125984" footer="0.31496062992125984"/>
  <pageSetup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zoomScaleNormal="100" workbookViewId="0">
      <selection activeCell="C29" sqref="C29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23.25" customHeight="1" x14ac:dyDescent="0.2"/>
    <row r="2" spans="1:8" ht="59.25" customHeight="1" x14ac:dyDescent="0.2"/>
    <row r="3" spans="1:8" ht="50.1" customHeight="1" x14ac:dyDescent="0.2">
      <c r="A3" s="54" t="s">
        <v>134</v>
      </c>
      <c r="B3" s="55"/>
      <c r="C3" s="55"/>
      <c r="D3" s="55"/>
      <c r="E3" s="55"/>
      <c r="F3" s="55"/>
      <c r="G3" s="55"/>
      <c r="H3" s="56"/>
    </row>
    <row r="4" spans="1:8" x14ac:dyDescent="0.2">
      <c r="A4" s="59" t="s">
        <v>60</v>
      </c>
      <c r="B4" s="60"/>
      <c r="C4" s="54" t="s">
        <v>66</v>
      </c>
      <c r="D4" s="55"/>
      <c r="E4" s="55"/>
      <c r="F4" s="55"/>
      <c r="G4" s="56"/>
      <c r="H4" s="57" t="s">
        <v>65</v>
      </c>
    </row>
    <row r="5" spans="1:8" ht="24.95" customHeight="1" x14ac:dyDescent="0.2">
      <c r="A5" s="61"/>
      <c r="B5" s="62"/>
      <c r="C5" s="9" t="s">
        <v>61</v>
      </c>
      <c r="D5" s="9" t="s">
        <v>131</v>
      </c>
      <c r="E5" s="9" t="s">
        <v>62</v>
      </c>
      <c r="F5" s="9" t="s">
        <v>63</v>
      </c>
      <c r="G5" s="9" t="s">
        <v>64</v>
      </c>
      <c r="H5" s="58"/>
    </row>
    <row r="6" spans="1:8" x14ac:dyDescent="0.2">
      <c r="A6" s="63"/>
      <c r="B6" s="64"/>
      <c r="C6" s="10">
        <v>1</v>
      </c>
      <c r="D6" s="10">
        <v>2</v>
      </c>
      <c r="E6" s="10" t="s">
        <v>132</v>
      </c>
      <c r="F6" s="10">
        <v>4</v>
      </c>
      <c r="G6" s="10">
        <v>5</v>
      </c>
      <c r="H6" s="10" t="s">
        <v>133</v>
      </c>
    </row>
    <row r="7" spans="1:8" x14ac:dyDescent="0.2">
      <c r="A7" s="5"/>
      <c r="B7" s="18"/>
      <c r="C7" s="21"/>
      <c r="D7" s="21"/>
      <c r="E7" s="21"/>
      <c r="F7" s="21"/>
      <c r="G7" s="21"/>
      <c r="H7" s="21"/>
    </row>
    <row r="8" spans="1:8" x14ac:dyDescent="0.2">
      <c r="A8" s="5"/>
      <c r="B8" s="18" t="s">
        <v>0</v>
      </c>
      <c r="C8" s="50">
        <v>4628016.76</v>
      </c>
      <c r="D8" s="50">
        <v>-97700.96</v>
      </c>
      <c r="E8" s="50">
        <f>C8+D8</f>
        <v>4530315.8</v>
      </c>
      <c r="F8" s="50">
        <v>4333677.83</v>
      </c>
      <c r="G8" s="50">
        <v>3733218.77</v>
      </c>
      <c r="H8" s="50">
        <f>E8-F8</f>
        <v>196637.96999999974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1</v>
      </c>
      <c r="C10" s="50">
        <v>0</v>
      </c>
      <c r="D10" s="50">
        <v>637700.96</v>
      </c>
      <c r="E10" s="50">
        <f>C10+D10</f>
        <v>637700.96</v>
      </c>
      <c r="F10" s="50">
        <v>0</v>
      </c>
      <c r="G10" s="50">
        <v>0</v>
      </c>
      <c r="H10" s="50">
        <f>E10-F10</f>
        <v>637700.96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2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41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5"/>
      <c r="B15" s="18"/>
      <c r="C15" s="50"/>
      <c r="D15" s="50"/>
      <c r="E15" s="50"/>
      <c r="F15" s="50"/>
      <c r="G15" s="50"/>
      <c r="H15" s="50"/>
    </row>
    <row r="16" spans="1:8" x14ac:dyDescent="0.2">
      <c r="A16" s="5"/>
      <c r="B16" s="18" t="s">
        <v>38</v>
      </c>
      <c r="C16" s="50">
        <v>0</v>
      </c>
      <c r="D16" s="50">
        <v>0</v>
      </c>
      <c r="E16" s="50">
        <f>C16+D16</f>
        <v>0</v>
      </c>
      <c r="F16" s="50">
        <v>0</v>
      </c>
      <c r="G16" s="50">
        <v>0</v>
      </c>
      <c r="H16" s="50">
        <f>E16-F16</f>
        <v>0</v>
      </c>
    </row>
    <row r="17" spans="1:8" x14ac:dyDescent="0.2">
      <c r="A17" s="6"/>
      <c r="B17" s="19"/>
      <c r="C17" s="51"/>
      <c r="D17" s="51"/>
      <c r="E17" s="51"/>
      <c r="F17" s="51"/>
      <c r="G17" s="51"/>
      <c r="H17" s="51"/>
    </row>
    <row r="18" spans="1:8" x14ac:dyDescent="0.2">
      <c r="A18" s="20"/>
      <c r="B18" s="13" t="s">
        <v>59</v>
      </c>
      <c r="C18" s="17">
        <f>SUM(C8+C10+C12+C14+C16)</f>
        <v>4628016.76</v>
      </c>
      <c r="D18" s="17">
        <f>SUM(D8+D10+D12+D14+D16)</f>
        <v>540000</v>
      </c>
      <c r="E18" s="17">
        <f>SUM(E8+E10+E12+E14+E16)</f>
        <v>5168016.76</v>
      </c>
      <c r="F18" s="17">
        <f t="shared" ref="F18:H18" si="0">SUM(F8+F10+F12+F14+F16)</f>
        <v>4333677.83</v>
      </c>
      <c r="G18" s="17">
        <f t="shared" si="0"/>
        <v>3733218.77</v>
      </c>
      <c r="H18" s="17">
        <f t="shared" si="0"/>
        <v>834338.9299999997</v>
      </c>
    </row>
    <row r="28" spans="1:8" ht="22.5" x14ac:dyDescent="0.2">
      <c r="B28" s="53" t="s">
        <v>142</v>
      </c>
    </row>
    <row r="29" spans="1:8" x14ac:dyDescent="0.2">
      <c r="B29" s="53" t="s">
        <v>141</v>
      </c>
    </row>
    <row r="30" spans="1:8" x14ac:dyDescent="0.2">
      <c r="B30" s="53" t="s">
        <v>140</v>
      </c>
    </row>
  </sheetData>
  <sheetProtection formatCells="0" formatColumns="0" formatRows="0" autoFilter="0"/>
  <mergeCells count="4">
    <mergeCell ref="A3:H3"/>
    <mergeCell ref="C4:G4"/>
    <mergeCell ref="H4:H5"/>
    <mergeCell ref="A4:B6"/>
  </mergeCells>
  <printOptions horizontalCentered="1"/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workbookViewId="0">
      <selection activeCell="A34" sqref="A34:H34"/>
    </sheetView>
  </sheetViews>
  <sheetFormatPr baseColWidth="10" defaultRowHeight="11.25" x14ac:dyDescent="0.2"/>
  <cols>
    <col min="1" max="1" width="2.83203125" style="1" customWidth="1"/>
    <col min="2" max="2" width="51" style="1" customWidth="1"/>
    <col min="3" max="8" width="18.33203125" style="1" customWidth="1"/>
    <col min="9" max="16384" width="12" style="1"/>
  </cols>
  <sheetData>
    <row r="1" spans="1:8" ht="57" customHeight="1" x14ac:dyDescent="0.2"/>
    <row r="2" spans="1:8" ht="45" customHeight="1" x14ac:dyDescent="0.2">
      <c r="A2" s="54" t="s">
        <v>143</v>
      </c>
      <c r="B2" s="55"/>
      <c r="C2" s="55"/>
      <c r="D2" s="55"/>
      <c r="E2" s="55"/>
      <c r="F2" s="55"/>
      <c r="G2" s="55"/>
      <c r="H2" s="56"/>
    </row>
    <row r="3" spans="1:8" x14ac:dyDescent="0.2">
      <c r="B3" s="27"/>
      <c r="C3" s="27"/>
      <c r="D3" s="27"/>
      <c r="E3" s="27"/>
      <c r="F3" s="27"/>
      <c r="G3" s="27"/>
      <c r="H3" s="27"/>
    </row>
    <row r="4" spans="1:8" x14ac:dyDescent="0.2">
      <c r="A4" s="59" t="s">
        <v>60</v>
      </c>
      <c r="B4" s="60"/>
      <c r="C4" s="54" t="s">
        <v>66</v>
      </c>
      <c r="D4" s="55"/>
      <c r="E4" s="55"/>
      <c r="F4" s="55"/>
      <c r="G4" s="56"/>
      <c r="H4" s="57" t="s">
        <v>65</v>
      </c>
    </row>
    <row r="5" spans="1:8" ht="24.95" customHeight="1" x14ac:dyDescent="0.2">
      <c r="A5" s="61"/>
      <c r="B5" s="62"/>
      <c r="C5" s="9" t="s">
        <v>61</v>
      </c>
      <c r="D5" s="9" t="s">
        <v>131</v>
      </c>
      <c r="E5" s="9" t="s">
        <v>62</v>
      </c>
      <c r="F5" s="9" t="s">
        <v>63</v>
      </c>
      <c r="G5" s="9" t="s">
        <v>64</v>
      </c>
      <c r="H5" s="58"/>
    </row>
    <row r="6" spans="1:8" x14ac:dyDescent="0.2">
      <c r="A6" s="63"/>
      <c r="B6" s="64"/>
      <c r="C6" s="10">
        <v>1</v>
      </c>
      <c r="D6" s="10">
        <v>2</v>
      </c>
      <c r="E6" s="10" t="s">
        <v>132</v>
      </c>
      <c r="F6" s="10">
        <v>4</v>
      </c>
      <c r="G6" s="10">
        <v>5</v>
      </c>
      <c r="H6" s="10" t="s">
        <v>133</v>
      </c>
    </row>
    <row r="7" spans="1:8" x14ac:dyDescent="0.2">
      <c r="A7" s="28"/>
      <c r="B7" s="24"/>
      <c r="C7" s="36"/>
      <c r="D7" s="36"/>
      <c r="E7" s="36"/>
      <c r="F7" s="36"/>
      <c r="G7" s="36"/>
      <c r="H7" s="36"/>
    </row>
    <row r="8" spans="1:8" x14ac:dyDescent="0.2">
      <c r="A8" s="4" t="s">
        <v>135</v>
      </c>
      <c r="B8" s="22"/>
      <c r="C8" s="15">
        <v>4628016.76</v>
      </c>
      <c r="D8" s="15">
        <v>540000</v>
      </c>
      <c r="E8" s="15">
        <f>C8+D8</f>
        <v>5168016.76</v>
      </c>
      <c r="F8" s="15">
        <v>4333677.83</v>
      </c>
      <c r="G8" s="15">
        <v>3733218.77</v>
      </c>
      <c r="H8" s="15">
        <f>E8-F8</f>
        <v>834338.9299999997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ref="E9:E14" si="0">C9+D9</f>
        <v>0</v>
      </c>
      <c r="F9" s="15">
        <v>0</v>
      </c>
      <c r="G9" s="15">
        <v>0</v>
      </c>
      <c r="H9" s="15">
        <f t="shared" ref="H9:H14" si="1">E9-F9</f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 t="s">
        <v>58</v>
      </c>
      <c r="B14" s="22"/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4"/>
      <c r="B15" s="22"/>
      <c r="C15" s="15"/>
      <c r="D15" s="15"/>
      <c r="E15" s="15"/>
      <c r="F15" s="15"/>
      <c r="G15" s="15"/>
      <c r="H15" s="15"/>
    </row>
    <row r="16" spans="1:8" x14ac:dyDescent="0.2">
      <c r="A16" s="4"/>
      <c r="B16" s="25"/>
      <c r="C16" s="16"/>
      <c r="D16" s="16"/>
      <c r="E16" s="16"/>
      <c r="F16" s="16"/>
      <c r="G16" s="16"/>
      <c r="H16" s="16"/>
    </row>
    <row r="17" spans="1:8" x14ac:dyDescent="0.2">
      <c r="A17" s="26"/>
      <c r="B17" s="47" t="s">
        <v>59</v>
      </c>
      <c r="C17" s="23">
        <f t="shared" ref="C17:H17" si="2">SUM(C8:C16)</f>
        <v>4628016.76</v>
      </c>
      <c r="D17" s="23">
        <f t="shared" si="2"/>
        <v>540000</v>
      </c>
      <c r="E17" s="23">
        <f t="shared" si="2"/>
        <v>5168016.76</v>
      </c>
      <c r="F17" s="23">
        <f t="shared" si="2"/>
        <v>4333677.83</v>
      </c>
      <c r="G17" s="23">
        <f t="shared" si="2"/>
        <v>3733218.77</v>
      </c>
      <c r="H17" s="23">
        <f t="shared" si="2"/>
        <v>834338.9299999997</v>
      </c>
    </row>
    <row r="20" spans="1:8" ht="45" customHeight="1" x14ac:dyDescent="0.2">
      <c r="A20" s="54" t="s">
        <v>136</v>
      </c>
      <c r="B20" s="55"/>
      <c r="C20" s="55"/>
      <c r="D20" s="55"/>
      <c r="E20" s="55"/>
      <c r="F20" s="55"/>
      <c r="G20" s="55"/>
      <c r="H20" s="56"/>
    </row>
    <row r="22" spans="1:8" x14ac:dyDescent="0.2">
      <c r="A22" s="59" t="s">
        <v>60</v>
      </c>
      <c r="B22" s="60"/>
      <c r="C22" s="54" t="s">
        <v>66</v>
      </c>
      <c r="D22" s="55"/>
      <c r="E22" s="55"/>
      <c r="F22" s="55"/>
      <c r="G22" s="56"/>
      <c r="H22" s="57" t="s">
        <v>65</v>
      </c>
    </row>
    <row r="23" spans="1:8" ht="22.5" x14ac:dyDescent="0.2">
      <c r="A23" s="61"/>
      <c r="B23" s="62"/>
      <c r="C23" s="9" t="s">
        <v>61</v>
      </c>
      <c r="D23" s="9" t="s">
        <v>131</v>
      </c>
      <c r="E23" s="9" t="s">
        <v>62</v>
      </c>
      <c r="F23" s="9" t="s">
        <v>63</v>
      </c>
      <c r="G23" s="9" t="s">
        <v>64</v>
      </c>
      <c r="H23" s="58"/>
    </row>
    <row r="24" spans="1:8" x14ac:dyDescent="0.2">
      <c r="A24" s="63"/>
      <c r="B24" s="64"/>
      <c r="C24" s="10">
        <v>1</v>
      </c>
      <c r="D24" s="10">
        <v>2</v>
      </c>
      <c r="E24" s="10" t="s">
        <v>132</v>
      </c>
      <c r="F24" s="10">
        <v>4</v>
      </c>
      <c r="G24" s="10">
        <v>5</v>
      </c>
      <c r="H24" s="10" t="s">
        <v>133</v>
      </c>
    </row>
    <row r="25" spans="1:8" x14ac:dyDescent="0.2">
      <c r="A25" s="28"/>
      <c r="B25" s="29"/>
      <c r="C25" s="33"/>
      <c r="D25" s="33"/>
      <c r="E25" s="33"/>
      <c r="F25" s="33"/>
      <c r="G25" s="33"/>
      <c r="H25" s="33"/>
    </row>
    <row r="26" spans="1:8" x14ac:dyDescent="0.2">
      <c r="A26" s="4" t="s">
        <v>8</v>
      </c>
      <c r="B26" s="2"/>
      <c r="C26" s="34">
        <v>0</v>
      </c>
      <c r="D26" s="34">
        <v>0</v>
      </c>
      <c r="E26" s="34">
        <f>C26+D26</f>
        <v>0</v>
      </c>
      <c r="F26" s="34">
        <v>0</v>
      </c>
      <c r="G26" s="34">
        <v>0</v>
      </c>
      <c r="H26" s="34">
        <f>E26-F26</f>
        <v>0</v>
      </c>
    </row>
    <row r="27" spans="1:8" x14ac:dyDescent="0.2">
      <c r="A27" s="4" t="s">
        <v>9</v>
      </c>
      <c r="B27" s="2"/>
      <c r="C27" s="34">
        <v>0</v>
      </c>
      <c r="D27" s="34">
        <v>0</v>
      </c>
      <c r="E27" s="34">
        <f t="shared" ref="E27:E29" si="3">C27+D27</f>
        <v>0</v>
      </c>
      <c r="F27" s="34">
        <v>0</v>
      </c>
      <c r="G27" s="34">
        <v>0</v>
      </c>
      <c r="H27" s="34">
        <f t="shared" ref="H27:H29" si="4">E27-F27</f>
        <v>0</v>
      </c>
    </row>
    <row r="28" spans="1:8" x14ac:dyDescent="0.2">
      <c r="A28" s="4" t="s">
        <v>10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 t="s">
        <v>11</v>
      </c>
      <c r="B29" s="2"/>
      <c r="C29" s="34">
        <v>0</v>
      </c>
      <c r="D29" s="34">
        <v>0</v>
      </c>
      <c r="E29" s="34">
        <f t="shared" si="3"/>
        <v>0</v>
      </c>
      <c r="F29" s="34">
        <v>0</v>
      </c>
      <c r="G29" s="34">
        <v>0</v>
      </c>
      <c r="H29" s="34">
        <f t="shared" si="4"/>
        <v>0</v>
      </c>
    </row>
    <row r="30" spans="1:8" x14ac:dyDescent="0.2">
      <c r="A30" s="4"/>
      <c r="B30" s="2"/>
      <c r="C30" s="35"/>
      <c r="D30" s="35"/>
      <c r="E30" s="35"/>
      <c r="F30" s="35"/>
      <c r="G30" s="35"/>
      <c r="H30" s="35"/>
    </row>
    <row r="31" spans="1:8" x14ac:dyDescent="0.2">
      <c r="A31" s="26"/>
      <c r="B31" s="47" t="s">
        <v>59</v>
      </c>
      <c r="C31" s="23">
        <f>SUM(C26:C30)</f>
        <v>0</v>
      </c>
      <c r="D31" s="23">
        <f>SUM(D26:D30)</f>
        <v>0</v>
      </c>
      <c r="E31" s="23">
        <f>SUM(E26:E29)</f>
        <v>0</v>
      </c>
      <c r="F31" s="23">
        <f>SUM(F26:F29)</f>
        <v>0</v>
      </c>
      <c r="G31" s="23">
        <f>SUM(G26:G29)</f>
        <v>0</v>
      </c>
      <c r="H31" s="23">
        <f>SUM(H26:H29)</f>
        <v>0</v>
      </c>
    </row>
    <row r="34" spans="1:8" ht="45" customHeight="1" x14ac:dyDescent="0.2">
      <c r="A34" s="54" t="s">
        <v>144</v>
      </c>
      <c r="B34" s="55"/>
      <c r="C34" s="55"/>
      <c r="D34" s="55"/>
      <c r="E34" s="55"/>
      <c r="F34" s="55"/>
      <c r="G34" s="55"/>
      <c r="H34" s="56"/>
    </row>
    <row r="35" spans="1:8" x14ac:dyDescent="0.2">
      <c r="A35" s="59" t="s">
        <v>60</v>
      </c>
      <c r="B35" s="60"/>
      <c r="C35" s="54" t="s">
        <v>66</v>
      </c>
      <c r="D35" s="55"/>
      <c r="E35" s="55"/>
      <c r="F35" s="55"/>
      <c r="G35" s="56"/>
      <c r="H35" s="57" t="s">
        <v>65</v>
      </c>
    </row>
    <row r="36" spans="1:8" ht="22.5" x14ac:dyDescent="0.2">
      <c r="A36" s="61"/>
      <c r="B36" s="62"/>
      <c r="C36" s="9" t="s">
        <v>61</v>
      </c>
      <c r="D36" s="9" t="s">
        <v>131</v>
      </c>
      <c r="E36" s="9" t="s">
        <v>62</v>
      </c>
      <c r="F36" s="9" t="s">
        <v>63</v>
      </c>
      <c r="G36" s="9" t="s">
        <v>64</v>
      </c>
      <c r="H36" s="58"/>
    </row>
    <row r="37" spans="1:8" x14ac:dyDescent="0.2">
      <c r="A37" s="63"/>
      <c r="B37" s="64"/>
      <c r="C37" s="10">
        <v>1</v>
      </c>
      <c r="D37" s="10">
        <v>2</v>
      </c>
      <c r="E37" s="10" t="s">
        <v>132</v>
      </c>
      <c r="F37" s="10">
        <v>4</v>
      </c>
      <c r="G37" s="10">
        <v>5</v>
      </c>
      <c r="H37" s="10" t="s">
        <v>133</v>
      </c>
    </row>
    <row r="38" spans="1:8" x14ac:dyDescent="0.2">
      <c r="A38" s="28"/>
      <c r="B38" s="29"/>
      <c r="C38" s="33"/>
      <c r="D38" s="33"/>
      <c r="E38" s="33"/>
      <c r="F38" s="33"/>
      <c r="G38" s="33"/>
      <c r="H38" s="33"/>
    </row>
    <row r="39" spans="1:8" ht="22.5" x14ac:dyDescent="0.2">
      <c r="A39" s="4"/>
      <c r="B39" s="31" t="s">
        <v>13</v>
      </c>
      <c r="C39" s="34">
        <v>0</v>
      </c>
      <c r="D39" s="34">
        <v>0</v>
      </c>
      <c r="E39" s="34">
        <f>C39+D39</f>
        <v>0</v>
      </c>
      <c r="F39" s="34">
        <v>0</v>
      </c>
      <c r="G39" s="34">
        <v>0</v>
      </c>
      <c r="H39" s="34">
        <f>E39-F39</f>
        <v>0</v>
      </c>
    </row>
    <row r="40" spans="1:8" x14ac:dyDescent="0.2">
      <c r="A40" s="4"/>
      <c r="B40" s="31"/>
      <c r="C40" s="34"/>
      <c r="D40" s="34"/>
      <c r="E40" s="34"/>
      <c r="F40" s="34"/>
      <c r="G40" s="34"/>
      <c r="H40" s="34"/>
    </row>
    <row r="41" spans="1:8" x14ac:dyDescent="0.2">
      <c r="A41" s="4"/>
      <c r="B41" s="31" t="s">
        <v>12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E41-F41</f>
        <v>0</v>
      </c>
    </row>
    <row r="42" spans="1:8" x14ac:dyDescent="0.2">
      <c r="A42" s="4"/>
      <c r="B42" s="31"/>
      <c r="C42" s="34"/>
      <c r="D42" s="34"/>
      <c r="E42" s="34"/>
      <c r="F42" s="34"/>
      <c r="G42" s="34"/>
      <c r="H42" s="34"/>
    </row>
    <row r="43" spans="1:8" ht="22.5" x14ac:dyDescent="0.2">
      <c r="A43" s="4"/>
      <c r="B43" s="31" t="s">
        <v>14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E43-F43</f>
        <v>0</v>
      </c>
    </row>
    <row r="44" spans="1:8" x14ac:dyDescent="0.2">
      <c r="A44" s="4"/>
      <c r="B44" s="31"/>
      <c r="C44" s="34"/>
      <c r="D44" s="34"/>
      <c r="E44" s="34"/>
      <c r="F44" s="34"/>
      <c r="G44" s="34"/>
      <c r="H44" s="34"/>
    </row>
    <row r="45" spans="1:8" ht="22.5" x14ac:dyDescent="0.2">
      <c r="A45" s="4"/>
      <c r="B45" s="31" t="s">
        <v>26</v>
      </c>
      <c r="C45" s="34">
        <v>0</v>
      </c>
      <c r="D45" s="34">
        <v>0</v>
      </c>
      <c r="E45" s="34">
        <f>C45+D45</f>
        <v>0</v>
      </c>
      <c r="F45" s="34">
        <v>0</v>
      </c>
      <c r="G45" s="34">
        <v>0</v>
      </c>
      <c r="H45" s="34">
        <f>E45-F45</f>
        <v>0</v>
      </c>
    </row>
    <row r="46" spans="1:8" x14ac:dyDescent="0.2">
      <c r="A46" s="4"/>
      <c r="B46" s="31"/>
      <c r="C46" s="34"/>
      <c r="D46" s="34"/>
      <c r="E46" s="34"/>
      <c r="F46" s="34"/>
      <c r="G46" s="34"/>
      <c r="H46" s="34"/>
    </row>
    <row r="47" spans="1:8" ht="22.5" x14ac:dyDescent="0.2">
      <c r="A47" s="4"/>
      <c r="B47" s="31" t="s">
        <v>27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ht="22.5" x14ac:dyDescent="0.2">
      <c r="A49" s="4"/>
      <c r="B49" s="31" t="s">
        <v>34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15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30"/>
      <c r="B52" s="32"/>
      <c r="C52" s="35"/>
      <c r="D52" s="35"/>
      <c r="E52" s="35"/>
      <c r="F52" s="35"/>
      <c r="G52" s="35"/>
      <c r="H52" s="35"/>
    </row>
    <row r="53" spans="1:8" x14ac:dyDescent="0.2">
      <c r="A53" s="26"/>
      <c r="B53" s="47" t="s">
        <v>59</v>
      </c>
      <c r="C53" s="23">
        <f t="shared" ref="C53:H53" si="5">SUM(C39:C51)</f>
        <v>0</v>
      </c>
      <c r="D53" s="23">
        <f t="shared" si="5"/>
        <v>0</v>
      </c>
      <c r="E53" s="23">
        <f t="shared" si="5"/>
        <v>0</v>
      </c>
      <c r="F53" s="23">
        <f t="shared" si="5"/>
        <v>0</v>
      </c>
      <c r="G53" s="23">
        <f t="shared" si="5"/>
        <v>0</v>
      </c>
      <c r="H53" s="23">
        <f t="shared" si="5"/>
        <v>0</v>
      </c>
    </row>
    <row r="64" spans="1:8" x14ac:dyDescent="0.2">
      <c r="B64" s="53" t="s">
        <v>142</v>
      </c>
    </row>
    <row r="65" spans="2:2" x14ac:dyDescent="0.2">
      <c r="B65" s="53" t="s">
        <v>141</v>
      </c>
    </row>
    <row r="66" spans="2:2" x14ac:dyDescent="0.2">
      <c r="B66" s="53" t="s">
        <v>140</v>
      </c>
    </row>
  </sheetData>
  <sheetProtection formatCells="0" formatColumns="0" formatRows="0" insertRows="0" deleteRows="0" autoFilter="0"/>
  <mergeCells count="12">
    <mergeCell ref="A2:H2"/>
    <mergeCell ref="A4:B6"/>
    <mergeCell ref="A20:H20"/>
    <mergeCell ref="A22:B24"/>
    <mergeCell ref="C4:G4"/>
    <mergeCell ref="H4:H5"/>
    <mergeCell ref="A34:H34"/>
    <mergeCell ref="A35:B37"/>
    <mergeCell ref="C35:G35"/>
    <mergeCell ref="H35:H36"/>
    <mergeCell ref="C22:G22"/>
    <mergeCell ref="H22:H23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topLeftCell="B1" workbookViewId="0">
      <selection activeCell="J21" sqref="J21"/>
    </sheetView>
  </sheetViews>
  <sheetFormatPr baseColWidth="10" defaultRowHeight="11.25" x14ac:dyDescent="0.2"/>
  <cols>
    <col min="1" max="1" width="4.83203125" style="3" customWidth="1"/>
    <col min="2" max="2" width="55.66406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145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60</v>
      </c>
      <c r="B2" s="60"/>
      <c r="C2" s="54" t="s">
        <v>66</v>
      </c>
      <c r="D2" s="55"/>
      <c r="E2" s="55"/>
      <c r="F2" s="55"/>
      <c r="G2" s="56"/>
      <c r="H2" s="57" t="s">
        <v>65</v>
      </c>
    </row>
    <row r="3" spans="1:8" ht="24.95" customHeight="1" x14ac:dyDescent="0.2">
      <c r="A3" s="61"/>
      <c r="B3" s="62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4628016.76</v>
      </c>
      <c r="D6" s="15">
        <f t="shared" si="0"/>
        <v>540000</v>
      </c>
      <c r="E6" s="15">
        <f t="shared" si="0"/>
        <v>5168016.76</v>
      </c>
      <c r="F6" s="15">
        <f t="shared" si="0"/>
        <v>4333677.83</v>
      </c>
      <c r="G6" s="15">
        <f t="shared" si="0"/>
        <v>3733218.77</v>
      </c>
      <c r="H6" s="15">
        <f t="shared" si="0"/>
        <v>834338.9299999997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4628016.76</v>
      </c>
      <c r="D9" s="15">
        <v>540000</v>
      </c>
      <c r="E9" s="15">
        <f t="shared" si="1"/>
        <v>5168016.76</v>
      </c>
      <c r="F9" s="15">
        <v>4333677.83</v>
      </c>
      <c r="G9" s="15">
        <v>3733218.77</v>
      </c>
      <c r="H9" s="15">
        <f t="shared" si="2"/>
        <v>834338.9299999997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4628016.76</v>
      </c>
      <c r="D42" s="23">
        <f t="shared" si="12"/>
        <v>540000</v>
      </c>
      <c r="E42" s="23">
        <f t="shared" si="12"/>
        <v>5168016.76</v>
      </c>
      <c r="F42" s="23">
        <f t="shared" si="12"/>
        <v>4333677.83</v>
      </c>
      <c r="G42" s="23">
        <f t="shared" si="12"/>
        <v>3733218.77</v>
      </c>
      <c r="H42" s="23">
        <f t="shared" si="12"/>
        <v>834338.9299999997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6" spans="1:8" x14ac:dyDescent="0.2">
      <c r="A46" s="37"/>
      <c r="B46" s="37"/>
      <c r="C46" s="37"/>
      <c r="D46" s="37"/>
      <c r="E46" s="37"/>
      <c r="F46" s="37"/>
      <c r="G46" s="37"/>
      <c r="H46" s="37"/>
    </row>
    <row r="47" spans="1:8" x14ac:dyDescent="0.2">
      <c r="A47" s="37"/>
      <c r="B47" s="37"/>
      <c r="C47" s="37"/>
      <c r="D47" s="37"/>
      <c r="E47" s="37"/>
      <c r="F47" s="37"/>
      <c r="G47" s="37"/>
      <c r="H47" s="37"/>
    </row>
    <row r="48" spans="1:8" x14ac:dyDescent="0.2">
      <c r="B48" s="53" t="s">
        <v>142</v>
      </c>
    </row>
    <row r="49" spans="2:2" x14ac:dyDescent="0.2">
      <c r="B49" s="53" t="s">
        <v>141</v>
      </c>
    </row>
    <row r="50" spans="2:2" x14ac:dyDescent="0.2">
      <c r="B50" s="53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2019-02-25T22:32:43Z</cp:lastPrinted>
  <dcterms:created xsi:type="dcterms:W3CDTF">2014-02-10T03:37:14Z</dcterms:created>
  <dcterms:modified xsi:type="dcterms:W3CDTF">2019-02-25T22:34:56Z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