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24000" windowHeight="9735" firstSheet="11" activeTab="15"/>
  </bookViews>
  <sheets>
    <sheet name="Hoja1" sheetId="4" state="hidden" r:id="rId1"/>
    <sheet name="Datos Generales" sheetId="5" r:id="rId2"/>
    <sheet name="Formato 1" sheetId="3" r:id="rId3"/>
    <sheet name="Formato 2" sheetId="6" r:id="rId4"/>
    <sheet name="Formato 3" sheetId="8" r:id="rId5"/>
    <sheet name="Formato 4" sheetId="9" r:id="rId6"/>
    <sheet name="Formato 5" sheetId="10" r:id="rId7"/>
    <sheet name="Formato 6 a)" sheetId="11" r:id="rId8"/>
    <sheet name="Formato 6 b)" sheetId="12" r:id="rId9"/>
    <sheet name="Formato 6 c)" sheetId="13" r:id="rId10"/>
    <sheet name="Formato 6 d" sheetId="14" r:id="rId11"/>
    <sheet name="Formato 7 a)" sheetId="7" r:id="rId12"/>
    <sheet name="Formato 7 b)" sheetId="15" r:id="rId13"/>
    <sheet name="Formato 7 c)" sheetId="16" r:id="rId14"/>
    <sheet name="Formato 7 d)" sheetId="17" r:id="rId15"/>
    <sheet name="Formato 8" sheetId="18" r:id="rId16"/>
  </sheets>
  <externalReferences>
    <externalReference r:id="rId17"/>
  </externalReferences>
  <definedNames>
    <definedName name="_xlnm._FilterDatabase" localSheetId="6" hidden="1">'Formato 5'!$A$4:$G$72</definedName>
    <definedName name="_xlnm._FilterDatabase" localSheetId="7" hidden="1">'Formato 6 a)'!$B$7:$H$159</definedName>
    <definedName name="_xlnm._FilterDatabase" localSheetId="8" hidden="1">'Formato 6 b)'!$A$7:$G$17</definedName>
    <definedName name="_xlnm._FilterDatabase" localSheetId="9" hidden="1">'Formato 6 c)'!$B$8:$H$84</definedName>
    <definedName name="_xlnm._FilterDatabase" localSheetId="10" hidden="1">'Formato 6 d'!$A$5:$G$29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  <definedName name="_xlnm.Print_Titles" localSheetId="2">'Formato 1'!$1:$2</definedName>
    <definedName name="_xlnm.Print_Titles" localSheetId="5">'Formato 4'!$1:$5</definedName>
    <definedName name="_xlnm.Print_Titles" localSheetId="6">'Formato 5'!$1:$4</definedName>
    <definedName name="_xlnm.Print_Titles" localSheetId="7">'Formato 6 a)'!$1:$7</definedName>
    <definedName name="_xlnm.Print_Titles" localSheetId="15">'Formato 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7" l="1"/>
  <c r="F18" i="17"/>
  <c r="E18" i="17"/>
  <c r="D18" i="17"/>
  <c r="C18" i="17"/>
  <c r="B18" i="17"/>
  <c r="G7" i="17"/>
  <c r="F7" i="17"/>
  <c r="F29" i="17" s="1"/>
  <c r="E7" i="17"/>
  <c r="C7" i="17"/>
  <c r="D7" i="17" s="1"/>
  <c r="B7" i="17"/>
  <c r="B29" i="17" s="1"/>
  <c r="G5" i="17"/>
  <c r="F5" i="17"/>
  <c r="E5" i="17"/>
  <c r="D5" i="17"/>
  <c r="C5" i="17"/>
  <c r="B5" i="17"/>
  <c r="E29" i="17" l="1"/>
  <c r="C29" i="17"/>
  <c r="G29" i="17"/>
  <c r="D29" i="17"/>
  <c r="G36" i="16" l="1"/>
  <c r="F36" i="16"/>
  <c r="E36" i="16"/>
  <c r="D36" i="16"/>
  <c r="C36" i="16"/>
  <c r="B36" i="16"/>
  <c r="G28" i="16"/>
  <c r="F28" i="16"/>
  <c r="E28" i="16"/>
  <c r="D28" i="16"/>
  <c r="C28" i="16"/>
  <c r="B28" i="16"/>
  <c r="G21" i="16"/>
  <c r="F21" i="16"/>
  <c r="E21" i="16"/>
  <c r="D21" i="16"/>
  <c r="C21" i="16"/>
  <c r="B21" i="16"/>
  <c r="G7" i="16"/>
  <c r="F7" i="16"/>
  <c r="E7" i="16"/>
  <c r="E31" i="16" s="1"/>
  <c r="D7" i="16"/>
  <c r="C7" i="16"/>
  <c r="B7" i="16"/>
  <c r="G5" i="16"/>
  <c r="F5" i="16"/>
  <c r="E5" i="16"/>
  <c r="D5" i="16"/>
  <c r="C5" i="16"/>
  <c r="B5" i="16"/>
  <c r="B8" i="15"/>
  <c r="G19" i="15"/>
  <c r="F19" i="15"/>
  <c r="E19" i="15"/>
  <c r="D19" i="15"/>
  <c r="C19" i="15"/>
  <c r="B19" i="15"/>
  <c r="F8" i="15"/>
  <c r="F30" i="15" s="1"/>
  <c r="E8" i="15"/>
  <c r="D8" i="15"/>
  <c r="C8" i="15"/>
  <c r="C30" i="15" s="1"/>
  <c r="B30" i="15"/>
  <c r="G6" i="15"/>
  <c r="F6" i="15"/>
  <c r="E6" i="15"/>
  <c r="D6" i="15"/>
  <c r="C6" i="15"/>
  <c r="B6" i="15"/>
  <c r="G37" i="7"/>
  <c r="F37" i="7"/>
  <c r="E37" i="7"/>
  <c r="D37" i="7"/>
  <c r="C37" i="7"/>
  <c r="B37" i="7"/>
  <c r="G29" i="7"/>
  <c r="F29" i="7"/>
  <c r="E29" i="7"/>
  <c r="D29" i="7"/>
  <c r="C29" i="7"/>
  <c r="B29" i="7"/>
  <c r="G22" i="7"/>
  <c r="F22" i="7"/>
  <c r="E22" i="7"/>
  <c r="D22" i="7"/>
  <c r="C22" i="7"/>
  <c r="B22" i="7"/>
  <c r="F8" i="7"/>
  <c r="E8" i="7"/>
  <c r="D8" i="7"/>
  <c r="C8" i="7"/>
  <c r="B8" i="7"/>
  <c r="G6" i="7"/>
  <c r="F6" i="7"/>
  <c r="E6" i="7"/>
  <c r="D6" i="7"/>
  <c r="C6" i="7"/>
  <c r="B6" i="7"/>
  <c r="D28" i="14"/>
  <c r="G28" i="14" s="1"/>
  <c r="G27" i="14"/>
  <c r="D27" i="14"/>
  <c r="D25" i="14" s="1"/>
  <c r="D26" i="14"/>
  <c r="G26" i="14" s="1"/>
  <c r="G25" i="14"/>
  <c r="F25" i="14"/>
  <c r="E25" i="14"/>
  <c r="C25" i="14"/>
  <c r="B25" i="14"/>
  <c r="D24" i="14"/>
  <c r="G24" i="14" s="1"/>
  <c r="G23" i="14"/>
  <c r="D23" i="14"/>
  <c r="D21" i="14" s="1"/>
  <c r="D18" i="14" s="1"/>
  <c r="D22" i="14"/>
  <c r="G22" i="14" s="1"/>
  <c r="F21" i="14"/>
  <c r="F18" i="14" s="1"/>
  <c r="E21" i="14"/>
  <c r="C21" i="14"/>
  <c r="C18" i="14" s="1"/>
  <c r="B21" i="14"/>
  <c r="B18" i="14" s="1"/>
  <c r="D20" i="14"/>
  <c r="G20" i="14" s="1"/>
  <c r="G19" i="14"/>
  <c r="D19" i="14"/>
  <c r="E18" i="14"/>
  <c r="G16" i="14"/>
  <c r="D16" i="14"/>
  <c r="D15" i="14"/>
  <c r="G15" i="14" s="1"/>
  <c r="G14" i="14"/>
  <c r="D14" i="14"/>
  <c r="F13" i="14"/>
  <c r="E13" i="14"/>
  <c r="D13" i="14"/>
  <c r="C13" i="14"/>
  <c r="B13" i="14"/>
  <c r="G12" i="14"/>
  <c r="D12" i="14"/>
  <c r="D11" i="14"/>
  <c r="G11" i="14" s="1"/>
  <c r="G10" i="14"/>
  <c r="G9" i="14" s="1"/>
  <c r="D10" i="14"/>
  <c r="F9" i="14"/>
  <c r="E9" i="14"/>
  <c r="D9" i="14"/>
  <c r="C9" i="14"/>
  <c r="B9" i="14"/>
  <c r="G8" i="14"/>
  <c r="D8" i="14"/>
  <c r="D6" i="14" s="1"/>
  <c r="D29" i="14" s="1"/>
  <c r="D7" i="14"/>
  <c r="G7" i="14" s="1"/>
  <c r="F6" i="14"/>
  <c r="F29" i="14" s="1"/>
  <c r="C6" i="14"/>
  <c r="C29" i="14" s="1"/>
  <c r="B6" i="14"/>
  <c r="B29" i="14" s="1"/>
  <c r="H82" i="13"/>
  <c r="E82" i="13"/>
  <c r="E81" i="13"/>
  <c r="H81" i="13" s="1"/>
  <c r="H80" i="13"/>
  <c r="E80" i="13"/>
  <c r="E78" i="13" s="1"/>
  <c r="E47" i="13" s="1"/>
  <c r="E79" i="13"/>
  <c r="H79" i="13" s="1"/>
  <c r="H78" i="13"/>
  <c r="G78" i="13"/>
  <c r="F78" i="13"/>
  <c r="D78" i="13"/>
  <c r="C78" i="13"/>
  <c r="E76" i="13"/>
  <c r="H76" i="13" s="1"/>
  <c r="H75" i="13"/>
  <c r="E75" i="13"/>
  <c r="E74" i="13"/>
  <c r="H74" i="13" s="1"/>
  <c r="H73" i="13"/>
  <c r="E73" i="13"/>
  <c r="E72" i="13"/>
  <c r="H72" i="13" s="1"/>
  <c r="H71" i="13"/>
  <c r="E71" i="13"/>
  <c r="E70" i="13"/>
  <c r="H70" i="13" s="1"/>
  <c r="H69" i="13"/>
  <c r="E69" i="13"/>
  <c r="E68" i="13"/>
  <c r="H68" i="13" s="1"/>
  <c r="H67" i="13"/>
  <c r="G67" i="13"/>
  <c r="F67" i="13"/>
  <c r="E67" i="13"/>
  <c r="D67" i="13"/>
  <c r="C67" i="13"/>
  <c r="E65" i="13"/>
  <c r="H65" i="13" s="1"/>
  <c r="H64" i="13"/>
  <c r="E64" i="13"/>
  <c r="E63" i="13"/>
  <c r="H63" i="13" s="1"/>
  <c r="H62" i="13"/>
  <c r="E62" i="13"/>
  <c r="E61" i="13"/>
  <c r="H61" i="13" s="1"/>
  <c r="H60" i="13"/>
  <c r="E60" i="13"/>
  <c r="E59" i="13"/>
  <c r="H59" i="13" s="1"/>
  <c r="H58" i="13"/>
  <c r="G58" i="13"/>
  <c r="F58" i="13"/>
  <c r="E58" i="13"/>
  <c r="D58" i="13"/>
  <c r="C58" i="13"/>
  <c r="E56" i="13"/>
  <c r="H56" i="13" s="1"/>
  <c r="H55" i="13"/>
  <c r="E55" i="13"/>
  <c r="E54" i="13"/>
  <c r="H54" i="13" s="1"/>
  <c r="H53" i="13"/>
  <c r="E53" i="13"/>
  <c r="E52" i="13"/>
  <c r="H52" i="13" s="1"/>
  <c r="H51" i="13"/>
  <c r="E51" i="13"/>
  <c r="E50" i="13"/>
  <c r="H50" i="13" s="1"/>
  <c r="H49" i="13"/>
  <c r="E49" i="13"/>
  <c r="G48" i="13"/>
  <c r="F48" i="13"/>
  <c r="F47" i="13" s="1"/>
  <c r="E48" i="13"/>
  <c r="H48" i="13" s="1"/>
  <c r="D48" i="13"/>
  <c r="C48" i="13"/>
  <c r="H47" i="13"/>
  <c r="G47" i="13"/>
  <c r="D47" i="13"/>
  <c r="C47" i="13"/>
  <c r="E45" i="13"/>
  <c r="H45" i="13" s="1"/>
  <c r="H44" i="13"/>
  <c r="E44" i="13"/>
  <c r="E43" i="13"/>
  <c r="H43" i="13" s="1"/>
  <c r="H42" i="13"/>
  <c r="E42" i="13"/>
  <c r="G41" i="13"/>
  <c r="F41" i="13"/>
  <c r="E41" i="13"/>
  <c r="D41" i="13"/>
  <c r="C41" i="13"/>
  <c r="H39" i="13"/>
  <c r="E39" i="13"/>
  <c r="E38" i="13"/>
  <c r="H38" i="13" s="1"/>
  <c r="H37" i="13"/>
  <c r="E37" i="13"/>
  <c r="E36" i="13"/>
  <c r="H36" i="13" s="1"/>
  <c r="H35" i="13"/>
  <c r="E35" i="13"/>
  <c r="E34" i="13"/>
  <c r="H34" i="13" s="1"/>
  <c r="H33" i="13"/>
  <c r="E33" i="13"/>
  <c r="E32" i="13"/>
  <c r="H32" i="13" s="1"/>
  <c r="H31" i="13"/>
  <c r="E31" i="13"/>
  <c r="G30" i="13"/>
  <c r="F30" i="13"/>
  <c r="E30" i="13"/>
  <c r="H30" i="13" s="1"/>
  <c r="D30" i="13"/>
  <c r="C30" i="13"/>
  <c r="H28" i="13"/>
  <c r="E28" i="13"/>
  <c r="E27" i="13"/>
  <c r="H27" i="13" s="1"/>
  <c r="H26" i="13"/>
  <c r="E26" i="13"/>
  <c r="E25" i="13"/>
  <c r="H25" i="13" s="1"/>
  <c r="H24" i="13"/>
  <c r="E24" i="13"/>
  <c r="E23" i="13"/>
  <c r="H23" i="13" s="1"/>
  <c r="H22" i="13"/>
  <c r="E22" i="13"/>
  <c r="G21" i="13"/>
  <c r="F21" i="13"/>
  <c r="F10" i="13" s="1"/>
  <c r="F84" i="13" s="1"/>
  <c r="E21" i="13"/>
  <c r="H21" i="13" s="1"/>
  <c r="D21" i="13"/>
  <c r="C21" i="13"/>
  <c r="H19" i="13"/>
  <c r="E19" i="13"/>
  <c r="E18" i="13"/>
  <c r="H18" i="13" s="1"/>
  <c r="H17" i="13"/>
  <c r="E17" i="13"/>
  <c r="E16" i="13"/>
  <c r="H16" i="13" s="1"/>
  <c r="H15" i="13"/>
  <c r="E15" i="13"/>
  <c r="E14" i="13"/>
  <c r="H14" i="13" s="1"/>
  <c r="H13" i="13"/>
  <c r="H11" i="13" s="1"/>
  <c r="E13" i="13"/>
  <c r="E12" i="13"/>
  <c r="H12" i="13" s="1"/>
  <c r="G11" i="13"/>
  <c r="F11" i="13"/>
  <c r="E11" i="13"/>
  <c r="D11" i="13"/>
  <c r="D10" i="13" s="1"/>
  <c r="D84" i="13" s="1"/>
  <c r="C11" i="13"/>
  <c r="G10" i="13"/>
  <c r="G84" i="13" s="1"/>
  <c r="E10" i="13"/>
  <c r="E84" i="13" s="1"/>
  <c r="C10" i="13"/>
  <c r="C84" i="13" s="1"/>
  <c r="D28" i="12"/>
  <c r="G28" i="12" s="1"/>
  <c r="G27" i="12"/>
  <c r="D27" i="12"/>
  <c r="D26" i="12"/>
  <c r="G26" i="12" s="1"/>
  <c r="G25" i="12"/>
  <c r="D25" i="12"/>
  <c r="D24" i="12"/>
  <c r="G24" i="12" s="1"/>
  <c r="G23" i="12"/>
  <c r="D23" i="12"/>
  <c r="D22" i="12"/>
  <c r="G22" i="12" s="1"/>
  <c r="G21" i="12"/>
  <c r="D21" i="12"/>
  <c r="F20" i="12"/>
  <c r="E20" i="12"/>
  <c r="D20" i="12"/>
  <c r="C20" i="12"/>
  <c r="B20" i="12"/>
  <c r="G17" i="12"/>
  <c r="D17" i="12"/>
  <c r="D16" i="12"/>
  <c r="G16" i="12" s="1"/>
  <c r="G15" i="12"/>
  <c r="D15" i="12"/>
  <c r="D14" i="12"/>
  <c r="G14" i="12" s="1"/>
  <c r="G13" i="12"/>
  <c r="D13" i="12"/>
  <c r="D12" i="12"/>
  <c r="G12" i="12" s="1"/>
  <c r="D11" i="12"/>
  <c r="G11" i="12" s="1"/>
  <c r="G9" i="12" s="1"/>
  <c r="D10" i="12"/>
  <c r="G10" i="12" s="1"/>
  <c r="F9" i="12"/>
  <c r="F30" i="12" s="1"/>
  <c r="E9" i="12"/>
  <c r="D9" i="12"/>
  <c r="D30" i="12" s="1"/>
  <c r="C9" i="12"/>
  <c r="C30" i="12" s="1"/>
  <c r="B9" i="12"/>
  <c r="B30" i="12" s="1"/>
  <c r="E156" i="11"/>
  <c r="H156" i="11" s="1"/>
  <c r="E155" i="11"/>
  <c r="H155" i="11" s="1"/>
  <c r="E154" i="11"/>
  <c r="H154" i="11" s="1"/>
  <c r="E153" i="11"/>
  <c r="H153" i="11" s="1"/>
  <c r="H152" i="11"/>
  <c r="E152" i="11"/>
  <c r="E151" i="11"/>
  <c r="H151" i="11" s="1"/>
  <c r="E150" i="11"/>
  <c r="H150" i="11" s="1"/>
  <c r="G149" i="11"/>
  <c r="F149" i="11"/>
  <c r="D149" i="11"/>
  <c r="C149" i="11"/>
  <c r="E148" i="11"/>
  <c r="H148" i="11" s="1"/>
  <c r="E147" i="11"/>
  <c r="H147" i="11" s="1"/>
  <c r="E146" i="11"/>
  <c r="H146" i="11" s="1"/>
  <c r="G145" i="11"/>
  <c r="F145" i="11"/>
  <c r="D145" i="11"/>
  <c r="C145" i="11"/>
  <c r="H144" i="11"/>
  <c r="E144" i="11"/>
  <c r="E143" i="11"/>
  <c r="H143" i="11" s="1"/>
  <c r="E142" i="11"/>
  <c r="H142" i="11" s="1"/>
  <c r="E141" i="11"/>
  <c r="H141" i="11" s="1"/>
  <c r="E140" i="11"/>
  <c r="H140" i="11" s="1"/>
  <c r="E139" i="11"/>
  <c r="H139" i="11" s="1"/>
  <c r="E138" i="11"/>
  <c r="H138" i="11" s="1"/>
  <c r="E137" i="11"/>
  <c r="H137" i="11" s="1"/>
  <c r="G136" i="11"/>
  <c r="F136" i="11"/>
  <c r="D136" i="11"/>
  <c r="C136" i="11"/>
  <c r="E135" i="11"/>
  <c r="H135" i="11" s="1"/>
  <c r="E134" i="11"/>
  <c r="E132" i="11" s="1"/>
  <c r="H132" i="11" s="1"/>
  <c r="E133" i="11"/>
  <c r="H133" i="11" s="1"/>
  <c r="G132" i="11"/>
  <c r="F132" i="11"/>
  <c r="D132" i="11"/>
  <c r="C132" i="11"/>
  <c r="E131" i="11"/>
  <c r="H131" i="11" s="1"/>
  <c r="E130" i="11"/>
  <c r="H130" i="11" s="1"/>
  <c r="E129" i="11"/>
  <c r="H129" i="11" s="1"/>
  <c r="H128" i="11"/>
  <c r="E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G122" i="11"/>
  <c r="F122" i="11"/>
  <c r="E122" i="11"/>
  <c r="H122" i="11" s="1"/>
  <c r="D122" i="11"/>
  <c r="C122" i="11"/>
  <c r="E121" i="11"/>
  <c r="H121" i="11" s="1"/>
  <c r="H120" i="11"/>
  <c r="E120" i="11"/>
  <c r="E119" i="11"/>
  <c r="H119" i="11" s="1"/>
  <c r="E118" i="11"/>
  <c r="H118" i="11" s="1"/>
  <c r="E117" i="11"/>
  <c r="H117" i="11" s="1"/>
  <c r="E116" i="11"/>
  <c r="H116" i="11" s="1"/>
  <c r="E115" i="11"/>
  <c r="H115" i="11" s="1"/>
  <c r="E114" i="11"/>
  <c r="H114" i="11" s="1"/>
  <c r="E113" i="11"/>
  <c r="H113" i="11" s="1"/>
  <c r="G112" i="11"/>
  <c r="F112" i="11"/>
  <c r="D112" i="11"/>
  <c r="C112" i="11"/>
  <c r="E111" i="11"/>
  <c r="H111" i="11" s="1"/>
  <c r="H110" i="11"/>
  <c r="E110" i="11"/>
  <c r="E109" i="11"/>
  <c r="H109" i="11" s="1"/>
  <c r="H108" i="11"/>
  <c r="E108" i="11"/>
  <c r="E107" i="11"/>
  <c r="H107" i="11" s="1"/>
  <c r="H106" i="11"/>
  <c r="E106" i="11"/>
  <c r="E105" i="11"/>
  <c r="H105" i="11" s="1"/>
  <c r="H104" i="11"/>
  <c r="E104" i="11"/>
  <c r="E103" i="11"/>
  <c r="H103" i="11" s="1"/>
  <c r="G102" i="11"/>
  <c r="F102" i="11"/>
  <c r="D102" i="11"/>
  <c r="C102" i="11"/>
  <c r="E101" i="11"/>
  <c r="H101" i="11" s="1"/>
  <c r="H100" i="11"/>
  <c r="E100" i="11"/>
  <c r="E99" i="11"/>
  <c r="H99" i="11" s="1"/>
  <c r="H98" i="11"/>
  <c r="E98" i="11"/>
  <c r="E97" i="11"/>
  <c r="H97" i="11" s="1"/>
  <c r="H96" i="11"/>
  <c r="E96" i="11"/>
  <c r="E95" i="11"/>
  <c r="H95" i="11" s="1"/>
  <c r="H94" i="11"/>
  <c r="E94" i="11"/>
  <c r="E93" i="11"/>
  <c r="H93" i="11" s="1"/>
  <c r="G92" i="11"/>
  <c r="F92" i="11"/>
  <c r="D92" i="11"/>
  <c r="C92" i="11"/>
  <c r="E91" i="11"/>
  <c r="H91" i="11" s="1"/>
  <c r="H90" i="11"/>
  <c r="E90" i="11"/>
  <c r="E89" i="11"/>
  <c r="H89" i="11" s="1"/>
  <c r="H88" i="11"/>
  <c r="E88" i="11"/>
  <c r="E87" i="11"/>
  <c r="H87" i="11" s="1"/>
  <c r="H86" i="11"/>
  <c r="E86" i="11"/>
  <c r="E85" i="11"/>
  <c r="H85" i="11" s="1"/>
  <c r="G84" i="11"/>
  <c r="F84" i="11"/>
  <c r="E84" i="11"/>
  <c r="D84" i="11"/>
  <c r="D83" i="11" s="1"/>
  <c r="C84" i="11"/>
  <c r="G83" i="11"/>
  <c r="F83" i="11"/>
  <c r="C83" i="11"/>
  <c r="H81" i="11"/>
  <c r="E81" i="11"/>
  <c r="E80" i="11"/>
  <c r="H80" i="11" s="1"/>
  <c r="H79" i="11"/>
  <c r="E79" i="11"/>
  <c r="E78" i="11"/>
  <c r="H78" i="11" s="1"/>
  <c r="H77" i="11"/>
  <c r="E77" i="11"/>
  <c r="E76" i="11"/>
  <c r="H76" i="11" s="1"/>
  <c r="H75" i="11"/>
  <c r="E75" i="11"/>
  <c r="G74" i="11"/>
  <c r="F74" i="11"/>
  <c r="D74" i="11"/>
  <c r="C74" i="11"/>
  <c r="H73" i="11"/>
  <c r="E73" i="11"/>
  <c r="E72" i="11"/>
  <c r="H72" i="11" s="1"/>
  <c r="H71" i="11"/>
  <c r="E71" i="11"/>
  <c r="G70" i="11"/>
  <c r="F70" i="11"/>
  <c r="D70" i="11"/>
  <c r="C70" i="11"/>
  <c r="H69" i="11"/>
  <c r="E69" i="11"/>
  <c r="E68" i="11"/>
  <c r="H68" i="11" s="1"/>
  <c r="H67" i="11"/>
  <c r="E67" i="11"/>
  <c r="E66" i="11"/>
  <c r="H66" i="11" s="1"/>
  <c r="H65" i="11"/>
  <c r="E65" i="11"/>
  <c r="E64" i="11"/>
  <c r="H64" i="11" s="1"/>
  <c r="H63" i="11"/>
  <c r="E63" i="11"/>
  <c r="E62" i="11"/>
  <c r="H62" i="11" s="1"/>
  <c r="H61" i="11"/>
  <c r="G61" i="11"/>
  <c r="F61" i="11"/>
  <c r="E61" i="11"/>
  <c r="D61" i="11"/>
  <c r="C61" i="11"/>
  <c r="E60" i="11"/>
  <c r="H60" i="11" s="1"/>
  <c r="H59" i="11"/>
  <c r="E59" i="11"/>
  <c r="E58" i="11"/>
  <c r="H58" i="11" s="1"/>
  <c r="G57" i="11"/>
  <c r="F57" i="11"/>
  <c r="D57" i="11"/>
  <c r="C57" i="11"/>
  <c r="E56" i="11"/>
  <c r="H56" i="11" s="1"/>
  <c r="H55" i="11"/>
  <c r="E55" i="11"/>
  <c r="E54" i="11"/>
  <c r="H54" i="11" s="1"/>
  <c r="H53" i="11"/>
  <c r="E53" i="11"/>
  <c r="E52" i="11"/>
  <c r="H52" i="11" s="1"/>
  <c r="H51" i="11"/>
  <c r="E51" i="11"/>
  <c r="E50" i="11"/>
  <c r="H50" i="11" s="1"/>
  <c r="H49" i="11"/>
  <c r="E49" i="11"/>
  <c r="E48" i="11"/>
  <c r="H48" i="11" s="1"/>
  <c r="G47" i="11"/>
  <c r="F47" i="11"/>
  <c r="D47" i="11"/>
  <c r="C47" i="11"/>
  <c r="E46" i="11"/>
  <c r="H46" i="11" s="1"/>
  <c r="H45" i="11"/>
  <c r="E45" i="11"/>
  <c r="E44" i="11"/>
  <c r="H44" i="11" s="1"/>
  <c r="H43" i="11"/>
  <c r="E43" i="11"/>
  <c r="E42" i="11"/>
  <c r="H42" i="11" s="1"/>
  <c r="H41" i="11"/>
  <c r="E41" i="11"/>
  <c r="E40" i="11"/>
  <c r="H40" i="11" s="1"/>
  <c r="H39" i="11"/>
  <c r="E39" i="11"/>
  <c r="E38" i="11"/>
  <c r="H38" i="11" s="1"/>
  <c r="G37" i="11"/>
  <c r="F37" i="11"/>
  <c r="D37" i="11"/>
  <c r="C37" i="11"/>
  <c r="E36" i="11"/>
  <c r="H36" i="11" s="1"/>
  <c r="H35" i="11"/>
  <c r="E35" i="11"/>
  <c r="E34" i="11"/>
  <c r="H34" i="11" s="1"/>
  <c r="H33" i="11"/>
  <c r="E33" i="11"/>
  <c r="E32" i="11"/>
  <c r="H32" i="11" s="1"/>
  <c r="H31" i="11"/>
  <c r="E31" i="11"/>
  <c r="E30" i="11"/>
  <c r="H30" i="11" s="1"/>
  <c r="H29" i="11"/>
  <c r="E29" i="11"/>
  <c r="E28" i="11"/>
  <c r="H28" i="11" s="1"/>
  <c r="G27" i="11"/>
  <c r="F27" i="11"/>
  <c r="D27" i="11"/>
  <c r="C27" i="11"/>
  <c r="E26" i="11"/>
  <c r="H26" i="11" s="1"/>
  <c r="H25" i="11"/>
  <c r="E25" i="11"/>
  <c r="E24" i="11"/>
  <c r="H24" i="11" s="1"/>
  <c r="H23" i="11"/>
  <c r="E23" i="11"/>
  <c r="E22" i="11"/>
  <c r="H22" i="11" s="1"/>
  <c r="H21" i="11"/>
  <c r="E21" i="11"/>
  <c r="E20" i="11"/>
  <c r="H20" i="11" s="1"/>
  <c r="H19" i="11"/>
  <c r="E19" i="11"/>
  <c r="E18" i="11"/>
  <c r="H18" i="11" s="1"/>
  <c r="G17" i="11"/>
  <c r="F17" i="11"/>
  <c r="D17" i="11"/>
  <c r="C17" i="11"/>
  <c r="E16" i="11"/>
  <c r="H16" i="11" s="1"/>
  <c r="H15" i="11"/>
  <c r="E15" i="11"/>
  <c r="E14" i="11"/>
  <c r="H14" i="11" s="1"/>
  <c r="H13" i="11"/>
  <c r="E13" i="11"/>
  <c r="E12" i="11"/>
  <c r="H12" i="11" s="1"/>
  <c r="H11" i="11"/>
  <c r="E11" i="11"/>
  <c r="E10" i="11"/>
  <c r="H10" i="11" s="1"/>
  <c r="G9" i="11"/>
  <c r="F9" i="11"/>
  <c r="E9" i="11"/>
  <c r="D9" i="11"/>
  <c r="D8" i="11" s="1"/>
  <c r="D158" i="11" s="1"/>
  <c r="C9" i="11"/>
  <c r="G8" i="11"/>
  <c r="G158" i="11" s="1"/>
  <c r="F8" i="11"/>
  <c r="F158" i="11" s="1"/>
  <c r="C8" i="11"/>
  <c r="C158" i="11" s="1"/>
  <c r="C31" i="16" l="1"/>
  <c r="G31" i="16"/>
  <c r="D31" i="16"/>
  <c r="B31" i="16"/>
  <c r="F31" i="16"/>
  <c r="G8" i="15"/>
  <c r="G30" i="15" s="1"/>
  <c r="D30" i="15"/>
  <c r="E30" i="15"/>
  <c r="G8" i="7"/>
  <c r="G32" i="7" s="1"/>
  <c r="F32" i="7"/>
  <c r="E32" i="7"/>
  <c r="C32" i="7"/>
  <c r="D32" i="7"/>
  <c r="B32" i="7"/>
  <c r="E83" i="11"/>
  <c r="H9" i="11"/>
  <c r="H84" i="11"/>
  <c r="H83" i="11" s="1"/>
  <c r="E27" i="11"/>
  <c r="H27" i="11" s="1"/>
  <c r="E57" i="11"/>
  <c r="H57" i="11" s="1"/>
  <c r="E112" i="11"/>
  <c r="H112" i="11" s="1"/>
  <c r="H134" i="11"/>
  <c r="E149" i="11"/>
  <c r="H149" i="11" s="1"/>
  <c r="E70" i="11"/>
  <c r="H70" i="11" s="1"/>
  <c r="E74" i="11"/>
  <c r="H74" i="11" s="1"/>
  <c r="E145" i="11"/>
  <c r="H145" i="11" s="1"/>
  <c r="G20" i="12"/>
  <c r="G30" i="12" s="1"/>
  <c r="H41" i="13"/>
  <c r="H10" i="13" s="1"/>
  <c r="H84" i="13" s="1"/>
  <c r="G13" i="14"/>
  <c r="G6" i="14" s="1"/>
  <c r="G29" i="14" s="1"/>
  <c r="G21" i="14"/>
  <c r="G18" i="14" s="1"/>
  <c r="E17" i="11"/>
  <c r="H17" i="11" s="1"/>
  <c r="E37" i="11"/>
  <c r="H37" i="11" s="1"/>
  <c r="E47" i="11"/>
  <c r="H47" i="11" s="1"/>
  <c r="E92" i="11"/>
  <c r="H92" i="11" s="1"/>
  <c r="E102" i="11"/>
  <c r="H102" i="11" s="1"/>
  <c r="E136" i="11"/>
  <c r="H136" i="11" s="1"/>
  <c r="E30" i="12"/>
  <c r="E6" i="14"/>
  <c r="E29" i="14" s="1"/>
  <c r="E8" i="11" l="1"/>
  <c r="E158" i="11" s="1"/>
  <c r="H8" i="11"/>
  <c r="H158" i="11" s="1"/>
  <c r="F71" i="10" l="1"/>
  <c r="E71" i="10"/>
  <c r="C71" i="10"/>
  <c r="B71" i="10"/>
  <c r="G70" i="10"/>
  <c r="D70" i="10"/>
  <c r="G69" i="10"/>
  <c r="G71" i="10" s="1"/>
  <c r="D69" i="10"/>
  <c r="D71" i="10" s="1"/>
  <c r="G64" i="10"/>
  <c r="G63" i="10" s="1"/>
  <c r="D64" i="10"/>
  <c r="F63" i="10"/>
  <c r="E63" i="10"/>
  <c r="D63" i="10"/>
  <c r="C63" i="10"/>
  <c r="B63" i="10"/>
  <c r="G60" i="10"/>
  <c r="D60" i="10"/>
  <c r="G59" i="10"/>
  <c r="D59" i="10"/>
  <c r="G58" i="10"/>
  <c r="D58" i="10"/>
  <c r="G57" i="10"/>
  <c r="G56" i="10" s="1"/>
  <c r="D57" i="10"/>
  <c r="F56" i="10"/>
  <c r="E56" i="10"/>
  <c r="D56" i="10"/>
  <c r="C56" i="10"/>
  <c r="B56" i="10"/>
  <c r="G55" i="10"/>
  <c r="D55" i="10"/>
  <c r="G54" i="10"/>
  <c r="D54" i="10"/>
  <c r="G53" i="10"/>
  <c r="D53" i="10"/>
  <c r="D51" i="10" s="1"/>
  <c r="G52" i="10"/>
  <c r="D52" i="10"/>
  <c r="G51" i="10"/>
  <c r="F51" i="10"/>
  <c r="F61" i="10" s="1"/>
  <c r="E51" i="10"/>
  <c r="C51" i="10"/>
  <c r="C61" i="10" s="1"/>
  <c r="B51" i="10"/>
  <c r="B61" i="10" s="1"/>
  <c r="G50" i="10"/>
  <c r="D50" i="10"/>
  <c r="G49" i="10"/>
  <c r="D49" i="10"/>
  <c r="G48" i="10"/>
  <c r="D48" i="10"/>
  <c r="G47" i="10"/>
  <c r="D47" i="10"/>
  <c r="G46" i="10"/>
  <c r="D46" i="10"/>
  <c r="G45" i="10"/>
  <c r="D45" i="10"/>
  <c r="G44" i="10"/>
  <c r="D44" i="10"/>
  <c r="G43" i="10"/>
  <c r="G42" i="10" s="1"/>
  <c r="D43" i="10"/>
  <c r="F42" i="10"/>
  <c r="E42" i="10"/>
  <c r="E61" i="10" s="1"/>
  <c r="D42" i="10"/>
  <c r="C42" i="10"/>
  <c r="B42" i="10"/>
  <c r="G37" i="10"/>
  <c r="D37" i="10"/>
  <c r="D35" i="10" s="1"/>
  <c r="G36" i="10"/>
  <c r="G35" i="10" s="1"/>
  <c r="D36" i="10"/>
  <c r="F35" i="10"/>
  <c r="E35" i="10"/>
  <c r="C35" i="10"/>
  <c r="B35" i="10"/>
  <c r="G34" i="10"/>
  <c r="G33" i="10" s="1"/>
  <c r="D34" i="10"/>
  <c r="F33" i="10"/>
  <c r="E33" i="10"/>
  <c r="D33" i="10"/>
  <c r="C33" i="10"/>
  <c r="B33" i="10"/>
  <c r="G32" i="10"/>
  <c r="D32" i="10"/>
  <c r="G31" i="10"/>
  <c r="D31" i="10"/>
  <c r="G30" i="10"/>
  <c r="D30" i="10"/>
  <c r="G29" i="10"/>
  <c r="D29" i="10"/>
  <c r="G28" i="10"/>
  <c r="D28" i="10"/>
  <c r="G27" i="10"/>
  <c r="D27" i="10"/>
  <c r="G26" i="10"/>
  <c r="G38" i="10" s="1"/>
  <c r="F26" i="10"/>
  <c r="F38" i="10" s="1"/>
  <c r="E26" i="10"/>
  <c r="E38" i="10" s="1"/>
  <c r="E66" i="10" s="1"/>
  <c r="D26" i="10"/>
  <c r="D38" i="10" s="1"/>
  <c r="C26" i="10"/>
  <c r="C38" i="10" s="1"/>
  <c r="C66" i="10" s="1"/>
  <c r="B26" i="10"/>
  <c r="B38" i="10" s="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F14" i="10"/>
  <c r="E14" i="10"/>
  <c r="D14" i="10"/>
  <c r="C14" i="10"/>
  <c r="B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6" i="10" l="1"/>
  <c r="D66" i="10"/>
  <c r="D61" i="10"/>
  <c r="G61" i="10"/>
  <c r="B66" i="10"/>
  <c r="F66" i="10"/>
  <c r="G39" i="10"/>
  <c r="E68" i="9" l="1"/>
  <c r="E69" i="9" s="1"/>
  <c r="C68" i="9"/>
  <c r="C69" i="9" s="1"/>
  <c r="E60" i="9"/>
  <c r="D60" i="9"/>
  <c r="D68" i="9" s="1"/>
  <c r="D69" i="9" s="1"/>
  <c r="C60" i="9"/>
  <c r="D54" i="9"/>
  <c r="D55" i="9" s="1"/>
  <c r="E46" i="9"/>
  <c r="E54" i="9" s="1"/>
  <c r="E55" i="9" s="1"/>
  <c r="D46" i="9"/>
  <c r="C46" i="9"/>
  <c r="C54" i="9" s="1"/>
  <c r="C55" i="9" s="1"/>
  <c r="E37" i="9"/>
  <c r="D37" i="9"/>
  <c r="C37" i="9"/>
  <c r="E34" i="9"/>
  <c r="E41" i="9" s="1"/>
  <c r="D34" i="9"/>
  <c r="D41" i="9" s="1"/>
  <c r="C34" i="9"/>
  <c r="C41" i="9" s="1"/>
  <c r="E26" i="9"/>
  <c r="D26" i="9"/>
  <c r="C26" i="9"/>
  <c r="E16" i="9"/>
  <c r="D16" i="9"/>
  <c r="E12" i="9"/>
  <c r="D12" i="9"/>
  <c r="C12" i="9"/>
  <c r="E7" i="9"/>
  <c r="E20" i="9" s="1"/>
  <c r="E21" i="9" s="1"/>
  <c r="E22" i="9" s="1"/>
  <c r="E30" i="9" s="1"/>
  <c r="D7" i="9"/>
  <c r="D20" i="9" s="1"/>
  <c r="C7" i="9"/>
  <c r="C20" i="9" s="1"/>
  <c r="C21" i="9" l="1"/>
  <c r="C22" i="9" s="1"/>
  <c r="C30" i="9" s="1"/>
  <c r="D21" i="9"/>
  <c r="D22" i="9" s="1"/>
  <c r="D30" i="9" s="1"/>
  <c r="K15" i="8" l="1"/>
  <c r="K14" i="8"/>
  <c r="K13" i="8"/>
  <c r="K12" i="8"/>
  <c r="J11" i="8"/>
  <c r="I11" i="8"/>
  <c r="H11" i="8"/>
  <c r="G11" i="8"/>
  <c r="E11" i="8"/>
  <c r="K11" i="8" s="1"/>
  <c r="K9" i="8"/>
  <c r="K8" i="8"/>
  <c r="K7" i="8"/>
  <c r="K6" i="8"/>
  <c r="J5" i="8"/>
  <c r="J17" i="8" s="1"/>
  <c r="I5" i="8"/>
  <c r="I17" i="8" s="1"/>
  <c r="H5" i="8"/>
  <c r="H17" i="8" s="1"/>
  <c r="G5" i="8"/>
  <c r="G17" i="8" s="1"/>
  <c r="E5" i="8"/>
  <c r="K5" i="8" s="1"/>
  <c r="E17" i="8" l="1"/>
  <c r="K17" i="8" s="1"/>
  <c r="F14" i="6" l="1"/>
  <c r="F13" i="6"/>
  <c r="F12" i="6"/>
  <c r="F11" i="6"/>
  <c r="H10" i="6"/>
  <c r="G10" i="6"/>
  <c r="F10" i="6"/>
  <c r="E10" i="6"/>
  <c r="D10" i="6"/>
  <c r="C10" i="6"/>
  <c r="B10" i="6"/>
  <c r="F9" i="6"/>
  <c r="F8" i="6"/>
  <c r="F6" i="6" s="1"/>
  <c r="F5" i="6" s="1"/>
  <c r="F16" i="6" s="1"/>
  <c r="H6" i="6"/>
  <c r="G6" i="6"/>
  <c r="G5" i="6" s="1"/>
  <c r="G16" i="6" s="1"/>
  <c r="E6" i="6"/>
  <c r="E5" i="6" s="1"/>
  <c r="E16" i="6" s="1"/>
  <c r="D6" i="6"/>
  <c r="C6" i="6"/>
  <c r="C5" i="6" s="1"/>
  <c r="C16" i="6" s="1"/>
  <c r="B6" i="6"/>
  <c r="H5" i="6"/>
  <c r="H16" i="6" s="1"/>
  <c r="D5" i="6"/>
  <c r="D16" i="6" s="1"/>
  <c r="B5" i="6"/>
  <c r="B16" i="6" s="1"/>
  <c r="D38" i="3" l="1"/>
  <c r="C38" i="3"/>
  <c r="D35" i="3"/>
  <c r="C35" i="3"/>
  <c r="G72" i="3"/>
  <c r="F72" i="3"/>
  <c r="G65" i="3"/>
  <c r="F65" i="3"/>
  <c r="G60" i="3"/>
  <c r="F60" i="3"/>
  <c r="D57" i="3"/>
  <c r="C57" i="3"/>
  <c r="G54" i="3"/>
  <c r="F54" i="3"/>
  <c r="G39" i="3"/>
  <c r="F39" i="3"/>
  <c r="G35" i="3"/>
  <c r="F35" i="3"/>
  <c r="G28" i="3"/>
  <c r="F28" i="3"/>
  <c r="D28" i="3"/>
  <c r="C28" i="3"/>
  <c r="G24" i="3"/>
  <c r="F24" i="3"/>
  <c r="D22" i="3"/>
  <c r="C22" i="3"/>
  <c r="G20" i="3"/>
  <c r="F20" i="3"/>
  <c r="G16" i="3"/>
  <c r="F16" i="3"/>
  <c r="D14" i="3"/>
  <c r="C14" i="3"/>
  <c r="G6" i="3"/>
  <c r="F6" i="3"/>
  <c r="D6" i="3"/>
  <c r="C6" i="3"/>
  <c r="F76" i="3"/>
  <c r="G76" i="3"/>
  <c r="G44" i="3"/>
  <c r="G56" i="3"/>
  <c r="F44" i="3"/>
  <c r="F56" i="3"/>
  <c r="D44" i="3"/>
  <c r="D59" i="3"/>
  <c r="C44" i="3"/>
  <c r="C59" i="3"/>
  <c r="F78" i="3"/>
  <c r="G78" i="3"/>
</calcChain>
</file>

<file path=xl/sharedStrings.xml><?xml version="1.0" encoding="utf-8"?>
<sst xmlns="http://schemas.openxmlformats.org/spreadsheetml/2006/main" count="1015" uniqueCount="753">
  <si>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</si>
  <si>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</si>
  <si>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</si>
  <si>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</si>
  <si>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</si>
  <si>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</si>
  <si>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</si>
  <si>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</si>
  <si>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</si>
  <si>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</si>
  <si>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</si>
  <si>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</si>
  <si>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</si>
  <si>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</si>
  <si>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</si>
  <si>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</si>
  <si>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</si>
  <si>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</si>
  <si>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</si>
  <si>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</si>
  <si>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</si>
  <si>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</si>
  <si>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</si>
  <si>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</si>
  <si>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</si>
  <si>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</si>
  <si>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</si>
  <si>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</si>
  <si>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</si>
  <si>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</si>
  <si>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</si>
  <si>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</si>
  <si>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</si>
  <si>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</si>
  <si>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</si>
  <si>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</si>
  <si>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</si>
  <si>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</si>
  <si>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</si>
  <si>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</si>
  <si>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</si>
  <si>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</si>
  <si>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</si>
  <si>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</si>
  <si>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</si>
  <si>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</si>
  <si>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</si>
  <si>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</si>
  <si>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</si>
  <si>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</si>
  <si>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</si>
  <si>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</si>
  <si>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</si>
  <si>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</si>
  <si>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</si>
  <si>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</si>
  <si>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</si>
  <si>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</si>
  <si>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</si>
  <si>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</si>
  <si>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</si>
  <si>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</si>
  <si>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</si>
  <si>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</si>
  <si>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</si>
  <si>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</si>
  <si>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</si>
  <si>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</si>
  <si>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</si>
  <si>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</si>
  <si>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</si>
  <si>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</si>
  <si>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</si>
  <si>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</si>
  <si>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</si>
  <si>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</si>
  <si>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</si>
  <si>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</si>
  <si>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</si>
  <si>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</si>
  <si>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</si>
  <si>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</si>
  <si>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</si>
  <si>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</si>
  <si>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</si>
  <si>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</si>
  <si>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</si>
  <si>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</si>
  <si>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</si>
  <si>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</si>
  <si>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</si>
  <si>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</si>
  <si>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</si>
  <si>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</si>
  <si>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</si>
  <si>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</si>
  <si>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</si>
  <si>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</si>
  <si>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</si>
  <si>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</si>
  <si>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</si>
  <si>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</si>
  <si>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</si>
  <si>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</si>
  <si>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</si>
  <si>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</si>
  <si>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</si>
  <si>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</si>
  <si>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</si>
  <si>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</si>
  <si>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</si>
  <si>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</si>
  <si>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</si>
  <si>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</si>
  <si>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</si>
  <si>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</si>
  <si>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</si>
  <si>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</si>
  <si>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</si>
  <si>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PLANEACIÓN DE GUANAJUATO, GTO
Estado de Situación Financiera Detallado - LDF
al 31 de Diciembre de 2018 y al 31 de Diciembre de 2017
PESOS</t>
  </si>
  <si>
    <t>Bajo protesta de decir verdad declaramos que los Estados Financieros y sus Notas son razonablemente correctos y responsabilidad del emisor</t>
  </si>
  <si>
    <t>ARQ. RAMÓN GONZÁLEZ FLORES</t>
  </si>
  <si>
    <t>Director General del IMPLAN Guanajuato</t>
  </si>
  <si>
    <t>ESTADOS FINANCIEROS - DATOS GENERALES</t>
  </si>
  <si>
    <t>NOMBRE DEL ENTE PUBLICO</t>
  </si>
  <si>
    <t>ENTIDAD FEDERATIVA</t>
  </si>
  <si>
    <t>MUNICIPIO</t>
  </si>
  <si>
    <t>AÑO DEL INFORME</t>
  </si>
  <si>
    <t>PERIODO DEL INFORME</t>
  </si>
  <si>
    <t>INSTITUTO MUNICIPAL DE PLANEACIÓN DE GUANAJUATO</t>
  </si>
  <si>
    <t>Guanajuato</t>
  </si>
  <si>
    <t>No aplica</t>
  </si>
  <si>
    <t>Cuarto Trimestre</t>
  </si>
  <si>
    <t>INSTITUTO MUNICIPAL DE PLANEACIÓN DE GUANAJUATO, GTO.
Informe Analítico de la Deuda Pública y Otros Pasivos - LDF
al 31 de Diciembre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</si>
  <si>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</si>
  <si>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</si>
  <si>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</si>
  <si>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</si>
  <si>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</si>
  <si>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 xml:space="preserve"> 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</si>
  <si>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</si>
  <si>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</si>
  <si>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</si>
  <si>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</si>
  <si>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</si>
  <si>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</si>
  <si>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</si>
  <si>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</si>
  <si>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</si>
  <si>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</si>
  <si>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</si>
  <si>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</si>
  <si>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</si>
  <si>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</si>
  <si>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</si>
  <si>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</si>
  <si>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</si>
  <si>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</si>
  <si>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</si>
  <si>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</si>
  <si>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</si>
  <si>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</si>
  <si>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</si>
  <si>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</si>
  <si>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</si>
  <si>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</si>
  <si>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</si>
  <si>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</si>
  <si>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</si>
  <si>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</si>
  <si>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</si>
  <si>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</si>
  <si>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</si>
  <si>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</si>
  <si>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</si>
  <si>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</si>
  <si>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INSTITUTO MUNICIPAL DE PLANEACIÓN DE GUANAJUATO, GTO.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</si>
  <si>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</si>
  <si>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</si>
  <si>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</si>
  <si>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</si>
  <si>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</si>
  <si>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</si>
  <si>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</si>
  <si>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</si>
  <si>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</si>
  <si>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</si>
  <si>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</si>
  <si>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</si>
  <si>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</si>
  <si>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</si>
  <si>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</si>
  <si>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</si>
  <si>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</si>
  <si>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</si>
  <si>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</si>
  <si>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</si>
  <si>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</si>
  <si>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</si>
  <si>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PLANEACIÓN DE GUANAJUATO, GTO.
Balance Presupuestario - LDF
al 31 de Diciembre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</si>
  <si>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</si>
  <si>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</si>
  <si>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</si>
  <si>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</si>
  <si>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</si>
  <si>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</si>
  <si>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</si>
  <si>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</si>
  <si>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</si>
  <si>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</si>
  <si>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</si>
  <si>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</si>
  <si>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</si>
  <si>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</si>
  <si>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</si>
  <si>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</si>
  <si>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</si>
  <si>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</si>
  <si>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</si>
  <si>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</si>
  <si>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</si>
  <si>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</si>
  <si>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</si>
  <si>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</si>
  <si>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</si>
  <si>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</si>
  <si>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</si>
  <si>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</si>
  <si>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</si>
  <si>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</si>
  <si>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</si>
  <si>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</si>
  <si>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</si>
  <si>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</si>
  <si>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</si>
  <si>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</si>
  <si>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</si>
  <si>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</si>
  <si>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</si>
  <si>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</si>
  <si>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MUNICIPAL DE PLANEACIÓN DE PLANEACIÓN DE GUANAJUATO, GTO.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</si>
  <si>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</si>
  <si>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</si>
  <si>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</si>
  <si>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</si>
  <si>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</si>
  <si>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</si>
  <si>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</si>
  <si>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</si>
  <si>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</si>
  <si>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</si>
  <si>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</si>
  <si>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</si>
  <si>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</si>
  <si>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</si>
  <si>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</si>
  <si>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</si>
  <si>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</si>
  <si>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</si>
  <si>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</si>
  <si>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</si>
  <si>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</si>
  <si>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</si>
  <si>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</si>
  <si>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</si>
  <si>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</si>
  <si>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</si>
  <si>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</si>
  <si>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</si>
  <si>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</si>
  <si>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</si>
  <si>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</si>
  <si>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</si>
  <si>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</si>
  <si>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</si>
  <si>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</si>
  <si>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</si>
  <si>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</si>
  <si>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</si>
  <si>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</si>
  <si>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</si>
  <si>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</si>
  <si>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</si>
  <si>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</si>
  <si>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</si>
  <si>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</si>
  <si>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</si>
  <si>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</si>
  <si>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</si>
  <si>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</si>
  <si>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</si>
  <si>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</si>
  <si>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</si>
  <si>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</si>
  <si>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</si>
  <si>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</si>
  <si>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</si>
  <si>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</si>
  <si>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</si>
  <si>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</si>
  <si>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</si>
  <si>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</si>
  <si>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</si>
  <si>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</si>
  <si>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</si>
  <si>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</si>
  <si>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</si>
  <si>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</si>
  <si>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</si>
  <si>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PLANEACIÓN DE GUANAJUATO, GTO.
Clasificación por Objeto del Gasto (Capítulo y Concepto)
al 31 de Diciembre de 2018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</si>
  <si>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</si>
  <si>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</si>
  <si>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</si>
  <si>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</si>
  <si>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</si>
  <si>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</si>
  <si>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</si>
  <si>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</si>
  <si>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</si>
  <si>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</si>
  <si>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</si>
  <si>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</si>
  <si>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</si>
  <si>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</si>
  <si>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</si>
  <si>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</si>
  <si>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</si>
  <si>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</si>
  <si>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</si>
  <si>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</si>
  <si>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</si>
  <si>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</si>
  <si>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</si>
  <si>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</si>
  <si>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</si>
  <si>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</si>
  <si>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</si>
  <si>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</si>
  <si>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</si>
  <si>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</si>
  <si>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</si>
  <si>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</si>
  <si>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</si>
  <si>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</si>
  <si>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</si>
  <si>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</si>
  <si>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</si>
  <si>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</si>
  <si>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</si>
  <si>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</si>
  <si>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</si>
  <si>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</si>
  <si>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</si>
  <si>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</si>
  <si>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</si>
  <si>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</si>
  <si>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</si>
  <si>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</si>
  <si>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</si>
  <si>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</si>
  <si>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</si>
  <si>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</si>
  <si>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</si>
  <si>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</si>
  <si>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</si>
  <si>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</si>
  <si>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</si>
  <si>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</si>
  <si>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</si>
  <si>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</si>
  <si>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</si>
  <si>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</si>
  <si>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</si>
  <si>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</si>
  <si>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</si>
  <si>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</si>
  <si>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</si>
  <si>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</si>
  <si>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</si>
  <si>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</si>
  <si>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</si>
  <si>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</si>
  <si>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</si>
  <si>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</si>
  <si>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</si>
  <si>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</si>
  <si>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</si>
  <si>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</si>
  <si>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</si>
  <si>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</si>
  <si>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</si>
  <si>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</si>
  <si>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</si>
  <si>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</si>
  <si>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</si>
  <si>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</si>
  <si>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</si>
  <si>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</si>
  <si>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</si>
  <si>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</si>
  <si>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</si>
  <si>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</si>
  <si>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</si>
  <si>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</si>
  <si>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</si>
  <si>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</si>
  <si>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</si>
  <si>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</si>
  <si>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</si>
  <si>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</si>
  <si>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</si>
  <si>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</si>
  <si>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</si>
  <si>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</si>
  <si>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</si>
  <si>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</si>
  <si>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</si>
  <si>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</si>
  <si>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</si>
  <si>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</si>
  <si>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</si>
  <si>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</si>
  <si>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</si>
  <si>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</si>
  <si>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</si>
  <si>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</si>
  <si>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</si>
  <si>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</si>
  <si>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</si>
  <si>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</si>
  <si>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</si>
  <si>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</si>
  <si>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</si>
  <si>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</si>
  <si>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</si>
  <si>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</si>
  <si>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</si>
  <si>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</si>
  <si>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</si>
  <si>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</si>
  <si>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</si>
  <si>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</si>
  <si>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</si>
  <si>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</si>
  <si>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</si>
  <si>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</si>
  <si>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</si>
  <si>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</si>
  <si>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</si>
  <si>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</si>
  <si>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</si>
  <si>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</si>
  <si>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</si>
  <si>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</si>
  <si>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</si>
  <si>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</si>
  <si>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</si>
  <si>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</si>
  <si>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</si>
  <si>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</si>
  <si>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</si>
  <si>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</si>
  <si>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</si>
  <si>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</si>
  <si>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</si>
  <si>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</si>
  <si>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</si>
  <si>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</si>
  <si>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</si>
  <si>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</si>
  <si>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</si>
  <si>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</si>
  <si>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</si>
  <si>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</si>
  <si>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</si>
  <si>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</si>
  <si>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</si>
  <si>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</si>
  <si>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</si>
  <si>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</si>
  <si>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</si>
  <si>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</si>
  <si>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</si>
  <si>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</si>
  <si>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</si>
  <si>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</si>
  <si>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</si>
  <si>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</si>
  <si>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</si>
  <si>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</si>
  <si>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</si>
  <si>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</si>
  <si>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</si>
  <si>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</si>
  <si>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</si>
  <si>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</si>
  <si>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</si>
  <si>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</si>
  <si>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</si>
  <si>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</si>
  <si>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</si>
  <si>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</si>
  <si>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</si>
  <si>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</si>
  <si>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</si>
  <si>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</si>
  <si>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</si>
  <si>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</si>
  <si>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</si>
  <si>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</si>
  <si>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</si>
  <si>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</si>
  <si>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</si>
  <si>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</si>
  <si>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INSTITUTO MUNICIPAL DE PLANEACIÓN DE GUANAJUATO, GTO.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</si>
  <si>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</si>
  <si>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</si>
  <si>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</si>
  <si>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</si>
  <si>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</si>
  <si>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</si>
  <si>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</si>
  <si>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</si>
  <si>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</si>
  <si>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</si>
  <si>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</si>
  <si>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</si>
  <si>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INSTITUTO MUNICIPAL DE PLANEACIÓN DE GUANAJUATO, GTO.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</si>
  <si>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</si>
  <si>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</si>
  <si>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</si>
  <si>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</si>
  <si>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</si>
  <si>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</si>
  <si>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</si>
  <si>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</si>
  <si>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</si>
  <si>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</si>
  <si>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</si>
  <si>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</si>
  <si>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</si>
  <si>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</si>
  <si>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</si>
  <si>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</si>
  <si>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</si>
  <si>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</si>
  <si>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</si>
  <si>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</si>
  <si>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</si>
  <si>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</si>
  <si>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</si>
  <si>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</si>
  <si>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</si>
  <si>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</si>
  <si>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</si>
  <si>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</si>
  <si>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</si>
  <si>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</si>
  <si>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</si>
  <si>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</si>
  <si>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</si>
  <si>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</si>
  <si>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</si>
  <si>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</si>
  <si>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</si>
  <si>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</si>
  <si>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</si>
  <si>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</si>
  <si>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</si>
  <si>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</si>
  <si>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</si>
  <si>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</si>
  <si>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</si>
  <si>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</si>
  <si>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</si>
  <si>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</si>
  <si>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</si>
  <si>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</si>
  <si>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</si>
  <si>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</si>
  <si>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</si>
  <si>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</si>
  <si>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</si>
  <si>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</si>
  <si>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</si>
  <si>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</si>
  <si>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</si>
  <si>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</si>
  <si>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</si>
  <si>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</si>
  <si>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</si>
  <si>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</si>
  <si>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</si>
  <si>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</si>
  <si>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</si>
  <si>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</si>
  <si>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</si>
  <si>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</si>
  <si>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</si>
  <si>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</si>
  <si>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</si>
  <si>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</si>
  <si>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</si>
  <si>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</si>
  <si>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</si>
  <si>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</si>
  <si>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</si>
  <si>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</si>
  <si>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</si>
  <si>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</si>
  <si>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</si>
  <si>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</si>
  <si>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</si>
  <si>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</si>
  <si>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</si>
  <si>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</si>
  <si>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</si>
  <si>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</si>
  <si>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MUNICIPAL DE PLANEACIÓN DE GUANAJUATO GTO.
Estado Analítico del Ejercicio del Presupuesto de Egresos Detallado - LDF
Clasificación de Servicios Personales por Categoría
al 31 de Diciembre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</si>
  <si>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</si>
  <si>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</si>
  <si>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</si>
  <si>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</si>
  <si>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</si>
  <si>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</si>
  <si>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</si>
  <si>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</si>
  <si>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</si>
  <si>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</si>
  <si>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</si>
  <si>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</si>
  <si>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</si>
  <si>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</si>
  <si>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</si>
  <si>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</si>
  <si>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</si>
  <si>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</si>
  <si>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</si>
  <si>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</si>
  <si>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</si>
  <si>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</si>
  <si>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</si>
  <si>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</si>
  <si>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</si>
  <si>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</si>
  <si>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</si>
  <si>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</si>
  <si>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</si>
  <si>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</si>
  <si>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</si>
  <si>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</si>
  <si>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</si>
  <si>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</si>
  <si>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INSTITUTO MUNICIPAL DE PLANEACIÓN DE GUAN AJUATO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</si>
  <si>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</si>
  <si>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</si>
  <si>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</si>
  <si>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</si>
  <si>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</si>
  <si>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</si>
  <si>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</si>
  <si>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</si>
  <si>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</si>
  <si>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</si>
  <si>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</si>
  <si>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</si>
  <si>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</si>
  <si>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</si>
  <si>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</si>
  <si>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</si>
  <si>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</si>
  <si>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</si>
  <si>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</si>
  <si>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</si>
  <si>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</si>
  <si>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</si>
  <si>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</si>
  <si>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</si>
  <si>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</si>
  <si>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</si>
  <si>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</si>
  <si>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</si>
  <si>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</si>
  <si>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</si>
  <si>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</si>
  <si>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</si>
  <si>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</si>
  <si>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</si>
  <si>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</si>
  <si>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</si>
  <si>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</si>
  <si>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</si>
  <si>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</si>
  <si>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</si>
  <si>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</si>
  <si>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</si>
  <si>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</si>
  <si>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</si>
  <si>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</si>
  <si>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</si>
  <si>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</si>
  <si>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</si>
  <si>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</si>
  <si>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</si>
  <si>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</si>
  <si>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</si>
  <si>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</si>
  <si>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</si>
  <si>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</si>
  <si>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</si>
  <si>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</si>
  <si>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</si>
  <si>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</si>
  <si>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</si>
  <si>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</si>
  <si>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</si>
  <si>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</si>
  <si>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</si>
  <si>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</si>
  <si>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</si>
  <si>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</si>
  <si>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</si>
  <si>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</si>
  <si>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</si>
  <si>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</si>
  <si>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</si>
  <si>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</si>
  <si>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</si>
  <si>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</si>
  <si>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</si>
  <si>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</si>
  <si>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</si>
  <si>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</si>
  <si>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</si>
  <si>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</si>
  <si>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</si>
  <si>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</si>
  <si>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</si>
  <si>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</si>
  <si>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</si>
  <si>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</si>
  <si>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</si>
  <si>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</si>
  <si>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</si>
  <si>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</si>
  <si>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</si>
  <si>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</si>
  <si>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</si>
  <si>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</si>
  <si>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</si>
  <si>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</si>
  <si>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MUNCIPAL DE PLANEACIÓN DE GUANAJUATO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</si>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</sst>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4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3" borderId="0" xfId="0" applyFont="1" applyFill="1" applyBorder="1" applyAlignment="1">
      <alignment horizontal="justify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8" fillId="0" borderId="10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2" fillId="0" borderId="5" xfId="0" applyFont="1" applyBorder="1"/>
    <xf numFmtId="0" fontId="2" fillId="0" borderId="0" xfId="0" applyFont="1" applyBorder="1"/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1" fillId="0" borderId="0" xfId="0" applyFont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0" fillId="4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20" xfId="0" applyFont="1" applyBorder="1"/>
    <xf numFmtId="0" fontId="11" fillId="0" borderId="21" xfId="0" applyFont="1" applyBorder="1" applyAlignment="1">
      <alignment horizontal="justify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" fontId="12" fillId="0" borderId="6" xfId="2" applyNumberFormat="1" applyFont="1" applyFill="1" applyBorder="1" applyAlignment="1" applyProtection="1">
      <alignment vertical="top" wrapText="1"/>
      <protection locked="0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12" fillId="0" borderId="7" xfId="2" applyNumberFormat="1" applyFont="1" applyFill="1" applyBorder="1" applyAlignment="1" applyProtection="1">
      <alignment vertical="top" wrapText="1"/>
      <protection locked="0"/>
    </xf>
    <xf numFmtId="4" fontId="8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/>
    <xf numFmtId="4" fontId="2" fillId="5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27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3" fillId="4" borderId="7" xfId="0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6" fillId="0" borderId="0" xfId="0" applyFont="1"/>
    <xf numFmtId="0" fontId="15" fillId="2" borderId="2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top"/>
    </xf>
    <xf numFmtId="0" fontId="17" fillId="0" borderId="5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4" fontId="17" fillId="0" borderId="6" xfId="0" applyNumberFormat="1" applyFont="1" applyBorder="1" applyAlignment="1">
      <alignment vertical="center"/>
    </xf>
    <xf numFmtId="0" fontId="18" fillId="0" borderId="5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4" fontId="17" fillId="0" borderId="7" xfId="0" applyNumberFormat="1" applyFont="1" applyBorder="1" applyAlignment="1">
      <alignment vertical="center"/>
    </xf>
    <xf numFmtId="0" fontId="19" fillId="0" borderId="5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4" fontId="18" fillId="0" borderId="7" xfId="0" applyNumberFormat="1" applyFont="1" applyBorder="1" applyAlignment="1">
      <alignment vertical="center"/>
    </xf>
    <xf numFmtId="0" fontId="20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1" fillId="0" borderId="5" xfId="0" applyFont="1" applyBorder="1" applyAlignment="1">
      <alignment horizontal="left"/>
    </xf>
    <xf numFmtId="0" fontId="2" fillId="0" borderId="2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 indent="2"/>
    </xf>
    <xf numFmtId="0" fontId="3" fillId="0" borderId="27" xfId="0" applyFont="1" applyBorder="1" applyAlignment="1">
      <alignment horizontal="justify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6"/>
    </xf>
    <xf numFmtId="0" fontId="9" fillId="0" borderId="7" xfId="0" applyFont="1" applyFill="1" applyBorder="1" applyAlignment="1">
      <alignment horizontal="left" indent="3"/>
    </xf>
    <xf numFmtId="0" fontId="0" fillId="0" borderId="7" xfId="0" applyFont="1" applyFill="1" applyBorder="1" applyAlignment="1">
      <alignment horizontal="left" vertical="center" wrapText="1" indent="3"/>
    </xf>
    <xf numFmtId="0" fontId="0" fillId="0" borderId="9" xfId="0" applyFill="1" applyBorder="1" applyAlignment="1">
      <alignment vertical="center"/>
    </xf>
    <xf numFmtId="0" fontId="0" fillId="0" borderId="0" xfId="0" applyBorder="1"/>
    <xf numFmtId="4" fontId="9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7" borderId="6" xfId="0" applyNumberFormat="1" applyFont="1" applyFill="1" applyBorder="1" applyAlignment="1" applyProtection="1">
      <alignment horizontal="center" vertical="center"/>
      <protection locked="0"/>
    </xf>
    <xf numFmtId="4" fontId="9" fillId="7" borderId="28" xfId="0" applyNumberFormat="1" applyFont="1" applyFill="1" applyBorder="1" applyAlignment="1" applyProtection="1">
      <alignment horizontal="center" vertical="center" wrapText="1"/>
    </xf>
    <xf numFmtId="4" fontId="9" fillId="7" borderId="9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>
      <alignment vertical="center"/>
    </xf>
    <xf numFmtId="4" fontId="9" fillId="0" borderId="7" xfId="0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Fill="1" applyBorder="1" applyAlignment="1">
      <alignment vertical="center"/>
    </xf>
    <xf numFmtId="4" fontId="0" fillId="0" borderId="9" xfId="0" applyNumberFormat="1" applyFill="1" applyBorder="1"/>
    <xf numFmtId="4" fontId="0" fillId="0" borderId="0" xfId="0" applyNumberFormat="1" applyBorder="1"/>
    <xf numFmtId="4" fontId="0" fillId="0" borderId="0" xfId="0" applyNumberFormat="1"/>
    <xf numFmtId="0" fontId="9" fillId="7" borderId="6" xfId="0" applyFont="1" applyFill="1" applyBorder="1" applyAlignment="1" applyProtection="1">
      <alignment horizontal="left" vertical="center"/>
    </xf>
    <xf numFmtId="0" fontId="9" fillId="7" borderId="9" xfId="0" applyFont="1" applyFill="1" applyBorder="1" applyAlignment="1" applyProtection="1">
      <alignment horizontal="left" vertical="center"/>
    </xf>
    <xf numFmtId="0" fontId="0" fillId="0" borderId="7" xfId="0" applyFill="1" applyBorder="1" applyAlignment="1"/>
    <xf numFmtId="4" fontId="0" fillId="0" borderId="9" xfId="0" applyNumberFormat="1" applyFill="1" applyBorder="1" applyAlignment="1">
      <alignment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4" fontId="9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>
      <alignment vertical="center"/>
    </xf>
    <xf numFmtId="0" fontId="9" fillId="7" borderId="6" xfId="0" applyFont="1" applyFill="1" applyBorder="1" applyAlignment="1" applyProtection="1">
      <alignment horizontal="left" vertical="center" wrapText="1"/>
    </xf>
    <xf numFmtId="0" fontId="9" fillId="7" borderId="9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3"/>
    </xf>
    <xf numFmtId="0" fontId="0" fillId="0" borderId="7" xfId="0" applyBorder="1"/>
    <xf numFmtId="0" fontId="0" fillId="0" borderId="7" xfId="0" applyBorder="1" applyAlignment="1">
      <alignment horizontal="left" vertical="center" wrapText="1" indent="6"/>
    </xf>
    <xf numFmtId="0" fontId="0" fillId="0" borderId="7" xfId="0" applyBorder="1" applyAlignment="1">
      <alignment horizontal="left" vertical="center" wrapText="1" indent="3"/>
    </xf>
    <xf numFmtId="0" fontId="0" fillId="0" borderId="7" xfId="0" applyBorder="1" applyAlignment="1">
      <alignment horizontal="left" vertical="center" wrapText="1" indent="9"/>
    </xf>
    <xf numFmtId="3" fontId="0" fillId="0" borderId="7" xfId="0" applyNumberFormat="1" applyFill="1" applyBorder="1" applyAlignment="1" applyProtection="1">
      <alignment vertical="center"/>
      <protection locked="0"/>
    </xf>
    <xf numFmtId="10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vertical="center" wrapText="1" indent="6"/>
    </xf>
    <xf numFmtId="9" fontId="0" fillId="0" borderId="7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0" xfId="0" applyAlignment="1">
      <alignment wrapText="1"/>
    </xf>
    <xf numFmtId="0" fontId="26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23812</xdr:rowOff>
    </xdr:from>
    <xdr:to>
      <xdr:col>1</xdr:col>
      <xdr:colOff>1452562</xdr:colOff>
      <xdr:row>0</xdr:row>
      <xdr:rowOff>538162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23812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104775</xdr:rowOff>
    </xdr:from>
    <xdr:to>
      <xdr:col>0</xdr:col>
      <xdr:colOff>1514475</xdr:colOff>
      <xdr:row>4</xdr:row>
      <xdr:rowOff>66675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1475"/>
          <a:ext cx="14954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57150</xdr:rowOff>
    </xdr:from>
    <xdr:to>
      <xdr:col>0</xdr:col>
      <xdr:colOff>1459006</xdr:colOff>
      <xdr:row>4</xdr:row>
      <xdr:rowOff>57150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3850"/>
          <a:ext cx="1449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0</xdr:col>
      <xdr:colOff>1459006</xdr:colOff>
      <xdr:row>3</xdr:row>
      <xdr:rowOff>142875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6225"/>
          <a:ext cx="144948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47625</xdr:rowOff>
    </xdr:from>
    <xdr:to>
      <xdr:col>0</xdr:col>
      <xdr:colOff>1314451</xdr:colOff>
      <xdr:row>4</xdr:row>
      <xdr:rowOff>47625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14325"/>
          <a:ext cx="13144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1323975</xdr:colOff>
      <xdr:row>3</xdr:row>
      <xdr:rowOff>19050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4800"/>
          <a:ext cx="131445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114300</xdr:rowOff>
    </xdr:from>
    <xdr:to>
      <xdr:col>7</xdr:col>
      <xdr:colOff>1314450</xdr:colOff>
      <xdr:row>0</xdr:row>
      <xdr:rowOff>647700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4300"/>
          <a:ext cx="1428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1152525</xdr:colOff>
      <xdr:row>0</xdr:row>
      <xdr:rowOff>104775</xdr:rowOff>
    </xdr:from>
    <xdr:to>
      <xdr:col>10</xdr:col>
      <xdr:colOff>1409700</xdr:colOff>
      <xdr:row>0</xdr:row>
      <xdr:rowOff>619125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04775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66675</xdr:rowOff>
    </xdr:from>
    <xdr:to>
      <xdr:col>1</xdr:col>
      <xdr:colOff>1504949</xdr:colOff>
      <xdr:row>3</xdr:row>
      <xdr:rowOff>19050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66675"/>
          <a:ext cx="14382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515470</xdr:colOff>
      <xdr:row>0</xdr:row>
      <xdr:rowOff>89647</xdr:rowOff>
    </xdr:from>
    <xdr:to>
      <xdr:col>6</xdr:col>
      <xdr:colOff>1001245</xdr:colOff>
      <xdr:row>0</xdr:row>
      <xdr:rowOff>572620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4695" y="89647"/>
          <a:ext cx="1447800" cy="4829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123824</xdr:rowOff>
    </xdr:from>
    <xdr:to>
      <xdr:col>8</xdr:col>
      <xdr:colOff>325531</xdr:colOff>
      <xdr:row>3</xdr:row>
      <xdr:rowOff>104774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23824"/>
          <a:ext cx="1449481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801781</xdr:colOff>
      <xdr:row>3</xdr:row>
      <xdr:rowOff>28575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8100"/>
          <a:ext cx="144948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38100</xdr:rowOff>
    </xdr:from>
    <xdr:to>
      <xdr:col>7</xdr:col>
      <xdr:colOff>687481</xdr:colOff>
      <xdr:row>4</xdr:row>
      <xdr:rowOff>28575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80975"/>
          <a:ext cx="144948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85725</xdr:rowOff>
    </xdr:from>
    <xdr:to>
      <xdr:col>6</xdr:col>
      <xdr:colOff>1039906</xdr:colOff>
      <xdr:row>1</xdr:row>
      <xdr:rowOff>38100</xdr:rowOff>
    </xdr:to>
    <xdr:pic>
      <xdr:nvPicPr>
        <xdr:cNvPr id="2" name="Imagen 1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85725"/>
          <a:ext cx="144948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%20ANUAL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INSTITUTO MUNICIPAL DE PLANEACION DE GUANAJUATO, Gobierno del Estado de Guanajuato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93"/>
  <sheetViews>
    <sheetView showGridLines="0" workbookViewId="0">
      <selection activeCell="B164" sqref="B164:B166"/>
    </sheetView>
  </sheetViews>
  <sheetFormatPr baseColWidth="10" defaultRowHeight="11.25"/>
  <cols>
    <col min="1" max="1" width="5.83203125" style="18" customWidth="1"/>
    <col min="2" max="2" width="62" style="18" bestFit="1" customWidth="1"/>
    <col min="3" max="3" width="13.1640625" style="18" bestFit="1" customWidth="1"/>
    <col min="4" max="4" width="14.33203125" style="18" bestFit="1" customWidth="1"/>
    <col min="5" max="7" width="11.6640625" style="18" bestFit="1" customWidth="1"/>
    <col min="8" max="8" width="15.5" style="18" bestFit="1" customWidth="1"/>
    <col min="9" max="16384" width="12" style="18"/>
  </cols>
  <sheetData>
    <row r="6" spans="1:8" ht="45.95" customHeight="1">
      <c r="A6" s="50" t="s">
        <v>527</v>
      </c>
      <c r="B6" s="109"/>
      <c r="C6" s="109"/>
      <c r="D6" s="109"/>
      <c r="E6" s="109"/>
      <c r="F6" s="109"/>
      <c r="G6" s="109"/>
      <c r="H6" s="155"/>
    </row>
    <row r="7" spans="1:8" ht="12" customHeight="1">
      <c r="A7" s="162"/>
      <c r="B7" s="32"/>
      <c r="C7" s="65" t="s">
        <v>310</v>
      </c>
      <c r="D7" s="65"/>
      <c r="E7" s="65"/>
      <c r="F7" s="65"/>
      <c r="G7" s="65"/>
      <c r="H7" s="61"/>
    </row>
    <row r="8" spans="1:8" ht="22.5">
      <c r="A8" s="89" t="s">
        <v>0</v>
      </c>
      <c r="B8" s="91"/>
      <c r="C8" s="2" t="s">
        <v>311</v>
      </c>
      <c r="D8" s="2" t="s">
        <v>312</v>
      </c>
      <c r="E8" s="2" t="s">
        <v>313</v>
      </c>
      <c r="F8" s="2" t="s">
        <v>201</v>
      </c>
      <c r="G8" s="2" t="s">
        <v>218</v>
      </c>
      <c r="H8" s="158" t="s">
        <v>315</v>
      </c>
    </row>
    <row r="9" spans="1:8" ht="5.0999999999999996" customHeight="1">
      <c r="A9" s="94"/>
      <c r="B9" s="163"/>
      <c r="C9" s="4"/>
      <c r="D9" s="4"/>
      <c r="E9" s="4"/>
      <c r="F9" s="4"/>
      <c r="G9" s="4"/>
      <c r="H9" s="4"/>
    </row>
    <row r="10" spans="1:8" ht="12.75" customHeight="1">
      <c r="A10" s="164" t="s">
        <v>528</v>
      </c>
      <c r="B10" s="165"/>
      <c r="C10" s="7">
        <f>C11+C21+C30+C41</f>
        <v>4628016.76</v>
      </c>
      <c r="D10" s="7">
        <f t="shared" ref="D10:H10" si="0">D11+D21+D30+D41</f>
        <v>540000</v>
      </c>
      <c r="E10" s="7">
        <f t="shared" si="0"/>
        <v>5168016.76</v>
      </c>
      <c r="F10" s="7">
        <f t="shared" si="0"/>
        <v>4333677.83</v>
      </c>
      <c r="G10" s="7">
        <f t="shared" si="0"/>
        <v>3733218.77</v>
      </c>
      <c r="H10" s="7">
        <f t="shared" si="0"/>
        <v>834338.9299999997</v>
      </c>
    </row>
    <row r="11" spans="1:8" ht="12.75" customHeight="1">
      <c r="A11" s="166" t="s">
        <v>529</v>
      </c>
      <c r="B11" s="167"/>
      <c r="C11" s="7">
        <f>SUM(C12:C19)</f>
        <v>4628016.76</v>
      </c>
      <c r="D11" s="7">
        <f t="shared" ref="D11:H11" si="1">SUM(D12:D19)</f>
        <v>540000</v>
      </c>
      <c r="E11" s="7">
        <f t="shared" si="1"/>
        <v>5168016.76</v>
      </c>
      <c r="F11" s="7">
        <f t="shared" si="1"/>
        <v>4333677.83</v>
      </c>
      <c r="G11" s="7">
        <f t="shared" si="1"/>
        <v>3733218.77</v>
      </c>
      <c r="H11" s="7">
        <f t="shared" si="1"/>
        <v>834338.9299999997</v>
      </c>
    </row>
    <row r="12" spans="1:8">
      <c r="A12" s="168" t="s">
        <v>530</v>
      </c>
      <c r="B12" s="169" t="s">
        <v>531</v>
      </c>
      <c r="C12" s="9"/>
      <c r="D12" s="9"/>
      <c r="E12" s="9">
        <f>C12+D12</f>
        <v>0</v>
      </c>
      <c r="F12" s="9"/>
      <c r="G12" s="9"/>
      <c r="H12" s="9">
        <f>E12-F12</f>
        <v>0</v>
      </c>
    </row>
    <row r="13" spans="1:8">
      <c r="A13" s="168" t="s">
        <v>532</v>
      </c>
      <c r="B13" s="169" t="s">
        <v>533</v>
      </c>
      <c r="C13" s="9"/>
      <c r="D13" s="9"/>
      <c r="E13" s="9">
        <f t="shared" ref="E13:E19" si="2">C13+D13</f>
        <v>0</v>
      </c>
      <c r="F13" s="9"/>
      <c r="G13" s="9"/>
      <c r="H13" s="9">
        <f t="shared" ref="H13:H76" si="3">E13-F13</f>
        <v>0</v>
      </c>
    </row>
    <row r="14" spans="1:8">
      <c r="A14" s="168" t="s">
        <v>534</v>
      </c>
      <c r="B14" s="169" t="s">
        <v>535</v>
      </c>
      <c r="C14" s="9">
        <v>4628016.76</v>
      </c>
      <c r="D14" s="9">
        <v>540000</v>
      </c>
      <c r="E14" s="9">
        <f t="shared" si="2"/>
        <v>5168016.76</v>
      </c>
      <c r="F14" s="9">
        <v>4333677.83</v>
      </c>
      <c r="G14" s="9">
        <v>3733218.77</v>
      </c>
      <c r="H14" s="9">
        <f t="shared" si="3"/>
        <v>834338.9299999997</v>
      </c>
    </row>
    <row r="15" spans="1:8">
      <c r="A15" s="168" t="s">
        <v>536</v>
      </c>
      <c r="B15" s="169" t="s">
        <v>537</v>
      </c>
      <c r="C15" s="9"/>
      <c r="D15" s="9"/>
      <c r="E15" s="9">
        <f t="shared" si="2"/>
        <v>0</v>
      </c>
      <c r="F15" s="9"/>
      <c r="G15" s="9"/>
      <c r="H15" s="9">
        <f t="shared" si="3"/>
        <v>0</v>
      </c>
    </row>
    <row r="16" spans="1:8">
      <c r="A16" s="168" t="s">
        <v>538</v>
      </c>
      <c r="B16" s="169" t="s">
        <v>539</v>
      </c>
      <c r="C16" s="9"/>
      <c r="D16" s="9"/>
      <c r="E16" s="9">
        <f t="shared" si="2"/>
        <v>0</v>
      </c>
      <c r="F16" s="9"/>
      <c r="G16" s="9"/>
      <c r="H16" s="9">
        <f t="shared" si="3"/>
        <v>0</v>
      </c>
    </row>
    <row r="17" spans="1:8">
      <c r="A17" s="168" t="s">
        <v>540</v>
      </c>
      <c r="B17" s="169" t="s">
        <v>541</v>
      </c>
      <c r="C17" s="9"/>
      <c r="D17" s="9"/>
      <c r="E17" s="9">
        <f t="shared" si="2"/>
        <v>0</v>
      </c>
      <c r="F17" s="9"/>
      <c r="G17" s="9"/>
      <c r="H17" s="9">
        <f t="shared" si="3"/>
        <v>0</v>
      </c>
    </row>
    <row r="18" spans="1:8">
      <c r="A18" s="168" t="s">
        <v>542</v>
      </c>
      <c r="B18" s="169" t="s">
        <v>543</v>
      </c>
      <c r="C18" s="9"/>
      <c r="D18" s="9"/>
      <c r="E18" s="9">
        <f t="shared" si="2"/>
        <v>0</v>
      </c>
      <c r="F18" s="9"/>
      <c r="G18" s="9"/>
      <c r="H18" s="9">
        <f t="shared" si="3"/>
        <v>0</v>
      </c>
    </row>
    <row r="19" spans="1:8">
      <c r="A19" s="168" t="s">
        <v>544</v>
      </c>
      <c r="B19" s="169" t="s">
        <v>545</v>
      </c>
      <c r="C19" s="9"/>
      <c r="D19" s="9"/>
      <c r="E19" s="9">
        <f t="shared" si="2"/>
        <v>0</v>
      </c>
      <c r="F19" s="9"/>
      <c r="G19" s="9"/>
      <c r="H19" s="9">
        <f t="shared" si="3"/>
        <v>0</v>
      </c>
    </row>
    <row r="20" spans="1:8" ht="5.0999999999999996" customHeight="1">
      <c r="A20" s="27"/>
      <c r="B20" s="170"/>
      <c r="C20" s="7"/>
      <c r="D20" s="7"/>
      <c r="E20" s="7"/>
      <c r="F20" s="7"/>
      <c r="G20" s="7"/>
      <c r="H20" s="7"/>
    </row>
    <row r="21" spans="1:8" ht="12.75">
      <c r="A21" s="166" t="s">
        <v>546</v>
      </c>
      <c r="B21" s="171"/>
      <c r="C21" s="7">
        <f>SUM(C22:C28)</f>
        <v>0</v>
      </c>
      <c r="D21" s="7">
        <f t="shared" ref="D21:G21" si="4">SUM(D22:D28)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3"/>
        <v>0</v>
      </c>
    </row>
    <row r="22" spans="1:8">
      <c r="A22" s="168" t="s">
        <v>547</v>
      </c>
      <c r="B22" s="169" t="s">
        <v>548</v>
      </c>
      <c r="C22" s="9"/>
      <c r="D22" s="9"/>
      <c r="E22" s="9">
        <f>C22+D22</f>
        <v>0</v>
      </c>
      <c r="F22" s="9"/>
      <c r="G22" s="9"/>
      <c r="H22" s="9">
        <f t="shared" si="3"/>
        <v>0</v>
      </c>
    </row>
    <row r="23" spans="1:8">
      <c r="A23" s="168" t="s">
        <v>549</v>
      </c>
      <c r="B23" s="169" t="s">
        <v>550</v>
      </c>
      <c r="C23" s="9"/>
      <c r="D23" s="9"/>
      <c r="E23" s="9">
        <f t="shared" ref="E23:E28" si="5">C23+D23</f>
        <v>0</v>
      </c>
      <c r="F23" s="9"/>
      <c r="G23" s="9"/>
      <c r="H23" s="9">
        <f t="shared" si="3"/>
        <v>0</v>
      </c>
    </row>
    <row r="24" spans="1:8">
      <c r="A24" s="168" t="s">
        <v>551</v>
      </c>
      <c r="B24" s="169" t="s">
        <v>552</v>
      </c>
      <c r="C24" s="9"/>
      <c r="D24" s="9"/>
      <c r="E24" s="9">
        <f t="shared" si="5"/>
        <v>0</v>
      </c>
      <c r="F24" s="9"/>
      <c r="G24" s="9"/>
      <c r="H24" s="9">
        <f t="shared" si="3"/>
        <v>0</v>
      </c>
    </row>
    <row r="25" spans="1:8">
      <c r="A25" s="168" t="s">
        <v>553</v>
      </c>
      <c r="B25" s="169" t="s">
        <v>554</v>
      </c>
      <c r="C25" s="9"/>
      <c r="D25" s="9"/>
      <c r="E25" s="9">
        <f t="shared" si="5"/>
        <v>0</v>
      </c>
      <c r="F25" s="9"/>
      <c r="G25" s="9"/>
      <c r="H25" s="9">
        <f t="shared" si="3"/>
        <v>0</v>
      </c>
    </row>
    <row r="26" spans="1:8">
      <c r="A26" s="168" t="s">
        <v>555</v>
      </c>
      <c r="B26" s="169" t="s">
        <v>556</v>
      </c>
      <c r="C26" s="9"/>
      <c r="D26" s="9"/>
      <c r="E26" s="9">
        <f t="shared" si="5"/>
        <v>0</v>
      </c>
      <c r="F26" s="9"/>
      <c r="G26" s="9"/>
      <c r="H26" s="9">
        <f t="shared" si="3"/>
        <v>0</v>
      </c>
    </row>
    <row r="27" spans="1:8">
      <c r="A27" s="168" t="s">
        <v>557</v>
      </c>
      <c r="B27" s="169" t="s">
        <v>558</v>
      </c>
      <c r="C27" s="9"/>
      <c r="D27" s="9"/>
      <c r="E27" s="9">
        <f t="shared" si="5"/>
        <v>0</v>
      </c>
      <c r="F27" s="9"/>
      <c r="G27" s="9"/>
      <c r="H27" s="9">
        <f t="shared" si="3"/>
        <v>0</v>
      </c>
    </row>
    <row r="28" spans="1:8">
      <c r="A28" s="168" t="s">
        <v>559</v>
      </c>
      <c r="B28" s="169" t="s">
        <v>560</v>
      </c>
      <c r="C28" s="9"/>
      <c r="D28" s="9"/>
      <c r="E28" s="9">
        <f t="shared" si="5"/>
        <v>0</v>
      </c>
      <c r="F28" s="9"/>
      <c r="G28" s="9"/>
      <c r="H28" s="9">
        <f t="shared" si="3"/>
        <v>0</v>
      </c>
    </row>
    <row r="29" spans="1:8" ht="5.0999999999999996" customHeight="1">
      <c r="A29" s="27"/>
      <c r="B29" s="170"/>
      <c r="C29" s="7"/>
      <c r="D29" s="7"/>
      <c r="E29" s="7"/>
      <c r="F29" s="7"/>
      <c r="G29" s="7"/>
      <c r="H29" s="7"/>
    </row>
    <row r="30" spans="1:8" ht="12.75">
      <c r="A30" s="166" t="s">
        <v>561</v>
      </c>
      <c r="B30" s="171"/>
      <c r="C30" s="7">
        <f>SUM(C31:C39)</f>
        <v>0</v>
      </c>
      <c r="D30" s="7">
        <f t="shared" ref="D30:G30" si="6">SUM(D31:D39)</f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3"/>
        <v>0</v>
      </c>
    </row>
    <row r="31" spans="1:8">
      <c r="A31" s="168" t="s">
        <v>562</v>
      </c>
      <c r="B31" s="169" t="s">
        <v>563</v>
      </c>
      <c r="C31" s="9"/>
      <c r="D31" s="9"/>
      <c r="E31" s="9">
        <f>C31+D31</f>
        <v>0</v>
      </c>
      <c r="F31" s="9"/>
      <c r="G31" s="9"/>
      <c r="H31" s="9">
        <f t="shared" si="3"/>
        <v>0</v>
      </c>
    </row>
    <row r="32" spans="1:8">
      <c r="A32" s="168" t="s">
        <v>564</v>
      </c>
      <c r="B32" s="169" t="s">
        <v>565</v>
      </c>
      <c r="C32" s="9"/>
      <c r="D32" s="9"/>
      <c r="E32" s="9">
        <f t="shared" ref="E32:E39" si="7">C32+D32</f>
        <v>0</v>
      </c>
      <c r="F32" s="9"/>
      <c r="G32" s="9"/>
      <c r="H32" s="9">
        <f t="shared" si="3"/>
        <v>0</v>
      </c>
    </row>
    <row r="33" spans="1:8">
      <c r="A33" s="168" t="s">
        <v>566</v>
      </c>
      <c r="B33" s="169" t="s">
        <v>567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168" t="s">
        <v>568</v>
      </c>
      <c r="B34" s="169" t="s">
        <v>569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>
      <c r="A35" s="168" t="s">
        <v>570</v>
      </c>
      <c r="B35" s="169" t="s">
        <v>571</v>
      </c>
      <c r="C35" s="9"/>
      <c r="D35" s="9"/>
      <c r="E35" s="9">
        <f t="shared" si="7"/>
        <v>0</v>
      </c>
      <c r="F35" s="9"/>
      <c r="G35" s="9"/>
      <c r="H35" s="9">
        <f t="shared" si="3"/>
        <v>0</v>
      </c>
    </row>
    <row r="36" spans="1:8">
      <c r="A36" s="168" t="s">
        <v>572</v>
      </c>
      <c r="B36" s="169" t="s">
        <v>573</v>
      </c>
      <c r="C36" s="9"/>
      <c r="D36" s="9"/>
      <c r="E36" s="9">
        <f t="shared" si="7"/>
        <v>0</v>
      </c>
      <c r="F36" s="9"/>
      <c r="G36" s="9"/>
      <c r="H36" s="9">
        <f t="shared" si="3"/>
        <v>0</v>
      </c>
    </row>
    <row r="37" spans="1:8">
      <c r="A37" s="168" t="s">
        <v>574</v>
      </c>
      <c r="B37" s="169" t="s">
        <v>575</v>
      </c>
      <c r="C37" s="9"/>
      <c r="D37" s="9"/>
      <c r="E37" s="9">
        <f t="shared" si="7"/>
        <v>0</v>
      </c>
      <c r="F37" s="9"/>
      <c r="G37" s="9"/>
      <c r="H37" s="9">
        <f t="shared" si="3"/>
        <v>0</v>
      </c>
    </row>
    <row r="38" spans="1:8">
      <c r="A38" s="168" t="s">
        <v>576</v>
      </c>
      <c r="B38" s="169" t="s">
        <v>577</v>
      </c>
      <c r="C38" s="9"/>
      <c r="D38" s="9"/>
      <c r="E38" s="9">
        <f t="shared" si="7"/>
        <v>0</v>
      </c>
      <c r="F38" s="9"/>
      <c r="G38" s="9"/>
      <c r="H38" s="9">
        <f t="shared" si="3"/>
        <v>0</v>
      </c>
    </row>
    <row r="39" spans="1:8">
      <c r="A39" s="168" t="s">
        <v>578</v>
      </c>
      <c r="B39" s="169" t="s">
        <v>579</v>
      </c>
      <c r="C39" s="9"/>
      <c r="D39" s="9"/>
      <c r="E39" s="9">
        <f t="shared" si="7"/>
        <v>0</v>
      </c>
      <c r="F39" s="9"/>
      <c r="G39" s="9"/>
      <c r="H39" s="9">
        <f t="shared" si="3"/>
        <v>0</v>
      </c>
    </row>
    <row r="40" spans="1:8" ht="5.0999999999999996" customHeight="1">
      <c r="A40" s="27"/>
      <c r="B40" s="170"/>
      <c r="C40" s="7"/>
      <c r="D40" s="7"/>
      <c r="E40" s="7"/>
      <c r="F40" s="7"/>
      <c r="G40" s="7"/>
      <c r="H40" s="7"/>
    </row>
    <row r="41" spans="1:8" ht="12.75">
      <c r="A41" s="166" t="s">
        <v>580</v>
      </c>
      <c r="B41" s="171"/>
      <c r="C41" s="7">
        <f>SUM(C42:C45)</f>
        <v>0</v>
      </c>
      <c r="D41" s="7">
        <f t="shared" ref="D41:G41" si="8">SUM(D42:D45)</f>
        <v>0</v>
      </c>
      <c r="E41" s="7">
        <f t="shared" si="8"/>
        <v>0</v>
      </c>
      <c r="F41" s="7">
        <f t="shared" si="8"/>
        <v>0</v>
      </c>
      <c r="G41" s="7">
        <f t="shared" si="8"/>
        <v>0</v>
      </c>
      <c r="H41" s="7">
        <f t="shared" si="3"/>
        <v>0</v>
      </c>
    </row>
    <row r="42" spans="1:8">
      <c r="A42" s="168" t="s">
        <v>581</v>
      </c>
      <c r="B42" s="169" t="s">
        <v>582</v>
      </c>
      <c r="C42" s="9"/>
      <c r="D42" s="9"/>
      <c r="E42" s="9">
        <f>C42+D42</f>
        <v>0</v>
      </c>
      <c r="F42" s="9"/>
      <c r="G42" s="9"/>
      <c r="H42" s="9">
        <f t="shared" si="3"/>
        <v>0</v>
      </c>
    </row>
    <row r="43" spans="1:8" ht="22.5">
      <c r="A43" s="168" t="s">
        <v>583</v>
      </c>
      <c r="B43" s="172" t="s">
        <v>584</v>
      </c>
      <c r="C43" s="9"/>
      <c r="D43" s="9"/>
      <c r="E43" s="9">
        <f t="shared" ref="E43:E45" si="9">C43+D43</f>
        <v>0</v>
      </c>
      <c r="F43" s="9"/>
      <c r="G43" s="9"/>
      <c r="H43" s="9">
        <f t="shared" si="3"/>
        <v>0</v>
      </c>
    </row>
    <row r="44" spans="1:8">
      <c r="A44" s="168" t="s">
        <v>585</v>
      </c>
      <c r="B44" s="169" t="s">
        <v>586</v>
      </c>
      <c r="C44" s="9"/>
      <c r="D44" s="9"/>
      <c r="E44" s="9">
        <f t="shared" si="9"/>
        <v>0</v>
      </c>
      <c r="F44" s="9"/>
      <c r="G44" s="9"/>
      <c r="H44" s="9">
        <f t="shared" si="3"/>
        <v>0</v>
      </c>
    </row>
    <row r="45" spans="1:8">
      <c r="A45" s="168" t="s">
        <v>587</v>
      </c>
      <c r="B45" s="169" t="s">
        <v>588</v>
      </c>
      <c r="C45" s="9"/>
      <c r="D45" s="9"/>
      <c r="E45" s="9">
        <f t="shared" si="9"/>
        <v>0</v>
      </c>
      <c r="F45" s="9"/>
      <c r="G45" s="9"/>
      <c r="H45" s="9">
        <f t="shared" si="3"/>
        <v>0</v>
      </c>
    </row>
    <row r="46" spans="1:8" ht="5.0999999999999996" customHeight="1">
      <c r="A46" s="27"/>
      <c r="B46" s="170"/>
      <c r="C46" s="7"/>
      <c r="D46" s="7"/>
      <c r="E46" s="7"/>
      <c r="F46" s="7"/>
      <c r="G46" s="7"/>
      <c r="H46" s="7"/>
    </row>
    <row r="47" spans="1:8" ht="12.75">
      <c r="A47" s="166" t="s">
        <v>589</v>
      </c>
      <c r="B47" s="171"/>
      <c r="C47" s="7">
        <f>C48+C58+C67+C78</f>
        <v>0</v>
      </c>
      <c r="D47" s="7">
        <f t="shared" ref="D47:G47" si="10">D48+D58+D67+D78</f>
        <v>0</v>
      </c>
      <c r="E47" s="7">
        <f t="shared" si="10"/>
        <v>0</v>
      </c>
      <c r="F47" s="7">
        <f t="shared" si="10"/>
        <v>0</v>
      </c>
      <c r="G47" s="7">
        <f t="shared" si="10"/>
        <v>0</v>
      </c>
      <c r="H47" s="7">
        <f t="shared" si="3"/>
        <v>0</v>
      </c>
    </row>
    <row r="48" spans="1:8" ht="12.75">
      <c r="A48" s="166" t="s">
        <v>529</v>
      </c>
      <c r="B48" s="171"/>
      <c r="C48" s="7">
        <f>SUM(C49:C56)</f>
        <v>0</v>
      </c>
      <c r="D48" s="7">
        <f t="shared" ref="D48:G48" si="11">SUM(D49:D56)</f>
        <v>0</v>
      </c>
      <c r="E48" s="7">
        <f t="shared" si="11"/>
        <v>0</v>
      </c>
      <c r="F48" s="7">
        <f t="shared" si="11"/>
        <v>0</v>
      </c>
      <c r="G48" s="7">
        <f t="shared" si="11"/>
        <v>0</v>
      </c>
      <c r="H48" s="7">
        <f t="shared" si="3"/>
        <v>0</v>
      </c>
    </row>
    <row r="49" spans="1:8">
      <c r="A49" s="168" t="s">
        <v>590</v>
      </c>
      <c r="B49" s="169" t="s">
        <v>531</v>
      </c>
      <c r="C49" s="9"/>
      <c r="D49" s="9"/>
      <c r="E49" s="9">
        <f>C49+D49</f>
        <v>0</v>
      </c>
      <c r="F49" s="9"/>
      <c r="G49" s="9"/>
      <c r="H49" s="9">
        <f t="shared" si="3"/>
        <v>0</v>
      </c>
    </row>
    <row r="50" spans="1:8">
      <c r="A50" s="168" t="s">
        <v>591</v>
      </c>
      <c r="B50" s="169" t="s">
        <v>533</v>
      </c>
      <c r="C50" s="9"/>
      <c r="D50" s="9"/>
      <c r="E50" s="9">
        <f t="shared" ref="E50:E56" si="12">C50+D50</f>
        <v>0</v>
      </c>
      <c r="F50" s="9"/>
      <c r="G50" s="9"/>
      <c r="H50" s="9">
        <f t="shared" si="3"/>
        <v>0</v>
      </c>
    </row>
    <row r="51" spans="1:8">
      <c r="A51" s="168" t="s">
        <v>592</v>
      </c>
      <c r="B51" s="169" t="s">
        <v>535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>
      <c r="A52" s="168" t="s">
        <v>593</v>
      </c>
      <c r="B52" s="169" t="s">
        <v>537</v>
      </c>
      <c r="C52" s="9"/>
      <c r="D52" s="9"/>
      <c r="E52" s="9">
        <f t="shared" si="12"/>
        <v>0</v>
      </c>
      <c r="F52" s="9"/>
      <c r="G52" s="9"/>
      <c r="H52" s="9">
        <f t="shared" si="3"/>
        <v>0</v>
      </c>
    </row>
    <row r="53" spans="1:8">
      <c r="A53" s="168" t="s">
        <v>594</v>
      </c>
      <c r="B53" s="169" t="s">
        <v>539</v>
      </c>
      <c r="C53" s="9"/>
      <c r="D53" s="9"/>
      <c r="E53" s="9">
        <f t="shared" si="12"/>
        <v>0</v>
      </c>
      <c r="F53" s="9"/>
      <c r="G53" s="9"/>
      <c r="H53" s="9">
        <f t="shared" si="3"/>
        <v>0</v>
      </c>
    </row>
    <row r="54" spans="1:8">
      <c r="A54" s="168" t="s">
        <v>595</v>
      </c>
      <c r="B54" s="169" t="s">
        <v>541</v>
      </c>
      <c r="C54" s="9"/>
      <c r="D54" s="9"/>
      <c r="E54" s="9">
        <f t="shared" si="12"/>
        <v>0</v>
      </c>
      <c r="F54" s="9"/>
      <c r="G54" s="9"/>
      <c r="H54" s="9">
        <f t="shared" si="3"/>
        <v>0</v>
      </c>
    </row>
    <row r="55" spans="1:8">
      <c r="A55" s="168" t="s">
        <v>596</v>
      </c>
      <c r="B55" s="169" t="s">
        <v>543</v>
      </c>
      <c r="C55" s="9"/>
      <c r="D55" s="9"/>
      <c r="E55" s="9">
        <f t="shared" si="12"/>
        <v>0</v>
      </c>
      <c r="F55" s="9"/>
      <c r="G55" s="9"/>
      <c r="H55" s="9">
        <f t="shared" si="3"/>
        <v>0</v>
      </c>
    </row>
    <row r="56" spans="1:8">
      <c r="A56" s="168" t="s">
        <v>597</v>
      </c>
      <c r="B56" s="169" t="s">
        <v>545</v>
      </c>
      <c r="C56" s="9"/>
      <c r="D56" s="9"/>
      <c r="E56" s="9">
        <f t="shared" si="12"/>
        <v>0</v>
      </c>
      <c r="F56" s="9"/>
      <c r="G56" s="9"/>
      <c r="H56" s="9">
        <f t="shared" si="3"/>
        <v>0</v>
      </c>
    </row>
    <row r="57" spans="1:8" ht="5.0999999999999996" customHeight="1">
      <c r="A57" s="27"/>
      <c r="B57" s="170"/>
      <c r="C57" s="7"/>
      <c r="D57" s="7"/>
      <c r="E57" s="7"/>
      <c r="F57" s="7"/>
      <c r="G57" s="7"/>
      <c r="H57" s="7"/>
    </row>
    <row r="58" spans="1:8" ht="12.75">
      <c r="A58" s="166" t="s">
        <v>546</v>
      </c>
      <c r="B58" s="171"/>
      <c r="C58" s="7">
        <f>SUM(C59:C65)</f>
        <v>0</v>
      </c>
      <c r="D58" s="7">
        <f t="shared" ref="D58:G58" si="13">SUM(D59:D65)</f>
        <v>0</v>
      </c>
      <c r="E58" s="7">
        <f t="shared" si="13"/>
        <v>0</v>
      </c>
      <c r="F58" s="7">
        <f t="shared" si="13"/>
        <v>0</v>
      </c>
      <c r="G58" s="7">
        <f t="shared" si="13"/>
        <v>0</v>
      </c>
      <c r="H58" s="7">
        <f t="shared" si="3"/>
        <v>0</v>
      </c>
    </row>
    <row r="59" spans="1:8">
      <c r="A59" s="168" t="s">
        <v>598</v>
      </c>
      <c r="B59" s="169" t="s">
        <v>548</v>
      </c>
      <c r="C59" s="9"/>
      <c r="D59" s="9"/>
      <c r="E59" s="9">
        <f>C59+D59</f>
        <v>0</v>
      </c>
      <c r="F59" s="9"/>
      <c r="G59" s="9"/>
      <c r="H59" s="9">
        <f t="shared" si="3"/>
        <v>0</v>
      </c>
    </row>
    <row r="60" spans="1:8">
      <c r="A60" s="168" t="s">
        <v>599</v>
      </c>
      <c r="B60" s="169" t="s">
        <v>550</v>
      </c>
      <c r="C60" s="9"/>
      <c r="D60" s="9"/>
      <c r="E60" s="9">
        <f t="shared" ref="E60:E65" si="14">C60+D60</f>
        <v>0</v>
      </c>
      <c r="F60" s="9"/>
      <c r="G60" s="9"/>
      <c r="H60" s="9">
        <f t="shared" si="3"/>
        <v>0</v>
      </c>
    </row>
    <row r="61" spans="1:8">
      <c r="A61" s="168" t="s">
        <v>600</v>
      </c>
      <c r="B61" s="169" t="s">
        <v>552</v>
      </c>
      <c r="C61" s="9"/>
      <c r="D61" s="9"/>
      <c r="E61" s="9">
        <f t="shared" si="14"/>
        <v>0</v>
      </c>
      <c r="F61" s="9"/>
      <c r="G61" s="9"/>
      <c r="H61" s="9">
        <f t="shared" si="3"/>
        <v>0</v>
      </c>
    </row>
    <row r="62" spans="1:8">
      <c r="A62" s="168" t="s">
        <v>601</v>
      </c>
      <c r="B62" s="169" t="s">
        <v>554</v>
      </c>
      <c r="C62" s="9"/>
      <c r="D62" s="9"/>
      <c r="E62" s="9">
        <f t="shared" si="14"/>
        <v>0</v>
      </c>
      <c r="F62" s="9"/>
      <c r="G62" s="9"/>
      <c r="H62" s="9">
        <f t="shared" si="3"/>
        <v>0</v>
      </c>
    </row>
    <row r="63" spans="1:8">
      <c r="A63" s="168" t="s">
        <v>602</v>
      </c>
      <c r="B63" s="169" t="s">
        <v>556</v>
      </c>
      <c r="C63" s="9"/>
      <c r="D63" s="9"/>
      <c r="E63" s="9">
        <f t="shared" si="14"/>
        <v>0</v>
      </c>
      <c r="F63" s="9"/>
      <c r="G63" s="9"/>
      <c r="H63" s="9">
        <f t="shared" si="3"/>
        <v>0</v>
      </c>
    </row>
    <row r="64" spans="1:8">
      <c r="A64" s="168" t="s">
        <v>603</v>
      </c>
      <c r="B64" s="169" t="s">
        <v>558</v>
      </c>
      <c r="C64" s="9"/>
      <c r="D64" s="9"/>
      <c r="E64" s="9">
        <f t="shared" si="14"/>
        <v>0</v>
      </c>
      <c r="F64" s="9"/>
      <c r="G64" s="9"/>
      <c r="H64" s="9">
        <f t="shared" si="3"/>
        <v>0</v>
      </c>
    </row>
    <row r="65" spans="1:8">
      <c r="A65" s="168" t="s">
        <v>604</v>
      </c>
      <c r="B65" s="169" t="s">
        <v>560</v>
      </c>
      <c r="C65" s="9"/>
      <c r="D65" s="9"/>
      <c r="E65" s="9">
        <f t="shared" si="14"/>
        <v>0</v>
      </c>
      <c r="F65" s="9"/>
      <c r="G65" s="9"/>
      <c r="H65" s="9">
        <f t="shared" si="3"/>
        <v>0</v>
      </c>
    </row>
    <row r="66" spans="1:8" ht="5.0999999999999996" customHeight="1">
      <c r="A66" s="27"/>
      <c r="B66" s="170"/>
      <c r="C66" s="7"/>
      <c r="D66" s="7"/>
      <c r="E66" s="7"/>
      <c r="F66" s="7"/>
      <c r="G66" s="7"/>
      <c r="H66" s="7"/>
    </row>
    <row r="67" spans="1:8" ht="12.75">
      <c r="A67" s="166" t="s">
        <v>561</v>
      </c>
      <c r="B67" s="171"/>
      <c r="C67" s="7">
        <f>SUM(C68:C76)</f>
        <v>0</v>
      </c>
      <c r="D67" s="7">
        <f t="shared" ref="D67:G67" si="15">SUM(D68:D76)</f>
        <v>0</v>
      </c>
      <c r="E67" s="7">
        <f t="shared" si="15"/>
        <v>0</v>
      </c>
      <c r="F67" s="7">
        <f t="shared" si="15"/>
        <v>0</v>
      </c>
      <c r="G67" s="7">
        <f t="shared" si="15"/>
        <v>0</v>
      </c>
      <c r="H67" s="7">
        <f t="shared" si="3"/>
        <v>0</v>
      </c>
    </row>
    <row r="68" spans="1:8">
      <c r="A68" s="168" t="s">
        <v>605</v>
      </c>
      <c r="B68" s="169" t="s">
        <v>563</v>
      </c>
      <c r="C68" s="9"/>
      <c r="D68" s="9"/>
      <c r="E68" s="9">
        <f>C68+D68</f>
        <v>0</v>
      </c>
      <c r="F68" s="9"/>
      <c r="G68" s="9"/>
      <c r="H68" s="9">
        <f t="shared" si="3"/>
        <v>0</v>
      </c>
    </row>
    <row r="69" spans="1:8">
      <c r="A69" s="168" t="s">
        <v>606</v>
      </c>
      <c r="B69" s="169" t="s">
        <v>565</v>
      </c>
      <c r="C69" s="9"/>
      <c r="D69" s="9"/>
      <c r="E69" s="9">
        <f t="shared" ref="E69:E76" si="16">C69+D69</f>
        <v>0</v>
      </c>
      <c r="F69" s="9"/>
      <c r="G69" s="9"/>
      <c r="H69" s="9">
        <f t="shared" si="3"/>
        <v>0</v>
      </c>
    </row>
    <row r="70" spans="1:8">
      <c r="A70" s="168" t="s">
        <v>607</v>
      </c>
      <c r="B70" s="169" t="s">
        <v>567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168" t="s">
        <v>608</v>
      </c>
      <c r="B71" s="169" t="s">
        <v>569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>
      <c r="A72" s="168" t="s">
        <v>609</v>
      </c>
      <c r="B72" s="169" t="s">
        <v>571</v>
      </c>
      <c r="C72" s="9"/>
      <c r="D72" s="9"/>
      <c r="E72" s="9">
        <f t="shared" si="16"/>
        <v>0</v>
      </c>
      <c r="F72" s="9"/>
      <c r="G72" s="9"/>
      <c r="H72" s="9">
        <f t="shared" si="3"/>
        <v>0</v>
      </c>
    </row>
    <row r="73" spans="1:8">
      <c r="A73" s="168" t="s">
        <v>610</v>
      </c>
      <c r="B73" s="169" t="s">
        <v>573</v>
      </c>
      <c r="C73" s="9"/>
      <c r="D73" s="9"/>
      <c r="E73" s="9">
        <f t="shared" si="16"/>
        <v>0</v>
      </c>
      <c r="F73" s="9"/>
      <c r="G73" s="9"/>
      <c r="H73" s="9">
        <f t="shared" si="3"/>
        <v>0</v>
      </c>
    </row>
    <row r="74" spans="1:8">
      <c r="A74" s="168" t="s">
        <v>611</v>
      </c>
      <c r="B74" s="169" t="s">
        <v>575</v>
      </c>
      <c r="C74" s="9"/>
      <c r="D74" s="9"/>
      <c r="E74" s="9">
        <f t="shared" si="16"/>
        <v>0</v>
      </c>
      <c r="F74" s="9"/>
      <c r="G74" s="9"/>
      <c r="H74" s="9">
        <f t="shared" si="3"/>
        <v>0</v>
      </c>
    </row>
    <row r="75" spans="1:8">
      <c r="A75" s="168" t="s">
        <v>612</v>
      </c>
      <c r="B75" s="169" t="s">
        <v>577</v>
      </c>
      <c r="C75" s="9"/>
      <c r="D75" s="9"/>
      <c r="E75" s="9">
        <f t="shared" si="16"/>
        <v>0</v>
      </c>
      <c r="F75" s="9"/>
      <c r="G75" s="9"/>
      <c r="H75" s="9">
        <f t="shared" si="3"/>
        <v>0</v>
      </c>
    </row>
    <row r="76" spans="1:8">
      <c r="A76" s="168" t="s">
        <v>613</v>
      </c>
      <c r="B76" s="169" t="s">
        <v>579</v>
      </c>
      <c r="C76" s="9"/>
      <c r="D76" s="9"/>
      <c r="E76" s="9">
        <f t="shared" si="16"/>
        <v>0</v>
      </c>
      <c r="F76" s="9"/>
      <c r="G76" s="9"/>
      <c r="H76" s="9">
        <f t="shared" si="3"/>
        <v>0</v>
      </c>
    </row>
    <row r="77" spans="1:8" ht="5.0999999999999996" customHeight="1">
      <c r="A77" s="27"/>
      <c r="B77" s="170"/>
      <c r="C77" s="7"/>
      <c r="D77" s="7"/>
      <c r="E77" s="7"/>
      <c r="F77" s="7"/>
      <c r="G77" s="7"/>
      <c r="H77" s="7"/>
    </row>
    <row r="78" spans="1:8" ht="12.75">
      <c r="A78" s="166" t="s">
        <v>580</v>
      </c>
      <c r="B78" s="171"/>
      <c r="C78" s="7">
        <f>SUM(C79:C82)</f>
        <v>0</v>
      </c>
      <c r="D78" s="7">
        <f t="shared" ref="D78:G78" si="17">SUM(D79:D82)</f>
        <v>0</v>
      </c>
      <c r="E78" s="7">
        <f t="shared" si="17"/>
        <v>0</v>
      </c>
      <c r="F78" s="7">
        <f t="shared" si="17"/>
        <v>0</v>
      </c>
      <c r="G78" s="7">
        <f t="shared" si="17"/>
        <v>0</v>
      </c>
      <c r="H78" s="7">
        <f t="shared" ref="H78:H82" si="18">E78-F78</f>
        <v>0</v>
      </c>
    </row>
    <row r="79" spans="1:8">
      <c r="A79" s="168" t="s">
        <v>614</v>
      </c>
      <c r="B79" s="169" t="s">
        <v>582</v>
      </c>
      <c r="C79" s="9"/>
      <c r="D79" s="9"/>
      <c r="E79" s="9">
        <f>C79+D79</f>
        <v>0</v>
      </c>
      <c r="F79" s="9"/>
      <c r="G79" s="9"/>
      <c r="H79" s="9">
        <f t="shared" si="18"/>
        <v>0</v>
      </c>
    </row>
    <row r="80" spans="1:8" ht="22.5">
      <c r="A80" s="168" t="s">
        <v>615</v>
      </c>
      <c r="B80" s="172" t="s">
        <v>584</v>
      </c>
      <c r="C80" s="9"/>
      <c r="D80" s="9"/>
      <c r="E80" s="9">
        <f t="shared" ref="E80:E82" si="19">C80+D80</f>
        <v>0</v>
      </c>
      <c r="F80" s="9"/>
      <c r="G80" s="9"/>
      <c r="H80" s="9">
        <f t="shared" si="18"/>
        <v>0</v>
      </c>
    </row>
    <row r="81" spans="1:8">
      <c r="A81" s="168" t="s">
        <v>616</v>
      </c>
      <c r="B81" s="169" t="s">
        <v>586</v>
      </c>
      <c r="C81" s="9"/>
      <c r="D81" s="9"/>
      <c r="E81" s="9">
        <f t="shared" si="19"/>
        <v>0</v>
      </c>
      <c r="F81" s="9"/>
      <c r="G81" s="9"/>
      <c r="H81" s="9">
        <f t="shared" si="18"/>
        <v>0</v>
      </c>
    </row>
    <row r="82" spans="1:8">
      <c r="A82" s="168" t="s">
        <v>617</v>
      </c>
      <c r="B82" s="169" t="s">
        <v>588</v>
      </c>
      <c r="C82" s="9"/>
      <c r="D82" s="9"/>
      <c r="E82" s="9">
        <f t="shared" si="19"/>
        <v>0</v>
      </c>
      <c r="F82" s="9"/>
      <c r="G82" s="9"/>
      <c r="H82" s="9">
        <f t="shared" si="18"/>
        <v>0</v>
      </c>
    </row>
    <row r="83" spans="1:8" ht="5.0999999999999996" customHeight="1">
      <c r="A83" s="27"/>
      <c r="B83" s="170"/>
      <c r="C83" s="7"/>
      <c r="D83" s="7"/>
      <c r="E83" s="7"/>
      <c r="F83" s="7"/>
      <c r="G83" s="7"/>
      <c r="H83" s="7"/>
    </row>
    <row r="84" spans="1:8" ht="12.75">
      <c r="A84" s="166" t="s">
        <v>513</v>
      </c>
      <c r="B84" s="171"/>
      <c r="C84" s="7">
        <f>C10+C47</f>
        <v>4628016.76</v>
      </c>
      <c r="D84" s="7">
        <f t="shared" ref="D84:H84" si="20">D10+D47</f>
        <v>540000</v>
      </c>
      <c r="E84" s="7">
        <f t="shared" si="20"/>
        <v>5168016.76</v>
      </c>
      <c r="F84" s="7">
        <f t="shared" si="20"/>
        <v>4333677.83</v>
      </c>
      <c r="G84" s="7">
        <f t="shared" si="20"/>
        <v>3733218.77</v>
      </c>
      <c r="H84" s="7">
        <f t="shared" si="20"/>
        <v>834338.9299999997</v>
      </c>
    </row>
    <row r="85" spans="1:8" ht="5.0999999999999996" customHeight="1">
      <c r="A85" s="106"/>
      <c r="B85" s="173"/>
      <c r="C85" s="108"/>
      <c r="D85" s="108"/>
      <c r="E85" s="108"/>
      <c r="F85" s="108"/>
      <c r="G85" s="108"/>
      <c r="H85" s="108"/>
    </row>
    <row r="91" spans="1:8">
      <c r="B91" s="25"/>
    </row>
    <row r="92" spans="1:8">
      <c r="B92" s="26" t="s">
        <v>121</v>
      </c>
    </row>
    <row r="93" spans="1:8">
      <c r="B93" s="26" t="s">
        <v>122</v>
      </c>
    </row>
  </sheetData>
  <protectedRanges>
    <protectedRange sqref="B91:B93" name="Rango1_3_1_1_2_3_1_1_1"/>
  </protectedRanges>
  <mergeCells count="15">
    <mergeCell ref="A67:B67"/>
    <mergeCell ref="A78:B78"/>
    <mergeCell ref="A84:B84"/>
    <mergeCell ref="A21:B21"/>
    <mergeCell ref="A30:B30"/>
    <mergeCell ref="A41:B41"/>
    <mergeCell ref="A47:B47"/>
    <mergeCell ref="A48:B48"/>
    <mergeCell ref="A58:B58"/>
    <mergeCell ref="A6:H6"/>
    <mergeCell ref="A7:B7"/>
    <mergeCell ref="C7:G7"/>
    <mergeCell ref="A8:B8"/>
    <mergeCell ref="A10:B10"/>
    <mergeCell ref="A11:B11"/>
  </mergeCells>
  <pageMargins left="0.7" right="0.7" top="0.75" bottom="0.75" header="0.3" footer="0.3"/>
  <pageSetup paperSize="9" scale="67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A38" sqref="A38:A41"/>
    </sheetView>
  </sheetViews>
  <sheetFormatPr baseColWidth="10" defaultRowHeight="11.25"/>
  <cols>
    <col min="1" max="1" width="56" style="18" customWidth="1"/>
    <col min="2" max="2" width="17" style="18" customWidth="1"/>
    <col min="3" max="3" width="17.6640625" style="18" customWidth="1"/>
    <col min="4" max="4" width="13.6640625" style="18" customWidth="1"/>
    <col min="5" max="5" width="15.6640625" style="18" customWidth="1"/>
    <col min="6" max="6" width="14.83203125" style="18" customWidth="1"/>
    <col min="7" max="7" width="19.33203125" style="18" customWidth="1"/>
    <col min="8" max="16384" width="12" style="18"/>
  </cols>
  <sheetData>
    <row r="1" spans="1:7" ht="36.75" customHeight="1"/>
    <row r="3" spans="1:7" ht="56.1" customHeight="1">
      <c r="A3" s="50" t="s">
        <v>618</v>
      </c>
      <c r="B3" s="51"/>
      <c r="C3" s="51"/>
      <c r="D3" s="51"/>
      <c r="E3" s="51"/>
      <c r="F3" s="51"/>
      <c r="G3" s="52"/>
    </row>
    <row r="4" spans="1:7">
      <c r="A4" s="174"/>
      <c r="B4" s="157" t="s">
        <v>310</v>
      </c>
      <c r="C4" s="157"/>
      <c r="D4" s="157"/>
      <c r="E4" s="157"/>
      <c r="F4" s="157"/>
      <c r="G4" s="156"/>
    </row>
    <row r="5" spans="1:7" ht="45.75" customHeight="1">
      <c r="A5" s="73" t="s">
        <v>0</v>
      </c>
      <c r="B5" s="2" t="s">
        <v>311</v>
      </c>
      <c r="C5" s="2" t="s">
        <v>312</v>
      </c>
      <c r="D5" s="2" t="s">
        <v>313</v>
      </c>
      <c r="E5" s="2" t="s">
        <v>619</v>
      </c>
      <c r="F5" s="2" t="s">
        <v>218</v>
      </c>
      <c r="G5" s="53" t="s">
        <v>315</v>
      </c>
    </row>
    <row r="6" spans="1:7">
      <c r="A6" s="175" t="s">
        <v>620</v>
      </c>
      <c r="B6" s="176">
        <f>B7+B8+B9+B12+B13+B16</f>
        <v>3398438.01</v>
      </c>
      <c r="C6" s="176">
        <f t="shared" ref="C6:G6" si="0">C7+C8+C9+C12+C13+C16</f>
        <v>204846.77</v>
      </c>
      <c r="D6" s="176">
        <f t="shared" si="0"/>
        <v>3603284.78</v>
      </c>
      <c r="E6" s="176">
        <f t="shared" si="0"/>
        <v>3515527.94</v>
      </c>
      <c r="F6" s="176">
        <f t="shared" si="0"/>
        <v>3276274.6</v>
      </c>
      <c r="G6" s="176">
        <f t="shared" si="0"/>
        <v>87756.839999999851</v>
      </c>
    </row>
    <row r="7" spans="1:7">
      <c r="A7" s="84" t="s">
        <v>621</v>
      </c>
      <c r="B7" s="9">
        <v>3398438.01</v>
      </c>
      <c r="C7" s="9">
        <v>204846.77</v>
      </c>
      <c r="D7" s="7">
        <f>B7+C7</f>
        <v>3603284.78</v>
      </c>
      <c r="E7" s="9">
        <v>3515527.94</v>
      </c>
      <c r="F7" s="9">
        <v>3276274.6</v>
      </c>
      <c r="G7" s="7">
        <f>D7-E7</f>
        <v>87756.839999999851</v>
      </c>
    </row>
    <row r="8" spans="1:7">
      <c r="A8" s="84" t="s">
        <v>622</v>
      </c>
      <c r="B8" s="7"/>
      <c r="C8" s="7"/>
      <c r="D8" s="7">
        <f>B8+C8</f>
        <v>0</v>
      </c>
      <c r="E8" s="7"/>
      <c r="F8" s="7"/>
      <c r="G8" s="7">
        <f>D8-E8</f>
        <v>0</v>
      </c>
    </row>
    <row r="9" spans="1:7">
      <c r="A9" s="84" t="s">
        <v>623</v>
      </c>
      <c r="B9" s="7">
        <f>SUM(B10:B11)</f>
        <v>0</v>
      </c>
      <c r="C9" s="7">
        <f t="shared" ref="C9:G9" si="1">SUM(C10:C11)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</row>
    <row r="10" spans="1:7">
      <c r="A10" s="121" t="s">
        <v>624</v>
      </c>
      <c r="B10" s="9"/>
      <c r="C10" s="9"/>
      <c r="D10" s="7">
        <f t="shared" ref="D10:D12" si="2">B10+C10</f>
        <v>0</v>
      </c>
      <c r="E10" s="9"/>
      <c r="F10" s="9"/>
      <c r="G10" s="9">
        <f t="shared" ref="G10:G16" si="3">D10-E10</f>
        <v>0</v>
      </c>
    </row>
    <row r="11" spans="1:7">
      <c r="A11" s="121" t="s">
        <v>625</v>
      </c>
      <c r="B11" s="9"/>
      <c r="C11" s="9"/>
      <c r="D11" s="7">
        <f t="shared" si="2"/>
        <v>0</v>
      </c>
      <c r="E11" s="9"/>
      <c r="F11" s="9"/>
      <c r="G11" s="9">
        <f t="shared" si="3"/>
        <v>0</v>
      </c>
    </row>
    <row r="12" spans="1:7">
      <c r="A12" s="84" t="s">
        <v>626</v>
      </c>
      <c r="B12" s="7"/>
      <c r="C12" s="7"/>
      <c r="D12" s="7">
        <f t="shared" si="2"/>
        <v>0</v>
      </c>
      <c r="E12" s="7"/>
      <c r="F12" s="7"/>
      <c r="G12" s="7">
        <f t="shared" si="3"/>
        <v>0</v>
      </c>
    </row>
    <row r="13" spans="1:7" ht="22.5">
      <c r="A13" s="84" t="s">
        <v>627</v>
      </c>
      <c r="B13" s="7">
        <f>SUM(B14:B15)</f>
        <v>0</v>
      </c>
      <c r="C13" s="7">
        <f t="shared" ref="C13:F13" si="4">SUM(C14:C15)</f>
        <v>0</v>
      </c>
      <c r="D13" s="7">
        <f t="shared" si="4"/>
        <v>0</v>
      </c>
      <c r="E13" s="7">
        <f t="shared" si="4"/>
        <v>0</v>
      </c>
      <c r="F13" s="7">
        <f t="shared" si="4"/>
        <v>0</v>
      </c>
      <c r="G13" s="7">
        <f t="shared" si="3"/>
        <v>0</v>
      </c>
    </row>
    <row r="14" spans="1:7">
      <c r="A14" s="121" t="s">
        <v>628</v>
      </c>
      <c r="B14" s="9"/>
      <c r="C14" s="9"/>
      <c r="D14" s="7">
        <f t="shared" ref="D14:D16" si="5">B14+C14</f>
        <v>0</v>
      </c>
      <c r="E14" s="9"/>
      <c r="F14" s="9"/>
      <c r="G14" s="9">
        <f t="shared" si="3"/>
        <v>0</v>
      </c>
    </row>
    <row r="15" spans="1:7">
      <c r="A15" s="121" t="s">
        <v>629</v>
      </c>
      <c r="B15" s="9"/>
      <c r="C15" s="9"/>
      <c r="D15" s="7">
        <f t="shared" si="5"/>
        <v>0</v>
      </c>
      <c r="E15" s="9"/>
      <c r="F15" s="9"/>
      <c r="G15" s="9">
        <f t="shared" si="3"/>
        <v>0</v>
      </c>
    </row>
    <row r="16" spans="1:7">
      <c r="A16" s="84" t="s">
        <v>630</v>
      </c>
      <c r="B16" s="7"/>
      <c r="C16" s="7"/>
      <c r="D16" s="7">
        <f t="shared" si="5"/>
        <v>0</v>
      </c>
      <c r="E16" s="7"/>
      <c r="F16" s="7"/>
      <c r="G16" s="7">
        <f t="shared" si="3"/>
        <v>0</v>
      </c>
    </row>
    <row r="17" spans="1:8" ht="5.0999999999999996" customHeight="1">
      <c r="A17" s="84"/>
      <c r="B17" s="9"/>
      <c r="C17" s="9"/>
      <c r="D17" s="9"/>
      <c r="E17" s="9"/>
      <c r="F17" s="9"/>
      <c r="G17" s="9"/>
    </row>
    <row r="18" spans="1:8">
      <c r="A18" s="66" t="s">
        <v>631</v>
      </c>
      <c r="B18" s="7">
        <f>B19+B20+B21+B24+B25+B28</f>
        <v>0</v>
      </c>
      <c r="C18" s="7">
        <f t="shared" ref="C18:G18" si="6">C19+C20+C21+C24+C25+C28</f>
        <v>0</v>
      </c>
      <c r="D18" s="7">
        <f t="shared" si="6"/>
        <v>0</v>
      </c>
      <c r="E18" s="7">
        <f t="shared" si="6"/>
        <v>0</v>
      </c>
      <c r="F18" s="7">
        <f t="shared" si="6"/>
        <v>0</v>
      </c>
      <c r="G18" s="7">
        <f t="shared" si="6"/>
        <v>0</v>
      </c>
    </row>
    <row r="19" spans="1:8">
      <c r="A19" s="84" t="s">
        <v>621</v>
      </c>
      <c r="B19" s="9">
        <v>0</v>
      </c>
      <c r="C19" s="9">
        <v>0</v>
      </c>
      <c r="D19" s="7">
        <f t="shared" ref="D19:D20" si="7">B19+C19</f>
        <v>0</v>
      </c>
      <c r="E19" s="9">
        <v>0</v>
      </c>
      <c r="F19" s="9">
        <v>0</v>
      </c>
      <c r="G19" s="7">
        <f t="shared" ref="G19:G28" si="8">D19-E19</f>
        <v>0</v>
      </c>
    </row>
    <row r="20" spans="1:8">
      <c r="A20" s="84" t="s">
        <v>622</v>
      </c>
      <c r="B20" s="7"/>
      <c r="C20" s="7"/>
      <c r="D20" s="7">
        <f t="shared" si="7"/>
        <v>0</v>
      </c>
      <c r="E20" s="7"/>
      <c r="F20" s="7"/>
      <c r="G20" s="7">
        <f t="shared" si="8"/>
        <v>0</v>
      </c>
    </row>
    <row r="21" spans="1:8">
      <c r="A21" s="84" t="s">
        <v>623</v>
      </c>
      <c r="B21" s="7">
        <f>SUM(B22:B23)</f>
        <v>0</v>
      </c>
      <c r="C21" s="7">
        <f t="shared" ref="C21:F21" si="9">SUM(C22:C23)</f>
        <v>0</v>
      </c>
      <c r="D21" s="7">
        <f t="shared" si="9"/>
        <v>0</v>
      </c>
      <c r="E21" s="7">
        <f t="shared" si="9"/>
        <v>0</v>
      </c>
      <c r="F21" s="7">
        <f t="shared" si="9"/>
        <v>0</v>
      </c>
      <c r="G21" s="7">
        <f t="shared" si="8"/>
        <v>0</v>
      </c>
    </row>
    <row r="22" spans="1:8">
      <c r="A22" s="121" t="s">
        <v>624</v>
      </c>
      <c r="B22" s="9"/>
      <c r="C22" s="9"/>
      <c r="D22" s="7">
        <f t="shared" ref="D22:D24" si="10">B22+C22</f>
        <v>0</v>
      </c>
      <c r="E22" s="9"/>
      <c r="F22" s="9"/>
      <c r="G22" s="9">
        <f t="shared" si="8"/>
        <v>0</v>
      </c>
    </row>
    <row r="23" spans="1:8">
      <c r="A23" s="121" t="s">
        <v>625</v>
      </c>
      <c r="B23" s="9"/>
      <c r="C23" s="9"/>
      <c r="D23" s="7">
        <f t="shared" si="10"/>
        <v>0</v>
      </c>
      <c r="E23" s="9"/>
      <c r="F23" s="9"/>
      <c r="G23" s="9">
        <f t="shared" si="8"/>
        <v>0</v>
      </c>
    </row>
    <row r="24" spans="1:8">
      <c r="A24" s="84" t="s">
        <v>626</v>
      </c>
      <c r="B24" s="7"/>
      <c r="C24" s="7"/>
      <c r="D24" s="7">
        <f t="shared" si="10"/>
        <v>0</v>
      </c>
      <c r="E24" s="7"/>
      <c r="F24" s="7"/>
      <c r="G24" s="7">
        <f t="shared" si="8"/>
        <v>0</v>
      </c>
    </row>
    <row r="25" spans="1:8" ht="22.5">
      <c r="A25" s="84" t="s">
        <v>627</v>
      </c>
      <c r="B25" s="7">
        <f>SUM(B26:B27)</f>
        <v>0</v>
      </c>
      <c r="C25" s="7">
        <f t="shared" ref="C25:F25" si="11">SUM(C26:C27)</f>
        <v>0</v>
      </c>
      <c r="D25" s="7">
        <f t="shared" si="11"/>
        <v>0</v>
      </c>
      <c r="E25" s="7">
        <f t="shared" si="11"/>
        <v>0</v>
      </c>
      <c r="F25" s="7">
        <f t="shared" si="11"/>
        <v>0</v>
      </c>
      <c r="G25" s="7">
        <f t="shared" si="8"/>
        <v>0</v>
      </c>
    </row>
    <row r="26" spans="1:8">
      <c r="A26" s="121" t="s">
        <v>628</v>
      </c>
      <c r="B26" s="9"/>
      <c r="C26" s="9"/>
      <c r="D26" s="7">
        <f t="shared" ref="D26:D28" si="12">B26+C26</f>
        <v>0</v>
      </c>
      <c r="E26" s="9"/>
      <c r="F26" s="9"/>
      <c r="G26" s="9">
        <f t="shared" si="8"/>
        <v>0</v>
      </c>
    </row>
    <row r="27" spans="1:8">
      <c r="A27" s="121" t="s">
        <v>629</v>
      </c>
      <c r="B27" s="9"/>
      <c r="C27" s="9"/>
      <c r="D27" s="7">
        <f t="shared" si="12"/>
        <v>0</v>
      </c>
      <c r="E27" s="9"/>
      <c r="F27" s="9"/>
      <c r="G27" s="9">
        <f t="shared" si="8"/>
        <v>0</v>
      </c>
    </row>
    <row r="28" spans="1:8">
      <c r="A28" s="84" t="s">
        <v>630</v>
      </c>
      <c r="B28" s="7"/>
      <c r="C28" s="7"/>
      <c r="D28" s="7">
        <f t="shared" si="12"/>
        <v>0</v>
      </c>
      <c r="E28" s="7"/>
      <c r="F28" s="7"/>
      <c r="G28" s="7">
        <f t="shared" si="8"/>
        <v>0</v>
      </c>
    </row>
    <row r="29" spans="1:8">
      <c r="A29" s="66" t="s">
        <v>632</v>
      </c>
      <c r="B29" s="7">
        <f>B6+B18</f>
        <v>3398438.01</v>
      </c>
      <c r="C29" s="7">
        <f t="shared" ref="C29:G29" si="13">C6+C18</f>
        <v>204846.77</v>
      </c>
      <c r="D29" s="7">
        <f t="shared" si="13"/>
        <v>3603284.78</v>
      </c>
      <c r="E29" s="7">
        <f t="shared" si="13"/>
        <v>3515527.94</v>
      </c>
      <c r="F29" s="7">
        <f t="shared" si="13"/>
        <v>3276274.6</v>
      </c>
      <c r="G29" s="7">
        <f t="shared" si="13"/>
        <v>87756.839999999851</v>
      </c>
    </row>
    <row r="30" spans="1:8" ht="5.0999999999999996" customHeight="1">
      <c r="A30" s="177"/>
      <c r="B30" s="16"/>
      <c r="C30" s="16"/>
      <c r="D30" s="16"/>
      <c r="E30" s="16"/>
      <c r="F30" s="16"/>
      <c r="G30" s="16"/>
    </row>
    <row r="31" spans="1:8" ht="12.75">
      <c r="A31" s="33" t="s">
        <v>120</v>
      </c>
      <c r="B31" s="34"/>
      <c r="C31" s="34"/>
      <c r="D31" s="34"/>
      <c r="E31" s="34"/>
      <c r="F31" s="35"/>
      <c r="G31" s="35"/>
      <c r="H31" s="35"/>
    </row>
    <row r="32" spans="1:8" ht="12.75">
      <c r="A32" s="22"/>
      <c r="B32" s="29"/>
      <c r="C32" s="29"/>
      <c r="D32" s="29"/>
      <c r="E32" s="29"/>
      <c r="F32" s="29"/>
      <c r="G32" s="29"/>
      <c r="H32" s="29"/>
    </row>
    <row r="33" spans="1:8" ht="12.75">
      <c r="A33" s="22"/>
      <c r="B33" s="29"/>
      <c r="C33" s="29"/>
      <c r="D33" s="29"/>
      <c r="E33" s="29"/>
      <c r="F33" s="29"/>
      <c r="G33" s="29"/>
      <c r="H33" s="29"/>
    </row>
    <row r="34" spans="1:8" ht="12.75">
      <c r="A34" s="22"/>
      <c r="B34" s="29"/>
      <c r="C34" s="29"/>
      <c r="D34" s="29"/>
      <c r="E34" s="29"/>
      <c r="F34" s="29"/>
      <c r="G34" s="29"/>
      <c r="H34" s="29"/>
    </row>
    <row r="35" spans="1:8" ht="12.75">
      <c r="A35" s="22"/>
      <c r="B35" s="29"/>
      <c r="C35" s="29"/>
      <c r="D35" s="29"/>
      <c r="E35" s="29"/>
      <c r="F35" s="29"/>
      <c r="G35" s="29"/>
      <c r="H35" s="29"/>
    </row>
    <row r="36" spans="1:8" ht="12.75">
      <c r="A36" s="22"/>
      <c r="B36" s="29"/>
      <c r="C36" s="29"/>
      <c r="D36" s="29"/>
      <c r="E36" s="29"/>
      <c r="F36" s="29"/>
      <c r="G36" s="29"/>
      <c r="H36" s="29"/>
    </row>
    <row r="39" spans="1:8">
      <c r="A39" s="25"/>
    </row>
    <row r="40" spans="1:8">
      <c r="A40" s="26" t="s">
        <v>121</v>
      </c>
    </row>
    <row r="41" spans="1:8">
      <c r="A41" s="26" t="s">
        <v>122</v>
      </c>
    </row>
  </sheetData>
  <protectedRanges>
    <protectedRange sqref="B31:H36" name="Rango1_3_1_1_4"/>
    <protectedRange sqref="A39:A41" name="Rango1_3_1_1_2_3"/>
  </protectedRanges>
  <mergeCells count="3">
    <mergeCell ref="A3:G3"/>
    <mergeCell ref="B4:F4"/>
    <mergeCell ref="A31:H31"/>
  </mergeCells>
  <pageMargins left="0.7" right="0.7" top="0.75" bottom="0.75" header="0.3" footer="0.3"/>
  <pageSetup scale="83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A12" sqref="A12"/>
    </sheetView>
  </sheetViews>
  <sheetFormatPr baseColWidth="10" defaultRowHeight="12.75"/>
  <cols>
    <col min="1" max="1" width="94" bestFit="1" customWidth="1"/>
    <col min="2" max="2" width="18.33203125" style="209" bestFit="1" customWidth="1"/>
    <col min="3" max="7" width="15.1640625" style="209" customWidth="1"/>
  </cols>
  <sheetData>
    <row r="1" spans="1:7" ht="21">
      <c r="A1" s="178" t="s">
        <v>633</v>
      </c>
      <c r="B1" s="178"/>
      <c r="C1" s="178"/>
      <c r="D1" s="178"/>
      <c r="E1" s="178"/>
      <c r="F1" s="178"/>
      <c r="G1" s="178"/>
    </row>
    <row r="2" spans="1:7" ht="15">
      <c r="A2" s="179" t="s">
        <v>653</v>
      </c>
      <c r="B2" s="180"/>
      <c r="C2" s="180"/>
      <c r="D2" s="180"/>
      <c r="E2" s="180"/>
      <c r="F2" s="180"/>
      <c r="G2" s="181"/>
    </row>
    <row r="3" spans="1:7" ht="15">
      <c r="A3" s="182" t="s">
        <v>634</v>
      </c>
      <c r="B3" s="183"/>
      <c r="C3" s="183"/>
      <c r="D3" s="183"/>
      <c r="E3" s="183"/>
      <c r="F3" s="183"/>
      <c r="G3" s="184"/>
    </row>
    <row r="4" spans="1:7" ht="15">
      <c r="A4" s="182" t="s">
        <v>635</v>
      </c>
      <c r="B4" s="183"/>
      <c r="C4" s="183"/>
      <c r="D4" s="183"/>
      <c r="E4" s="183"/>
      <c r="F4" s="183"/>
      <c r="G4" s="184"/>
    </row>
    <row r="5" spans="1:7" ht="15">
      <c r="A5" s="182" t="s">
        <v>636</v>
      </c>
      <c r="B5" s="183"/>
      <c r="C5" s="183"/>
      <c r="D5" s="183"/>
      <c r="E5" s="183"/>
      <c r="F5" s="183"/>
      <c r="G5" s="184"/>
    </row>
    <row r="6" spans="1:7" ht="15">
      <c r="A6" s="185" t="s">
        <v>637</v>
      </c>
      <c r="B6" s="198">
        <f>ANIO1P</f>
        <v>2019</v>
      </c>
      <c r="C6" s="199" t="str">
        <f>ANIO2P</f>
        <v>2020 (d)</v>
      </c>
      <c r="D6" s="199" t="str">
        <f>ANIO3P</f>
        <v>2021 (d)</v>
      </c>
      <c r="E6" s="199" t="str">
        <f>ANIO4P</f>
        <v>2022 (d)</v>
      </c>
      <c r="F6" s="199" t="str">
        <f>ANIO5P</f>
        <v>2023 (d)</v>
      </c>
      <c r="G6" s="199" t="str">
        <f>ANIO6P</f>
        <v>2024 (d)</v>
      </c>
    </row>
    <row r="7" spans="1:7" ht="45">
      <c r="A7" s="186"/>
      <c r="B7" s="200" t="s">
        <v>638</v>
      </c>
      <c r="C7" s="201"/>
      <c r="D7" s="201"/>
      <c r="E7" s="201"/>
      <c r="F7" s="201"/>
      <c r="G7" s="201"/>
    </row>
    <row r="8" spans="1:7" ht="15">
      <c r="A8" s="187" t="s">
        <v>639</v>
      </c>
      <c r="B8" s="202">
        <f>SUM(B9:B20)</f>
        <v>6766857</v>
      </c>
      <c r="C8" s="202">
        <f t="shared" ref="C8:G8" si="0">SUM(C9:C20)</f>
        <v>7037531</v>
      </c>
      <c r="D8" s="202">
        <f t="shared" si="0"/>
        <v>7319033</v>
      </c>
      <c r="E8" s="202">
        <f t="shared" si="0"/>
        <v>7611794</v>
      </c>
      <c r="F8" s="202">
        <f t="shared" si="0"/>
        <v>7916266</v>
      </c>
      <c r="G8" s="202">
        <f t="shared" si="0"/>
        <v>8232916</v>
      </c>
    </row>
    <row r="9" spans="1:7">
      <c r="A9" s="188" t="s">
        <v>248</v>
      </c>
      <c r="B9" s="203"/>
      <c r="C9" s="203"/>
      <c r="D9" s="203"/>
      <c r="E9" s="203"/>
      <c r="F9" s="203"/>
      <c r="G9" s="203"/>
    </row>
    <row r="10" spans="1:7">
      <c r="A10" s="188" t="s">
        <v>249</v>
      </c>
      <c r="B10" s="203"/>
      <c r="C10" s="203"/>
      <c r="D10" s="203"/>
      <c r="E10" s="203"/>
      <c r="F10" s="203"/>
      <c r="G10" s="203"/>
    </row>
    <row r="11" spans="1:7">
      <c r="A11" s="188" t="s">
        <v>250</v>
      </c>
      <c r="B11" s="203"/>
      <c r="C11" s="203"/>
      <c r="D11" s="203"/>
      <c r="E11" s="203"/>
      <c r="F11" s="203"/>
      <c r="G11" s="203"/>
    </row>
    <row r="12" spans="1:7">
      <c r="A12" s="188" t="s">
        <v>640</v>
      </c>
      <c r="B12" s="203"/>
      <c r="C12" s="203"/>
      <c r="D12" s="203"/>
      <c r="E12" s="203"/>
      <c r="F12" s="203"/>
      <c r="G12" s="203"/>
    </row>
    <row r="13" spans="1:7">
      <c r="A13" s="188" t="s">
        <v>252</v>
      </c>
      <c r="B13" s="203"/>
      <c r="C13" s="203"/>
      <c r="D13" s="203"/>
      <c r="E13" s="203"/>
      <c r="F13" s="203"/>
      <c r="G13" s="203"/>
    </row>
    <row r="14" spans="1:7">
      <c r="A14" s="188" t="s">
        <v>253</v>
      </c>
      <c r="B14" s="203"/>
      <c r="C14" s="203"/>
      <c r="D14" s="203"/>
      <c r="E14" s="203"/>
      <c r="F14" s="203"/>
      <c r="G14" s="203"/>
    </row>
    <row r="15" spans="1:7">
      <c r="A15" s="188" t="s">
        <v>641</v>
      </c>
      <c r="B15" s="203"/>
      <c r="C15" s="203"/>
      <c r="D15" s="203"/>
      <c r="E15" s="203"/>
      <c r="F15" s="203"/>
      <c r="G15" s="203"/>
    </row>
    <row r="16" spans="1:7">
      <c r="A16" s="188" t="s">
        <v>642</v>
      </c>
      <c r="B16" s="203"/>
      <c r="C16" s="203"/>
      <c r="D16" s="203"/>
      <c r="E16" s="203"/>
      <c r="F16" s="203"/>
      <c r="G16" s="203"/>
    </row>
    <row r="17" spans="1:7">
      <c r="A17" s="190" t="s">
        <v>643</v>
      </c>
      <c r="B17" s="203"/>
      <c r="C17" s="203"/>
      <c r="D17" s="203"/>
      <c r="E17" s="203"/>
      <c r="F17" s="203"/>
      <c r="G17" s="203"/>
    </row>
    <row r="18" spans="1:7">
      <c r="A18" s="188" t="s">
        <v>273</v>
      </c>
      <c r="B18" s="203">
        <v>6766857</v>
      </c>
      <c r="C18" s="203">
        <v>7037531</v>
      </c>
      <c r="D18" s="203">
        <v>7319033</v>
      </c>
      <c r="E18" s="203">
        <v>7611794</v>
      </c>
      <c r="F18" s="203">
        <v>7916266</v>
      </c>
      <c r="G18" s="203">
        <v>8232916</v>
      </c>
    </row>
    <row r="19" spans="1:7">
      <c r="A19" s="188" t="s">
        <v>274</v>
      </c>
      <c r="B19" s="203"/>
      <c r="C19" s="203"/>
      <c r="D19" s="203"/>
      <c r="E19" s="203"/>
      <c r="F19" s="203"/>
      <c r="G19" s="203"/>
    </row>
    <row r="20" spans="1:7">
      <c r="A20" s="188" t="s">
        <v>644</v>
      </c>
      <c r="B20" s="203"/>
      <c r="C20" s="203"/>
      <c r="D20" s="203"/>
      <c r="E20" s="203"/>
      <c r="F20" s="203"/>
      <c r="G20" s="203"/>
    </row>
    <row r="21" spans="1:7">
      <c r="A21" s="191"/>
      <c r="B21" s="204"/>
      <c r="C21" s="204"/>
      <c r="D21" s="204"/>
      <c r="E21" s="204"/>
      <c r="F21" s="204"/>
      <c r="G21" s="204"/>
    </row>
    <row r="22" spans="1:7" ht="15">
      <c r="A22" s="192" t="s">
        <v>645</v>
      </c>
      <c r="B22" s="205">
        <f>SUM(B23:B27)</f>
        <v>0</v>
      </c>
      <c r="C22" s="205">
        <f t="shared" ref="C22:G22" si="1">SUM(C23:C27)</f>
        <v>0</v>
      </c>
      <c r="D22" s="205">
        <f t="shared" si="1"/>
        <v>0</v>
      </c>
      <c r="E22" s="205">
        <f t="shared" si="1"/>
        <v>0</v>
      </c>
      <c r="F22" s="205">
        <f t="shared" si="1"/>
        <v>0</v>
      </c>
      <c r="G22" s="205">
        <f t="shared" si="1"/>
        <v>0</v>
      </c>
    </row>
    <row r="23" spans="1:7">
      <c r="A23" s="188" t="s">
        <v>646</v>
      </c>
      <c r="B23" s="203"/>
      <c r="C23" s="203"/>
      <c r="D23" s="203"/>
      <c r="E23" s="203"/>
      <c r="F23" s="203"/>
      <c r="G23" s="203"/>
    </row>
    <row r="24" spans="1:7">
      <c r="A24" s="188" t="s">
        <v>647</v>
      </c>
      <c r="B24" s="203"/>
      <c r="C24" s="203"/>
      <c r="D24" s="203"/>
      <c r="E24" s="203"/>
      <c r="F24" s="203"/>
      <c r="G24" s="203"/>
    </row>
    <row r="25" spans="1:7">
      <c r="A25" s="188" t="s">
        <v>648</v>
      </c>
      <c r="B25" s="203"/>
      <c r="C25" s="203"/>
      <c r="D25" s="203"/>
      <c r="E25" s="203"/>
      <c r="F25" s="203"/>
      <c r="G25" s="203"/>
    </row>
    <row r="26" spans="1:7">
      <c r="A26" s="193" t="s">
        <v>299</v>
      </c>
      <c r="B26" s="203"/>
      <c r="C26" s="203"/>
      <c r="D26" s="203"/>
      <c r="E26" s="203"/>
      <c r="F26" s="203"/>
      <c r="G26" s="203"/>
    </row>
    <row r="27" spans="1:7">
      <c r="A27" s="188" t="s">
        <v>300</v>
      </c>
      <c r="B27" s="203"/>
      <c r="C27" s="203"/>
      <c r="D27" s="203"/>
      <c r="E27" s="203"/>
      <c r="F27" s="203"/>
      <c r="G27" s="203"/>
    </row>
    <row r="28" spans="1:7">
      <c r="A28" s="191"/>
      <c r="B28" s="204"/>
      <c r="C28" s="204"/>
      <c r="D28" s="204"/>
      <c r="E28" s="204"/>
      <c r="F28" s="204"/>
      <c r="G28" s="204"/>
    </row>
    <row r="29" spans="1:7" ht="15">
      <c r="A29" s="192" t="s">
        <v>649</v>
      </c>
      <c r="B29" s="205">
        <f>B30</f>
        <v>0</v>
      </c>
      <c r="C29" s="205">
        <f t="shared" ref="C29:G29" si="2">C30</f>
        <v>0</v>
      </c>
      <c r="D29" s="205">
        <f t="shared" si="2"/>
        <v>0</v>
      </c>
      <c r="E29" s="205">
        <f t="shared" si="2"/>
        <v>0</v>
      </c>
      <c r="F29" s="205">
        <f t="shared" si="2"/>
        <v>0</v>
      </c>
      <c r="G29" s="205">
        <f t="shared" si="2"/>
        <v>0</v>
      </c>
    </row>
    <row r="30" spans="1:7">
      <c r="A30" s="188" t="s">
        <v>303</v>
      </c>
      <c r="B30" s="203"/>
      <c r="C30" s="203"/>
      <c r="D30" s="203"/>
      <c r="E30" s="203"/>
      <c r="F30" s="203"/>
      <c r="G30" s="203"/>
    </row>
    <row r="31" spans="1:7">
      <c r="A31" s="191"/>
      <c r="B31" s="204"/>
      <c r="C31" s="204"/>
      <c r="D31" s="204"/>
      <c r="E31" s="204"/>
      <c r="F31" s="204"/>
      <c r="G31" s="204"/>
    </row>
    <row r="32" spans="1:7" ht="15">
      <c r="A32" s="194" t="s">
        <v>650</v>
      </c>
      <c r="B32" s="205">
        <f>B29+B22+B8</f>
        <v>6766857</v>
      </c>
      <c r="C32" s="205">
        <f t="shared" ref="C32:F32" si="3">C29+C22+C8</f>
        <v>7037531</v>
      </c>
      <c r="D32" s="205">
        <f t="shared" si="3"/>
        <v>7319033</v>
      </c>
      <c r="E32" s="205">
        <f t="shared" si="3"/>
        <v>7611794</v>
      </c>
      <c r="F32" s="205">
        <f t="shared" si="3"/>
        <v>7916266</v>
      </c>
      <c r="G32" s="205">
        <f>G29+G22+G8</f>
        <v>8232916</v>
      </c>
    </row>
    <row r="33" spans="1:7">
      <c r="A33" s="191"/>
      <c r="B33" s="204"/>
      <c r="C33" s="204"/>
      <c r="D33" s="204"/>
      <c r="E33" s="204"/>
      <c r="F33" s="204"/>
      <c r="G33" s="204"/>
    </row>
    <row r="34" spans="1:7" ht="15">
      <c r="A34" s="192" t="s">
        <v>305</v>
      </c>
      <c r="B34" s="206"/>
      <c r="C34" s="206"/>
      <c r="D34" s="206"/>
      <c r="E34" s="206"/>
      <c r="F34" s="206"/>
      <c r="G34" s="206"/>
    </row>
    <row r="35" spans="1:7">
      <c r="A35" s="195" t="s">
        <v>651</v>
      </c>
      <c r="B35" s="203"/>
      <c r="C35" s="203"/>
      <c r="D35" s="203"/>
      <c r="E35" s="203"/>
      <c r="F35" s="203"/>
      <c r="G35" s="203"/>
    </row>
    <row r="36" spans="1:7" ht="25.5">
      <c r="A36" s="195" t="s">
        <v>307</v>
      </c>
      <c r="B36" s="203"/>
      <c r="C36" s="203"/>
      <c r="D36" s="203"/>
      <c r="E36" s="203"/>
      <c r="F36" s="203"/>
      <c r="G36" s="203"/>
    </row>
    <row r="37" spans="1:7" ht="15">
      <c r="A37" s="192" t="s">
        <v>652</v>
      </c>
      <c r="B37" s="205">
        <f>B36+B35</f>
        <v>0</v>
      </c>
      <c r="C37" s="205">
        <f t="shared" ref="C37:F37" si="4">C36+C35</f>
        <v>0</v>
      </c>
      <c r="D37" s="205">
        <f t="shared" si="4"/>
        <v>0</v>
      </c>
      <c r="E37" s="205">
        <f t="shared" si="4"/>
        <v>0</v>
      </c>
      <c r="F37" s="205">
        <f t="shared" si="4"/>
        <v>0</v>
      </c>
      <c r="G37" s="205">
        <f>G36+G35</f>
        <v>0</v>
      </c>
    </row>
    <row r="38" spans="1:7">
      <c r="A38" s="196"/>
      <c r="B38" s="207"/>
      <c r="C38" s="207"/>
      <c r="D38" s="207"/>
      <c r="E38" s="207"/>
      <c r="F38" s="207"/>
      <c r="G38" s="207"/>
    </row>
    <row r="39" spans="1:7">
      <c r="A39" s="197"/>
      <c r="B39" s="208"/>
      <c r="C39" s="208"/>
      <c r="D39" s="208"/>
      <c r="E39" s="208"/>
      <c r="F39" s="208"/>
      <c r="G39" s="208"/>
    </row>
    <row r="40" spans="1:7">
      <c r="A40" s="197"/>
      <c r="B40" s="208"/>
      <c r="C40" s="208"/>
      <c r="D40" s="208"/>
      <c r="E40" s="208"/>
      <c r="F40" s="208"/>
      <c r="G40" s="208"/>
    </row>
    <row r="41" spans="1:7">
      <c r="A41" s="197"/>
      <c r="B41" s="208"/>
      <c r="C41" s="208"/>
      <c r="D41" s="208"/>
      <c r="E41" s="208"/>
      <c r="F41" s="208"/>
      <c r="G41" s="208"/>
    </row>
    <row r="42" spans="1:7">
      <c r="A42" s="197"/>
      <c r="B42" s="208"/>
      <c r="C42" s="208"/>
      <c r="D42" s="208"/>
      <c r="E42" s="208"/>
      <c r="F42" s="208"/>
      <c r="G42" s="208"/>
    </row>
    <row r="43" spans="1:7">
      <c r="A43" s="18"/>
      <c r="B43" s="208"/>
      <c r="C43" s="208"/>
      <c r="D43" s="208"/>
      <c r="E43" s="208"/>
      <c r="F43" s="208"/>
      <c r="G43" s="208"/>
    </row>
    <row r="44" spans="1:7">
      <c r="A44" s="25"/>
    </row>
    <row r="45" spans="1:7">
      <c r="A45" s="26" t="s">
        <v>121</v>
      </c>
    </row>
    <row r="46" spans="1:7">
      <c r="A46" s="26" t="s">
        <v>122</v>
      </c>
    </row>
  </sheetData>
  <protectedRanges>
    <protectedRange sqref="A44:A46" name="Rango1_3_1_1_2_3_1"/>
  </protectedRanges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disablePrompts="1"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paperSize="9" scale="72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workbookViewId="0">
      <selection activeCell="A15" sqref="A15"/>
    </sheetView>
  </sheetViews>
  <sheetFormatPr baseColWidth="10" defaultRowHeight="12.75"/>
  <cols>
    <col min="1" max="1" width="66.83203125" bestFit="1" customWidth="1"/>
    <col min="2" max="2" width="20.6640625" style="209" customWidth="1"/>
    <col min="3" max="7" width="15.33203125" style="209" customWidth="1"/>
  </cols>
  <sheetData>
    <row r="1" spans="1:7" ht="21">
      <c r="A1" s="178" t="s">
        <v>654</v>
      </c>
      <c r="B1" s="178"/>
      <c r="C1" s="178"/>
      <c r="D1" s="178"/>
      <c r="E1" s="178"/>
      <c r="F1" s="178"/>
      <c r="G1" s="178"/>
    </row>
    <row r="2" spans="1:7" ht="15">
      <c r="A2" s="179" t="s">
        <v>129</v>
      </c>
      <c r="B2" s="180"/>
      <c r="C2" s="180"/>
      <c r="D2" s="180"/>
      <c r="E2" s="180"/>
      <c r="F2" s="180"/>
      <c r="G2" s="181"/>
    </row>
    <row r="3" spans="1:7" ht="15">
      <c r="A3" s="182" t="s">
        <v>655</v>
      </c>
      <c r="B3" s="183"/>
      <c r="C3" s="183"/>
      <c r="D3" s="183"/>
      <c r="E3" s="183"/>
      <c r="F3" s="183"/>
      <c r="G3" s="184"/>
    </row>
    <row r="4" spans="1:7" ht="15">
      <c r="A4" s="182" t="s">
        <v>635</v>
      </c>
      <c r="B4" s="183"/>
      <c r="C4" s="183"/>
      <c r="D4" s="183"/>
      <c r="E4" s="183"/>
      <c r="F4" s="183"/>
      <c r="G4" s="184"/>
    </row>
    <row r="5" spans="1:7" ht="15">
      <c r="A5" s="182" t="s">
        <v>636</v>
      </c>
      <c r="B5" s="183"/>
      <c r="C5" s="183"/>
      <c r="D5" s="183"/>
      <c r="E5" s="183"/>
      <c r="F5" s="183"/>
      <c r="G5" s="184"/>
    </row>
    <row r="6" spans="1:7" ht="15">
      <c r="A6" s="210" t="s">
        <v>656</v>
      </c>
      <c r="B6" s="198">
        <f>ANIO1P</f>
        <v>2019</v>
      </c>
      <c r="C6" s="199" t="str">
        <f>ANIO2P</f>
        <v>2020 (d)</v>
      </c>
      <c r="D6" s="199" t="str">
        <f>ANIO3P</f>
        <v>2021 (d)</v>
      </c>
      <c r="E6" s="199" t="str">
        <f>ANIO4P</f>
        <v>2022 (d)</v>
      </c>
      <c r="F6" s="199" t="str">
        <f>ANIO5P</f>
        <v>2023 (d)</v>
      </c>
      <c r="G6" s="199" t="str">
        <f>ANIO6P</f>
        <v>2024 (d)</v>
      </c>
    </row>
    <row r="7" spans="1:7" ht="45">
      <c r="A7" s="211"/>
      <c r="B7" s="200" t="s">
        <v>638</v>
      </c>
      <c r="C7" s="201"/>
      <c r="D7" s="201"/>
      <c r="E7" s="201"/>
      <c r="F7" s="201"/>
      <c r="G7" s="201"/>
    </row>
    <row r="8" spans="1:7" ht="15">
      <c r="A8" s="187" t="s">
        <v>657</v>
      </c>
      <c r="B8" s="202">
        <f>SUM(B9:B17)</f>
        <v>6766858</v>
      </c>
      <c r="C8" s="202">
        <f t="shared" ref="C8:G8" si="0">SUM(C9:C17)</f>
        <v>7037532</v>
      </c>
      <c r="D8" s="202">
        <f t="shared" si="0"/>
        <v>7319034</v>
      </c>
      <c r="E8" s="202">
        <f t="shared" si="0"/>
        <v>7611794</v>
      </c>
      <c r="F8" s="202">
        <f t="shared" si="0"/>
        <v>7916266</v>
      </c>
      <c r="G8" s="202">
        <f t="shared" si="0"/>
        <v>8232917</v>
      </c>
    </row>
    <row r="9" spans="1:7">
      <c r="A9" s="188" t="s">
        <v>658</v>
      </c>
      <c r="B9" s="203">
        <v>5949821</v>
      </c>
      <c r="C9" s="203">
        <v>6187814</v>
      </c>
      <c r="D9" s="203">
        <v>6435326</v>
      </c>
      <c r="E9" s="203">
        <v>6692739</v>
      </c>
      <c r="F9" s="203">
        <v>6960449</v>
      </c>
      <c r="G9" s="203">
        <v>7238867</v>
      </c>
    </row>
    <row r="10" spans="1:7">
      <c r="A10" s="188" t="s">
        <v>659</v>
      </c>
      <c r="B10" s="203">
        <v>119750</v>
      </c>
      <c r="C10" s="203">
        <v>124540</v>
      </c>
      <c r="D10" s="203">
        <v>129522</v>
      </c>
      <c r="E10" s="203">
        <v>134702</v>
      </c>
      <c r="F10" s="203">
        <v>140090</v>
      </c>
      <c r="G10" s="203">
        <v>145694</v>
      </c>
    </row>
    <row r="11" spans="1:7">
      <c r="A11" s="188" t="s">
        <v>660</v>
      </c>
      <c r="B11" s="203">
        <v>697287</v>
      </c>
      <c r="C11" s="203">
        <v>725178</v>
      </c>
      <c r="D11" s="203">
        <v>754186</v>
      </c>
      <c r="E11" s="203">
        <v>784353</v>
      </c>
      <c r="F11" s="203">
        <v>815727</v>
      </c>
      <c r="G11" s="203">
        <v>848356</v>
      </c>
    </row>
    <row r="12" spans="1:7">
      <c r="A12" s="188" t="s">
        <v>661</v>
      </c>
      <c r="B12" s="203"/>
      <c r="C12" s="203"/>
      <c r="D12" s="203"/>
      <c r="E12" s="203"/>
      <c r="F12" s="203"/>
      <c r="G12" s="203"/>
    </row>
    <row r="13" spans="1:7">
      <c r="A13" s="188" t="s">
        <v>662</v>
      </c>
      <c r="B13" s="203"/>
      <c r="C13" s="203"/>
      <c r="D13" s="203"/>
      <c r="E13" s="203"/>
      <c r="F13" s="203"/>
      <c r="G13" s="203"/>
    </row>
    <row r="14" spans="1:7">
      <c r="A14" s="188" t="s">
        <v>663</v>
      </c>
      <c r="B14" s="203"/>
      <c r="C14" s="203"/>
      <c r="D14" s="203"/>
      <c r="E14" s="203"/>
      <c r="F14" s="203"/>
      <c r="G14" s="203"/>
    </row>
    <row r="15" spans="1:7">
      <c r="A15" s="188" t="s">
        <v>664</v>
      </c>
      <c r="B15" s="203"/>
      <c r="C15" s="203"/>
      <c r="D15" s="203"/>
      <c r="E15" s="203"/>
      <c r="F15" s="203"/>
      <c r="G15" s="203"/>
    </row>
    <row r="16" spans="1:7">
      <c r="A16" s="188" t="s">
        <v>665</v>
      </c>
      <c r="B16" s="203"/>
      <c r="C16" s="203"/>
      <c r="D16" s="203"/>
      <c r="E16" s="203"/>
      <c r="F16" s="203"/>
      <c r="G16" s="203"/>
    </row>
    <row r="17" spans="1:7">
      <c r="A17" s="188" t="s">
        <v>666</v>
      </c>
      <c r="B17" s="203"/>
      <c r="C17" s="203"/>
      <c r="D17" s="203"/>
      <c r="E17" s="203"/>
      <c r="F17" s="203"/>
      <c r="G17" s="203"/>
    </row>
    <row r="18" spans="1:7">
      <c r="A18" s="212"/>
      <c r="B18" s="204"/>
      <c r="C18" s="204"/>
      <c r="D18" s="204"/>
      <c r="E18" s="204"/>
      <c r="F18" s="204"/>
      <c r="G18" s="204"/>
    </row>
    <row r="19" spans="1:7" ht="15">
      <c r="A19" s="192" t="s">
        <v>667</v>
      </c>
      <c r="B19" s="205">
        <f>SUM(B20:B28)</f>
        <v>0</v>
      </c>
      <c r="C19" s="205">
        <f t="shared" ref="C19:G19" si="1">SUM(C20:C28)</f>
        <v>0</v>
      </c>
      <c r="D19" s="205">
        <f t="shared" si="1"/>
        <v>0</v>
      </c>
      <c r="E19" s="205">
        <f t="shared" si="1"/>
        <v>0</v>
      </c>
      <c r="F19" s="205">
        <f t="shared" si="1"/>
        <v>0</v>
      </c>
      <c r="G19" s="205">
        <f t="shared" si="1"/>
        <v>0</v>
      </c>
    </row>
    <row r="20" spans="1:7">
      <c r="A20" s="188" t="s">
        <v>658</v>
      </c>
      <c r="B20" s="203"/>
      <c r="C20" s="203"/>
      <c r="D20" s="203"/>
      <c r="E20" s="203"/>
      <c r="F20" s="203"/>
      <c r="G20" s="203"/>
    </row>
    <row r="21" spans="1:7">
      <c r="A21" s="188" t="s">
        <v>659</v>
      </c>
      <c r="B21" s="203"/>
      <c r="C21" s="203"/>
      <c r="D21" s="203"/>
      <c r="E21" s="203"/>
      <c r="F21" s="203"/>
      <c r="G21" s="203"/>
    </row>
    <row r="22" spans="1:7">
      <c r="A22" s="188" t="s">
        <v>660</v>
      </c>
      <c r="B22" s="203"/>
      <c r="C22" s="203"/>
      <c r="D22" s="203"/>
      <c r="E22" s="203"/>
      <c r="F22" s="203"/>
      <c r="G22" s="203"/>
    </row>
    <row r="23" spans="1:7">
      <c r="A23" s="188" t="s">
        <v>661</v>
      </c>
      <c r="B23" s="203"/>
      <c r="C23" s="203"/>
      <c r="D23" s="203"/>
      <c r="E23" s="203"/>
      <c r="F23" s="203"/>
      <c r="G23" s="203"/>
    </row>
    <row r="24" spans="1:7">
      <c r="A24" s="188" t="s">
        <v>662</v>
      </c>
      <c r="B24" s="203"/>
      <c r="C24" s="203"/>
      <c r="D24" s="203"/>
      <c r="E24" s="203"/>
      <c r="F24" s="203"/>
      <c r="G24" s="203"/>
    </row>
    <row r="25" spans="1:7">
      <c r="A25" s="188" t="s">
        <v>663</v>
      </c>
      <c r="B25" s="203"/>
      <c r="C25" s="203"/>
      <c r="D25" s="203"/>
      <c r="E25" s="203"/>
      <c r="F25" s="203"/>
      <c r="G25" s="203"/>
    </row>
    <row r="26" spans="1:7">
      <c r="A26" s="188" t="s">
        <v>664</v>
      </c>
      <c r="B26" s="203"/>
      <c r="C26" s="203"/>
      <c r="D26" s="203"/>
      <c r="E26" s="203"/>
      <c r="F26" s="203"/>
      <c r="G26" s="203"/>
    </row>
    <row r="27" spans="1:7">
      <c r="A27" s="188" t="s">
        <v>668</v>
      </c>
      <c r="B27" s="203"/>
      <c r="C27" s="203"/>
      <c r="D27" s="203"/>
      <c r="E27" s="203"/>
      <c r="F27" s="203"/>
      <c r="G27" s="203"/>
    </row>
    <row r="28" spans="1:7">
      <c r="A28" s="188" t="s">
        <v>666</v>
      </c>
      <c r="B28" s="203"/>
      <c r="C28" s="203"/>
      <c r="D28" s="203"/>
      <c r="E28" s="203"/>
      <c r="F28" s="203"/>
      <c r="G28" s="203"/>
    </row>
    <row r="29" spans="1:7">
      <c r="A29" s="191"/>
      <c r="B29" s="204"/>
      <c r="C29" s="204"/>
      <c r="D29" s="204"/>
      <c r="E29" s="204"/>
      <c r="F29" s="204"/>
      <c r="G29" s="204"/>
    </row>
    <row r="30" spans="1:7" ht="15">
      <c r="A30" s="192" t="s">
        <v>669</v>
      </c>
      <c r="B30" s="205">
        <f>B8+B19</f>
        <v>6766858</v>
      </c>
      <c r="C30" s="205">
        <f t="shared" ref="C30:G30" si="2">C8+C19</f>
        <v>7037532</v>
      </c>
      <c r="D30" s="205">
        <f t="shared" si="2"/>
        <v>7319034</v>
      </c>
      <c r="E30" s="205">
        <f t="shared" si="2"/>
        <v>7611794</v>
      </c>
      <c r="F30" s="205">
        <f t="shared" si="2"/>
        <v>7916266</v>
      </c>
      <c r="G30" s="205">
        <f t="shared" si="2"/>
        <v>8232917</v>
      </c>
    </row>
    <row r="31" spans="1:7">
      <c r="A31" s="196"/>
      <c r="B31" s="213"/>
      <c r="C31" s="213"/>
      <c r="D31" s="213"/>
      <c r="E31" s="213"/>
      <c r="F31" s="213"/>
      <c r="G31" s="213"/>
    </row>
    <row r="35" spans="1:1">
      <c r="A35" s="25"/>
    </row>
    <row r="36" spans="1:1">
      <c r="A36" s="26" t="s">
        <v>121</v>
      </c>
    </row>
    <row r="37" spans="1:1">
      <c r="A37" s="26" t="s">
        <v>122</v>
      </c>
    </row>
  </sheetData>
  <protectedRanges>
    <protectedRange sqref="A35:A37" name="Rango1_3_1_1_2_3_1_1"/>
  </protectedRanges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paperSize="9" scale="9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A42" sqref="A42:A44"/>
    </sheetView>
  </sheetViews>
  <sheetFormatPr baseColWidth="10" defaultRowHeight="12.75"/>
  <cols>
    <col min="1" max="1" width="79.1640625" bestFit="1" customWidth="1"/>
    <col min="2" max="6" width="14.83203125" style="209" customWidth="1"/>
    <col min="7" max="7" width="19.6640625" style="209" customWidth="1"/>
  </cols>
  <sheetData>
    <row r="1" spans="1:7" ht="33.75" customHeight="1">
      <c r="A1" s="178" t="s">
        <v>670</v>
      </c>
      <c r="B1" s="178"/>
      <c r="C1" s="178"/>
      <c r="D1" s="178"/>
      <c r="E1" s="178"/>
      <c r="F1" s="178"/>
      <c r="G1" s="178"/>
    </row>
    <row r="2" spans="1:7" ht="15">
      <c r="A2" s="179" t="s">
        <v>129</v>
      </c>
      <c r="B2" s="180"/>
      <c r="C2" s="180"/>
      <c r="D2" s="180"/>
      <c r="E2" s="180"/>
      <c r="F2" s="180"/>
      <c r="G2" s="181"/>
    </row>
    <row r="3" spans="1:7" ht="15">
      <c r="A3" s="182" t="s">
        <v>671</v>
      </c>
      <c r="B3" s="183"/>
      <c r="C3" s="183"/>
      <c r="D3" s="183"/>
      <c r="E3" s="183"/>
      <c r="F3" s="183"/>
      <c r="G3" s="184"/>
    </row>
    <row r="4" spans="1:7" ht="15">
      <c r="A4" s="214" t="s">
        <v>635</v>
      </c>
      <c r="B4" s="215"/>
      <c r="C4" s="215"/>
      <c r="D4" s="215"/>
      <c r="E4" s="215"/>
      <c r="F4" s="215"/>
      <c r="G4" s="216"/>
    </row>
    <row r="5" spans="1:7" ht="15">
      <c r="A5" s="217" t="s">
        <v>637</v>
      </c>
      <c r="B5" s="220" t="str">
        <f>ANIO5R</f>
        <v>2013 ¹ (c)</v>
      </c>
      <c r="C5" s="220" t="str">
        <f>ANIO4R</f>
        <v>2014 ¹ (c)</v>
      </c>
      <c r="D5" s="220" t="str">
        <f>ANIO3R</f>
        <v>2015 ¹ (c)</v>
      </c>
      <c r="E5" s="220" t="str">
        <f>ANIO2R</f>
        <v>2016 ¹ (c)</v>
      </c>
      <c r="F5" s="220" t="str">
        <f>ANIO1R</f>
        <v>2017 ¹ (c)</v>
      </c>
      <c r="G5" s="198">
        <f>ANIO_INFORME</f>
        <v>2018</v>
      </c>
    </row>
    <row r="6" spans="1:7" ht="32.25">
      <c r="A6" s="218"/>
      <c r="B6" s="221"/>
      <c r="C6" s="221"/>
      <c r="D6" s="221"/>
      <c r="E6" s="221"/>
      <c r="F6" s="221"/>
      <c r="G6" s="200" t="s">
        <v>672</v>
      </c>
    </row>
    <row r="7" spans="1:7" ht="15">
      <c r="A7" s="187" t="s">
        <v>673</v>
      </c>
      <c r="B7" s="202">
        <f>SUM(B8:B19)</f>
        <v>2618494</v>
      </c>
      <c r="C7" s="202">
        <f t="shared" ref="C7:G7" si="0">SUM(C8:C19)</f>
        <v>2537181</v>
      </c>
      <c r="D7" s="202">
        <f t="shared" si="0"/>
        <v>2717533</v>
      </c>
      <c r="E7" s="202">
        <f t="shared" si="0"/>
        <v>3363515</v>
      </c>
      <c r="F7" s="202">
        <f t="shared" si="0"/>
        <v>4450016</v>
      </c>
      <c r="G7" s="202">
        <f t="shared" si="0"/>
        <v>4658017</v>
      </c>
    </row>
    <row r="8" spans="1:7">
      <c r="A8" s="188" t="s">
        <v>674</v>
      </c>
      <c r="B8" s="203"/>
      <c r="C8" s="203"/>
      <c r="D8" s="203"/>
      <c r="E8" s="203"/>
      <c r="F8" s="203"/>
      <c r="G8" s="203"/>
    </row>
    <row r="9" spans="1:7">
      <c r="A9" s="188" t="s">
        <v>675</v>
      </c>
      <c r="B9" s="203"/>
      <c r="C9" s="203"/>
      <c r="D9" s="203"/>
      <c r="E9" s="203"/>
      <c r="F9" s="203"/>
      <c r="G9" s="203"/>
    </row>
    <row r="10" spans="1:7">
      <c r="A10" s="188" t="s">
        <v>676</v>
      </c>
      <c r="B10" s="203"/>
      <c r="C10" s="203"/>
      <c r="D10" s="203"/>
      <c r="E10" s="203"/>
      <c r="F10" s="203"/>
      <c r="G10" s="203"/>
    </row>
    <row r="11" spans="1:7">
      <c r="A11" s="188" t="s">
        <v>677</v>
      </c>
      <c r="B11" s="203"/>
      <c r="C11" s="203"/>
      <c r="D11" s="203"/>
      <c r="E11" s="203"/>
      <c r="F11" s="203"/>
      <c r="G11" s="203"/>
    </row>
    <row r="12" spans="1:7">
      <c r="A12" s="188" t="s">
        <v>678</v>
      </c>
      <c r="B12" s="203"/>
      <c r="C12" s="203"/>
      <c r="D12" s="203"/>
      <c r="E12" s="203"/>
      <c r="F12" s="203"/>
      <c r="G12" s="203"/>
    </row>
    <row r="13" spans="1:7">
      <c r="A13" s="193" t="s">
        <v>679</v>
      </c>
      <c r="B13" s="203"/>
      <c r="C13" s="203"/>
      <c r="D13" s="203"/>
      <c r="E13" s="203"/>
      <c r="F13" s="203"/>
      <c r="G13" s="203"/>
    </row>
    <row r="14" spans="1:7">
      <c r="A14" s="188" t="s">
        <v>680</v>
      </c>
      <c r="B14" s="203"/>
      <c r="C14" s="203"/>
      <c r="D14" s="203"/>
      <c r="E14" s="203"/>
      <c r="F14" s="203"/>
      <c r="G14" s="203"/>
    </row>
    <row r="15" spans="1:7">
      <c r="A15" s="188" t="s">
        <v>681</v>
      </c>
      <c r="B15" s="203"/>
      <c r="C15" s="203"/>
      <c r="D15" s="203"/>
      <c r="E15" s="203"/>
      <c r="F15" s="203"/>
      <c r="G15" s="203"/>
    </row>
    <row r="16" spans="1:7">
      <c r="A16" s="188" t="s">
        <v>682</v>
      </c>
      <c r="B16" s="203"/>
      <c r="C16" s="203"/>
      <c r="D16" s="203"/>
      <c r="E16" s="203"/>
      <c r="F16" s="203"/>
      <c r="G16" s="203"/>
    </row>
    <row r="17" spans="1:7">
      <c r="A17" s="188" t="s">
        <v>683</v>
      </c>
      <c r="B17" s="203">
        <v>2618494</v>
      </c>
      <c r="C17" s="203">
        <v>2537181</v>
      </c>
      <c r="D17" s="203">
        <v>2717533</v>
      </c>
      <c r="E17" s="203">
        <v>3363515</v>
      </c>
      <c r="F17" s="203">
        <v>4450016</v>
      </c>
      <c r="G17" s="203">
        <v>4658017</v>
      </c>
    </row>
    <row r="18" spans="1:7">
      <c r="A18" s="188" t="s">
        <v>684</v>
      </c>
      <c r="B18" s="203"/>
      <c r="C18" s="203"/>
      <c r="D18" s="203"/>
      <c r="E18" s="203"/>
      <c r="F18" s="203"/>
      <c r="G18" s="203"/>
    </row>
    <row r="19" spans="1:7">
      <c r="A19" s="188" t="s">
        <v>685</v>
      </c>
      <c r="B19" s="203"/>
      <c r="C19" s="203"/>
      <c r="D19" s="203"/>
      <c r="E19" s="203"/>
      <c r="F19" s="203"/>
      <c r="G19" s="203"/>
    </row>
    <row r="20" spans="1:7">
      <c r="A20" s="191"/>
      <c r="B20" s="204"/>
      <c r="C20" s="204"/>
      <c r="D20" s="204"/>
      <c r="E20" s="204"/>
      <c r="F20" s="204"/>
      <c r="G20" s="204"/>
    </row>
    <row r="21" spans="1:7" ht="15">
      <c r="A21" s="192" t="s">
        <v>686</v>
      </c>
      <c r="B21" s="205">
        <f>SUM(B22:B26)</f>
        <v>0</v>
      </c>
      <c r="C21" s="205">
        <f t="shared" ref="C21:G21" si="1">SUM(C22:C26)</f>
        <v>0</v>
      </c>
      <c r="D21" s="205">
        <f t="shared" si="1"/>
        <v>0</v>
      </c>
      <c r="E21" s="205">
        <f t="shared" si="1"/>
        <v>0</v>
      </c>
      <c r="F21" s="205">
        <f t="shared" si="1"/>
        <v>0</v>
      </c>
      <c r="G21" s="205">
        <f t="shared" si="1"/>
        <v>0</v>
      </c>
    </row>
    <row r="22" spans="1:7">
      <c r="A22" s="188" t="s">
        <v>687</v>
      </c>
      <c r="B22" s="203"/>
      <c r="C22" s="203"/>
      <c r="D22" s="203"/>
      <c r="E22" s="203"/>
      <c r="F22" s="203"/>
      <c r="G22" s="203"/>
    </row>
    <row r="23" spans="1:7">
      <c r="A23" s="188" t="s">
        <v>688</v>
      </c>
      <c r="B23" s="203"/>
      <c r="C23" s="203"/>
      <c r="D23" s="203"/>
      <c r="E23" s="203"/>
      <c r="F23" s="203"/>
      <c r="G23" s="203"/>
    </row>
    <row r="24" spans="1:7">
      <c r="A24" s="188" t="s">
        <v>689</v>
      </c>
      <c r="B24" s="203"/>
      <c r="C24" s="203"/>
      <c r="D24" s="203"/>
      <c r="E24" s="203"/>
      <c r="F24" s="203"/>
      <c r="G24" s="203"/>
    </row>
    <row r="25" spans="1:7">
      <c r="A25" s="188" t="s">
        <v>690</v>
      </c>
      <c r="B25" s="203"/>
      <c r="C25" s="203"/>
      <c r="D25" s="203"/>
      <c r="E25" s="203"/>
      <c r="F25" s="203"/>
      <c r="G25" s="203"/>
    </row>
    <row r="26" spans="1:7">
      <c r="A26" s="188" t="s">
        <v>691</v>
      </c>
      <c r="B26" s="203"/>
      <c r="C26" s="203"/>
      <c r="D26" s="203"/>
      <c r="E26" s="203"/>
      <c r="F26" s="203"/>
      <c r="G26" s="203"/>
    </row>
    <row r="27" spans="1:7">
      <c r="A27" s="191"/>
      <c r="B27" s="204"/>
      <c r="C27" s="204"/>
      <c r="D27" s="204"/>
      <c r="E27" s="204"/>
      <c r="F27" s="204"/>
      <c r="G27" s="204"/>
    </row>
    <row r="28" spans="1:7" ht="15">
      <c r="A28" s="192" t="s">
        <v>692</v>
      </c>
      <c r="B28" s="205">
        <f>B29</f>
        <v>0</v>
      </c>
      <c r="C28" s="205">
        <f t="shared" ref="C28:G28" si="2">C29</f>
        <v>0</v>
      </c>
      <c r="D28" s="205">
        <f t="shared" si="2"/>
        <v>0</v>
      </c>
      <c r="E28" s="205">
        <f t="shared" si="2"/>
        <v>0</v>
      </c>
      <c r="F28" s="205">
        <f t="shared" si="2"/>
        <v>0</v>
      </c>
      <c r="G28" s="205">
        <f t="shared" si="2"/>
        <v>0</v>
      </c>
    </row>
    <row r="29" spans="1:7">
      <c r="A29" s="188" t="s">
        <v>303</v>
      </c>
      <c r="B29" s="203"/>
      <c r="C29" s="203"/>
      <c r="D29" s="203"/>
      <c r="E29" s="203"/>
      <c r="F29" s="203"/>
      <c r="G29" s="203"/>
    </row>
    <row r="30" spans="1:7">
      <c r="A30" s="191"/>
      <c r="B30" s="204"/>
      <c r="C30" s="204"/>
      <c r="D30" s="204"/>
      <c r="E30" s="204"/>
      <c r="F30" s="204"/>
      <c r="G30" s="204"/>
    </row>
    <row r="31" spans="1:7" ht="15">
      <c r="A31" s="192" t="s">
        <v>693</v>
      </c>
      <c r="B31" s="205">
        <f>B7+B21+B28</f>
        <v>2618494</v>
      </c>
      <c r="C31" s="205">
        <f t="shared" ref="C31:G31" si="3">C7+C21+C28</f>
        <v>2537181</v>
      </c>
      <c r="D31" s="205">
        <f t="shared" si="3"/>
        <v>2717533</v>
      </c>
      <c r="E31" s="205">
        <f t="shared" si="3"/>
        <v>3363515</v>
      </c>
      <c r="F31" s="205">
        <f t="shared" si="3"/>
        <v>4450016</v>
      </c>
      <c r="G31" s="205">
        <f t="shared" si="3"/>
        <v>4658017</v>
      </c>
    </row>
    <row r="32" spans="1:7">
      <c r="A32" s="191"/>
      <c r="B32" s="204"/>
      <c r="C32" s="204"/>
      <c r="D32" s="204"/>
      <c r="E32" s="204"/>
      <c r="F32" s="204"/>
      <c r="G32" s="204"/>
    </row>
    <row r="33" spans="1:7" ht="15">
      <c r="A33" s="192" t="s">
        <v>305</v>
      </c>
      <c r="B33" s="204"/>
      <c r="C33" s="204"/>
      <c r="D33" s="204"/>
      <c r="E33" s="204"/>
      <c r="F33" s="204"/>
      <c r="G33" s="204"/>
    </row>
    <row r="34" spans="1:7" ht="25.5">
      <c r="A34" s="195" t="s">
        <v>651</v>
      </c>
      <c r="B34" s="203"/>
      <c r="C34" s="203"/>
      <c r="D34" s="203"/>
      <c r="E34" s="203"/>
      <c r="F34" s="203"/>
      <c r="G34" s="203"/>
    </row>
    <row r="35" spans="1:7" ht="25.5">
      <c r="A35" s="195" t="s">
        <v>694</v>
      </c>
      <c r="B35" s="203"/>
      <c r="C35" s="203"/>
      <c r="D35" s="203"/>
      <c r="E35" s="203"/>
      <c r="F35" s="203"/>
      <c r="G35" s="203"/>
    </row>
    <row r="36" spans="1:7" ht="15">
      <c r="A36" s="192" t="s">
        <v>695</v>
      </c>
      <c r="B36" s="205">
        <f>B34+B35</f>
        <v>0</v>
      </c>
      <c r="C36" s="205">
        <f t="shared" ref="C36:G36" si="4">C34+C35</f>
        <v>0</v>
      </c>
      <c r="D36" s="205">
        <f t="shared" si="4"/>
        <v>0</v>
      </c>
      <c r="E36" s="205">
        <f t="shared" si="4"/>
        <v>0</v>
      </c>
      <c r="F36" s="205">
        <f t="shared" si="4"/>
        <v>0</v>
      </c>
      <c r="G36" s="205">
        <f t="shared" si="4"/>
        <v>0</v>
      </c>
    </row>
    <row r="37" spans="1:7">
      <c r="A37" s="219"/>
      <c r="B37" s="222"/>
      <c r="C37" s="222"/>
      <c r="D37" s="222"/>
      <c r="E37" s="222"/>
      <c r="F37" s="222"/>
      <c r="G37" s="222"/>
    </row>
    <row r="42" spans="1:7">
      <c r="A42" s="25"/>
    </row>
    <row r="43" spans="1:7">
      <c r="A43" s="26" t="s">
        <v>121</v>
      </c>
    </row>
    <row r="44" spans="1:7">
      <c r="A44" s="26" t="s">
        <v>122</v>
      </c>
    </row>
  </sheetData>
  <protectedRanges>
    <protectedRange sqref="A42:A44" name="Rango1_3_1_1_2_3_1"/>
  </protectedRanges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77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A37" sqref="A37:A39"/>
    </sheetView>
  </sheetViews>
  <sheetFormatPr baseColWidth="10" defaultRowHeight="12.75"/>
  <cols>
    <col min="1" max="1" width="64.83203125" customWidth="1"/>
    <col min="2" max="6" width="13.6640625" style="209" bestFit="1" customWidth="1"/>
    <col min="7" max="7" width="18.5" style="209" bestFit="1" customWidth="1"/>
  </cols>
  <sheetData>
    <row r="1" spans="1:7" ht="21">
      <c r="A1" s="178" t="s">
        <v>696</v>
      </c>
      <c r="B1" s="178"/>
      <c r="C1" s="178"/>
      <c r="D1" s="178"/>
      <c r="E1" s="178"/>
      <c r="F1" s="178"/>
      <c r="G1" s="178"/>
    </row>
    <row r="2" spans="1:7" ht="15">
      <c r="A2" s="179" t="s">
        <v>129</v>
      </c>
      <c r="B2" s="180"/>
      <c r="C2" s="180"/>
      <c r="D2" s="180"/>
      <c r="E2" s="180"/>
      <c r="F2" s="180"/>
      <c r="G2" s="181"/>
    </row>
    <row r="3" spans="1:7" ht="15">
      <c r="A3" s="182" t="s">
        <v>697</v>
      </c>
      <c r="B3" s="183"/>
      <c r="C3" s="183"/>
      <c r="D3" s="183"/>
      <c r="E3" s="183"/>
      <c r="F3" s="183"/>
      <c r="G3" s="184"/>
    </row>
    <row r="4" spans="1:7" ht="15">
      <c r="A4" s="214" t="s">
        <v>635</v>
      </c>
      <c r="B4" s="215"/>
      <c r="C4" s="215"/>
      <c r="D4" s="215"/>
      <c r="E4" s="215"/>
      <c r="F4" s="215"/>
      <c r="G4" s="216"/>
    </row>
    <row r="5" spans="1:7" ht="15">
      <c r="A5" s="223" t="s">
        <v>656</v>
      </c>
      <c r="B5" s="220" t="str">
        <f>ANIO5R</f>
        <v>2013 ¹ (c)</v>
      </c>
      <c r="C5" s="220" t="str">
        <f>ANIO4R</f>
        <v>2014 ¹ (c)</v>
      </c>
      <c r="D5" s="220" t="str">
        <f>ANIO3R</f>
        <v>2015 ¹ (c)</v>
      </c>
      <c r="E5" s="220" t="str">
        <f>ANIO2R</f>
        <v>2016 ¹ (c)</v>
      </c>
      <c r="F5" s="220" t="str">
        <f>ANIO1R</f>
        <v>2017 ¹ (c)</v>
      </c>
      <c r="G5" s="198">
        <f>ANIO_INFORME</f>
        <v>2018</v>
      </c>
    </row>
    <row r="6" spans="1:7" ht="32.25">
      <c r="A6" s="224"/>
      <c r="B6" s="221"/>
      <c r="C6" s="221"/>
      <c r="D6" s="221"/>
      <c r="E6" s="221"/>
      <c r="F6" s="221"/>
      <c r="G6" s="200" t="s">
        <v>698</v>
      </c>
    </row>
    <row r="7" spans="1:7" ht="15">
      <c r="A7" s="187" t="s">
        <v>699</v>
      </c>
      <c r="B7" s="202">
        <f>SUM(B8:B16)</f>
        <v>1644251</v>
      </c>
      <c r="C7" s="202">
        <f t="shared" ref="C7:G7" si="0">SUM(C8:C16)</f>
        <v>1820125</v>
      </c>
      <c r="D7" s="202">
        <f t="shared" si="0"/>
        <v>2178343</v>
      </c>
      <c r="E7" s="202">
        <f t="shared" si="0"/>
        <v>3300508.13</v>
      </c>
      <c r="F7" s="202">
        <f t="shared" si="0"/>
        <v>3712348</v>
      </c>
      <c r="G7" s="202">
        <f t="shared" si="0"/>
        <v>4333678</v>
      </c>
    </row>
    <row r="8" spans="1:7">
      <c r="A8" s="188" t="s">
        <v>658</v>
      </c>
      <c r="B8" s="203">
        <v>1286232</v>
      </c>
      <c r="C8" s="203">
        <v>1315029</v>
      </c>
      <c r="D8" s="203">
        <v>1812665</v>
      </c>
      <c r="E8" s="203">
        <v>2813295</v>
      </c>
      <c r="F8" s="203">
        <v>3090766</v>
      </c>
      <c r="G8" s="203">
        <v>3515528</v>
      </c>
    </row>
    <row r="9" spans="1:7">
      <c r="A9" s="188" t="s">
        <v>659</v>
      </c>
      <c r="B9" s="203">
        <v>50649</v>
      </c>
      <c r="C9" s="203">
        <v>86711</v>
      </c>
      <c r="D9" s="203">
        <v>67515</v>
      </c>
      <c r="E9" s="203">
        <v>67883</v>
      </c>
      <c r="F9" s="203">
        <v>50845</v>
      </c>
      <c r="G9" s="203">
        <v>85222</v>
      </c>
    </row>
    <row r="10" spans="1:7">
      <c r="A10" s="188" t="s">
        <v>660</v>
      </c>
      <c r="B10" s="203">
        <v>279492</v>
      </c>
      <c r="C10" s="203">
        <v>397186</v>
      </c>
      <c r="D10" s="203">
        <v>298163</v>
      </c>
      <c r="E10" s="203">
        <v>320360.13</v>
      </c>
      <c r="F10" s="203">
        <v>570737</v>
      </c>
      <c r="G10" s="203">
        <v>732928</v>
      </c>
    </row>
    <row r="11" spans="1:7">
      <c r="A11" s="188" t="s">
        <v>661</v>
      </c>
      <c r="B11" s="203"/>
      <c r="C11" s="203"/>
      <c r="D11" s="203"/>
      <c r="E11" s="203"/>
      <c r="F11" s="203"/>
      <c r="G11" s="203"/>
    </row>
    <row r="12" spans="1:7">
      <c r="A12" s="188" t="s">
        <v>662</v>
      </c>
      <c r="B12" s="203">
        <v>27878</v>
      </c>
      <c r="C12" s="203">
        <v>21199</v>
      </c>
      <c r="D12" s="203"/>
      <c r="E12" s="203">
        <v>98970</v>
      </c>
      <c r="F12" s="203"/>
      <c r="G12" s="203"/>
    </row>
    <row r="13" spans="1:7">
      <c r="A13" s="188" t="s">
        <v>663</v>
      </c>
      <c r="B13" s="203"/>
      <c r="C13" s="203"/>
      <c r="D13" s="203"/>
      <c r="E13" s="203"/>
      <c r="F13" s="203"/>
      <c r="G13" s="203"/>
    </row>
    <row r="14" spans="1:7">
      <c r="A14" s="188" t="s">
        <v>664</v>
      </c>
      <c r="B14" s="203"/>
      <c r="C14" s="203"/>
      <c r="D14" s="203"/>
      <c r="E14" s="203"/>
      <c r="F14" s="203"/>
      <c r="G14" s="203"/>
    </row>
    <row r="15" spans="1:7">
      <c r="A15" s="188" t="s">
        <v>665</v>
      </c>
      <c r="B15" s="203"/>
      <c r="C15" s="203"/>
      <c r="D15" s="203"/>
      <c r="E15" s="203"/>
      <c r="F15" s="203"/>
      <c r="G15" s="203"/>
    </row>
    <row r="16" spans="1:7">
      <c r="A16" s="188" t="s">
        <v>666</v>
      </c>
      <c r="B16" s="203"/>
      <c r="C16" s="203"/>
      <c r="D16" s="203"/>
      <c r="E16" s="203"/>
      <c r="F16" s="203"/>
      <c r="G16" s="203"/>
    </row>
    <row r="17" spans="1:7">
      <c r="A17" s="191"/>
      <c r="B17" s="204"/>
      <c r="C17" s="204"/>
      <c r="D17" s="204"/>
      <c r="E17" s="204"/>
      <c r="F17" s="204"/>
      <c r="G17" s="204"/>
    </row>
    <row r="18" spans="1:7" ht="15">
      <c r="A18" s="192" t="s">
        <v>700</v>
      </c>
      <c r="B18" s="205">
        <f>SUM(B19:B27)</f>
        <v>0</v>
      </c>
      <c r="C18" s="205">
        <f t="shared" ref="C18:G18" si="1">SUM(C19:C27)</f>
        <v>0</v>
      </c>
      <c r="D18" s="205">
        <f t="shared" si="1"/>
        <v>0</v>
      </c>
      <c r="E18" s="205">
        <f t="shared" si="1"/>
        <v>0</v>
      </c>
      <c r="F18" s="205">
        <f t="shared" si="1"/>
        <v>0</v>
      </c>
      <c r="G18" s="205">
        <f t="shared" si="1"/>
        <v>0</v>
      </c>
    </row>
    <row r="19" spans="1:7">
      <c r="A19" s="188" t="s">
        <v>658</v>
      </c>
      <c r="B19" s="203"/>
      <c r="C19" s="203"/>
      <c r="D19" s="203"/>
      <c r="E19" s="203"/>
      <c r="F19" s="203"/>
      <c r="G19" s="203"/>
    </row>
    <row r="20" spans="1:7">
      <c r="A20" s="188" t="s">
        <v>659</v>
      </c>
      <c r="B20" s="203"/>
      <c r="C20" s="203"/>
      <c r="D20" s="203"/>
      <c r="E20" s="203"/>
      <c r="F20" s="203"/>
      <c r="G20" s="203"/>
    </row>
    <row r="21" spans="1:7">
      <c r="A21" s="188" t="s">
        <v>660</v>
      </c>
      <c r="B21" s="203"/>
      <c r="C21" s="203"/>
      <c r="D21" s="203"/>
      <c r="E21" s="203"/>
      <c r="F21" s="203"/>
      <c r="G21" s="203"/>
    </row>
    <row r="22" spans="1:7">
      <c r="A22" s="188" t="s">
        <v>661</v>
      </c>
      <c r="B22" s="203"/>
      <c r="C22" s="203"/>
      <c r="D22" s="203"/>
      <c r="E22" s="203"/>
      <c r="F22" s="203"/>
      <c r="G22" s="203"/>
    </row>
    <row r="23" spans="1:7">
      <c r="A23" s="188" t="s">
        <v>662</v>
      </c>
      <c r="B23" s="203"/>
      <c r="C23" s="203"/>
      <c r="D23" s="203"/>
      <c r="E23" s="203"/>
      <c r="F23" s="203"/>
      <c r="G23" s="203"/>
    </row>
    <row r="24" spans="1:7">
      <c r="A24" s="188" t="s">
        <v>663</v>
      </c>
      <c r="B24" s="203"/>
      <c r="C24" s="203"/>
      <c r="D24" s="203"/>
      <c r="E24" s="203"/>
      <c r="F24" s="203"/>
      <c r="G24" s="203"/>
    </row>
    <row r="25" spans="1:7">
      <c r="A25" s="188" t="s">
        <v>664</v>
      </c>
      <c r="B25" s="203"/>
      <c r="C25" s="203"/>
      <c r="D25" s="203"/>
      <c r="E25" s="203"/>
      <c r="F25" s="203"/>
      <c r="G25" s="203"/>
    </row>
    <row r="26" spans="1:7">
      <c r="A26" s="188" t="s">
        <v>668</v>
      </c>
      <c r="B26" s="203"/>
      <c r="C26" s="203"/>
      <c r="D26" s="203"/>
      <c r="E26" s="203"/>
      <c r="F26" s="203"/>
      <c r="G26" s="203"/>
    </row>
    <row r="27" spans="1:7">
      <c r="A27" s="188" t="s">
        <v>666</v>
      </c>
      <c r="B27" s="203"/>
      <c r="C27" s="203"/>
      <c r="D27" s="203"/>
      <c r="E27" s="203"/>
      <c r="F27" s="203"/>
      <c r="G27" s="203"/>
    </row>
    <row r="28" spans="1:7">
      <c r="A28" s="191"/>
      <c r="B28" s="204"/>
      <c r="C28" s="204"/>
      <c r="D28" s="204"/>
      <c r="E28" s="204"/>
      <c r="F28" s="204"/>
      <c r="G28" s="204"/>
    </row>
    <row r="29" spans="1:7" ht="15">
      <c r="A29" s="192" t="s">
        <v>701</v>
      </c>
      <c r="B29" s="203">
        <f>B7+B18</f>
        <v>1644251</v>
      </c>
      <c r="C29" s="203">
        <f t="shared" ref="C29:G29" si="2">C7+C18</f>
        <v>1820125</v>
      </c>
      <c r="D29" s="203">
        <f t="shared" si="2"/>
        <v>2178343</v>
      </c>
      <c r="E29" s="203">
        <f t="shared" si="2"/>
        <v>3300508.13</v>
      </c>
      <c r="F29" s="203">
        <f t="shared" si="2"/>
        <v>3712348</v>
      </c>
      <c r="G29" s="203">
        <f t="shared" si="2"/>
        <v>4333678</v>
      </c>
    </row>
    <row r="30" spans="1:7">
      <c r="A30" s="196"/>
      <c r="B30" s="213"/>
      <c r="C30" s="213"/>
      <c r="D30" s="213"/>
      <c r="E30" s="213"/>
      <c r="F30" s="213"/>
      <c r="G30" s="213"/>
    </row>
    <row r="31" spans="1:7">
      <c r="A31" s="225"/>
    </row>
    <row r="32" spans="1:7" ht="15">
      <c r="A32" s="226" t="s">
        <v>702</v>
      </c>
      <c r="B32" s="226"/>
      <c r="C32" s="226"/>
      <c r="D32" s="226"/>
      <c r="E32" s="226"/>
      <c r="F32" s="226"/>
      <c r="G32" s="226"/>
    </row>
    <row r="33" spans="1:7" ht="15">
      <c r="A33" s="226" t="s">
        <v>703</v>
      </c>
      <c r="B33" s="226"/>
      <c r="C33" s="226"/>
      <c r="D33" s="226"/>
      <c r="E33" s="226"/>
      <c r="F33" s="226"/>
      <c r="G33" s="226"/>
    </row>
    <row r="37" spans="1:7">
      <c r="A37" s="25"/>
    </row>
    <row r="38" spans="1:7">
      <c r="A38" s="26" t="s">
        <v>121</v>
      </c>
    </row>
    <row r="39" spans="1:7">
      <c r="A39" s="26" t="s">
        <v>122</v>
      </c>
    </row>
  </sheetData>
  <protectedRanges>
    <protectedRange sqref="A37:A39" name="Rango1_3_1_1_2_3_1"/>
  </protectedRanges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90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A35" sqref="A35"/>
    </sheetView>
  </sheetViews>
  <sheetFormatPr baseColWidth="10" defaultRowHeight="12.75"/>
  <cols>
    <col min="1" max="1" width="80.6640625" style="239" bestFit="1" customWidth="1"/>
    <col min="2" max="2" width="13.6640625" bestFit="1" customWidth="1"/>
    <col min="3" max="3" width="6.83203125" bestFit="1" customWidth="1"/>
    <col min="4" max="4" width="20.1640625" bestFit="1" customWidth="1"/>
    <col min="5" max="5" width="17.1640625" bestFit="1" customWidth="1"/>
    <col min="6" max="6" width="20.5" bestFit="1" customWidth="1"/>
  </cols>
  <sheetData>
    <row r="1" spans="1:6" ht="21">
      <c r="A1" s="227" t="s">
        <v>704</v>
      </c>
      <c r="B1" s="227"/>
      <c r="C1" s="227"/>
      <c r="D1" s="227"/>
      <c r="E1" s="227"/>
      <c r="F1" s="227"/>
    </row>
    <row r="2" spans="1:6" ht="15">
      <c r="A2" s="179" t="s">
        <v>751</v>
      </c>
      <c r="B2" s="180"/>
      <c r="C2" s="180"/>
      <c r="D2" s="180"/>
      <c r="E2" s="180"/>
      <c r="F2" s="181"/>
    </row>
    <row r="3" spans="1:6" ht="15">
      <c r="A3" s="214" t="s">
        <v>705</v>
      </c>
      <c r="B3" s="215"/>
      <c r="C3" s="215"/>
      <c r="D3" s="215"/>
      <c r="E3" s="215"/>
      <c r="F3" s="216"/>
    </row>
    <row r="4" spans="1:6" ht="30">
      <c r="A4" s="240" t="s">
        <v>752</v>
      </c>
      <c r="B4" s="228" t="s">
        <v>706</v>
      </c>
      <c r="C4" s="228" t="s">
        <v>707</v>
      </c>
      <c r="D4" s="228" t="s">
        <v>708</v>
      </c>
      <c r="E4" s="228" t="s">
        <v>709</v>
      </c>
      <c r="F4" s="228" t="s">
        <v>710</v>
      </c>
    </row>
    <row r="5" spans="1:6" ht="15">
      <c r="A5" s="229" t="s">
        <v>711</v>
      </c>
      <c r="B5" s="230"/>
      <c r="C5" s="230"/>
      <c r="D5" s="230"/>
      <c r="E5" s="230"/>
      <c r="F5" s="230"/>
    </row>
    <row r="6" spans="1:6">
      <c r="A6" s="231" t="s">
        <v>712</v>
      </c>
      <c r="B6" s="189"/>
      <c r="C6" s="189"/>
      <c r="D6" s="189"/>
      <c r="E6" s="189"/>
      <c r="F6" s="189"/>
    </row>
    <row r="7" spans="1:6">
      <c r="A7" s="231" t="s">
        <v>713</v>
      </c>
      <c r="B7" s="189"/>
      <c r="C7" s="189"/>
      <c r="D7" s="189"/>
      <c r="E7" s="189"/>
      <c r="F7" s="189"/>
    </row>
    <row r="8" spans="1:6">
      <c r="A8" s="232"/>
      <c r="B8" s="191"/>
      <c r="C8" s="191"/>
      <c r="D8" s="191"/>
      <c r="E8" s="191"/>
      <c r="F8" s="191"/>
    </row>
    <row r="9" spans="1:6" ht="15">
      <c r="A9" s="229" t="s">
        <v>714</v>
      </c>
      <c r="B9" s="191"/>
      <c r="C9" s="191"/>
      <c r="D9" s="191"/>
      <c r="E9" s="191"/>
      <c r="F9" s="191"/>
    </row>
    <row r="10" spans="1:6">
      <c r="A10" s="231" t="s">
        <v>715</v>
      </c>
      <c r="B10" s="189"/>
      <c r="C10" s="189"/>
      <c r="D10" s="189"/>
      <c r="E10" s="189"/>
      <c r="F10" s="189"/>
    </row>
    <row r="11" spans="1:6">
      <c r="A11" s="233" t="s">
        <v>716</v>
      </c>
      <c r="B11" s="189"/>
      <c r="C11" s="189"/>
      <c r="D11" s="189"/>
      <c r="E11" s="189"/>
      <c r="F11" s="189"/>
    </row>
    <row r="12" spans="1:6">
      <c r="A12" s="233" t="s">
        <v>717</v>
      </c>
      <c r="B12" s="189"/>
      <c r="C12" s="189"/>
      <c r="D12" s="189"/>
      <c r="E12" s="189"/>
      <c r="F12" s="189"/>
    </row>
    <row r="13" spans="1:6">
      <c r="A13" s="233" t="s">
        <v>718</v>
      </c>
      <c r="B13" s="189"/>
      <c r="C13" s="189"/>
      <c r="D13" s="189"/>
      <c r="E13" s="189"/>
      <c r="F13" s="189"/>
    </row>
    <row r="14" spans="1:6">
      <c r="A14" s="231" t="s">
        <v>719</v>
      </c>
      <c r="B14" s="189"/>
      <c r="C14" s="189"/>
      <c r="D14" s="189"/>
      <c r="E14" s="189"/>
      <c r="F14" s="189"/>
    </row>
    <row r="15" spans="1:6">
      <c r="A15" s="233" t="s">
        <v>716</v>
      </c>
      <c r="B15" s="189"/>
      <c r="C15" s="189"/>
      <c r="D15" s="189"/>
      <c r="E15" s="189"/>
      <c r="F15" s="189"/>
    </row>
    <row r="16" spans="1:6">
      <c r="A16" s="233" t="s">
        <v>717</v>
      </c>
      <c r="B16" s="189"/>
      <c r="C16" s="189"/>
      <c r="D16" s="189"/>
      <c r="E16" s="189"/>
      <c r="F16" s="189"/>
    </row>
    <row r="17" spans="1:6">
      <c r="A17" s="233" t="s">
        <v>718</v>
      </c>
      <c r="B17" s="189"/>
      <c r="C17" s="189"/>
      <c r="D17" s="189"/>
      <c r="E17" s="189"/>
      <c r="F17" s="189"/>
    </row>
    <row r="18" spans="1:6">
      <c r="A18" s="231" t="s">
        <v>720</v>
      </c>
      <c r="B18" s="234"/>
      <c r="C18" s="189"/>
      <c r="D18" s="189"/>
      <c r="E18" s="189"/>
      <c r="F18" s="189"/>
    </row>
    <row r="19" spans="1:6">
      <c r="A19" s="231" t="s">
        <v>721</v>
      </c>
      <c r="B19" s="189"/>
      <c r="C19" s="189"/>
      <c r="D19" s="189"/>
      <c r="E19" s="189"/>
      <c r="F19" s="189"/>
    </row>
    <row r="20" spans="1:6">
      <c r="A20" s="231" t="s">
        <v>722</v>
      </c>
      <c r="B20" s="235"/>
      <c r="C20" s="235"/>
      <c r="D20" s="235"/>
      <c r="E20" s="235"/>
      <c r="F20" s="235"/>
    </row>
    <row r="21" spans="1:6">
      <c r="A21" s="231" t="s">
        <v>723</v>
      </c>
      <c r="B21" s="235"/>
      <c r="C21" s="235"/>
      <c r="D21" s="235"/>
      <c r="E21" s="235"/>
      <c r="F21" s="235"/>
    </row>
    <row r="22" spans="1:6">
      <c r="A22" s="236" t="s">
        <v>724</v>
      </c>
      <c r="B22" s="235"/>
      <c r="C22" s="235"/>
      <c r="D22" s="235"/>
      <c r="E22" s="235"/>
      <c r="F22" s="235"/>
    </row>
    <row r="23" spans="1:6">
      <c r="A23" s="236" t="s">
        <v>725</v>
      </c>
      <c r="B23" s="235"/>
      <c r="C23" s="235"/>
      <c r="D23" s="235"/>
      <c r="E23" s="235"/>
      <c r="F23" s="235"/>
    </row>
    <row r="24" spans="1:6">
      <c r="A24" s="236" t="s">
        <v>726</v>
      </c>
      <c r="B24" s="237"/>
      <c r="C24" s="189"/>
      <c r="D24" s="189"/>
      <c r="E24" s="189"/>
      <c r="F24" s="189"/>
    </row>
    <row r="25" spans="1:6">
      <c r="A25" s="231" t="s">
        <v>727</v>
      </c>
      <c r="B25" s="237"/>
      <c r="C25" s="189"/>
      <c r="D25" s="189"/>
      <c r="E25" s="189"/>
      <c r="F25" s="189"/>
    </row>
    <row r="26" spans="1:6">
      <c r="A26" s="232"/>
      <c r="B26" s="191"/>
      <c r="C26" s="191"/>
      <c r="D26" s="191"/>
      <c r="E26" s="191"/>
      <c r="F26" s="191"/>
    </row>
    <row r="27" spans="1:6" ht="15">
      <c r="A27" s="229" t="s">
        <v>728</v>
      </c>
      <c r="B27" s="191"/>
      <c r="C27" s="191"/>
      <c r="D27" s="191"/>
      <c r="E27" s="191"/>
      <c r="F27" s="191"/>
    </row>
    <row r="28" spans="1:6">
      <c r="A28" s="231" t="s">
        <v>729</v>
      </c>
      <c r="B28" s="189"/>
      <c r="C28" s="189"/>
      <c r="D28" s="189"/>
      <c r="E28" s="189"/>
      <c r="F28" s="189"/>
    </row>
    <row r="29" spans="1:6">
      <c r="A29" s="232"/>
      <c r="B29" s="191"/>
      <c r="C29" s="191"/>
      <c r="D29" s="191"/>
      <c r="E29" s="191"/>
      <c r="F29" s="191"/>
    </row>
    <row r="30" spans="1:6" ht="15">
      <c r="A30" s="229" t="s">
        <v>730</v>
      </c>
      <c r="B30" s="191"/>
      <c r="C30" s="191"/>
      <c r="D30" s="191"/>
      <c r="E30" s="191"/>
      <c r="F30" s="191"/>
    </row>
    <row r="31" spans="1:6">
      <c r="A31" s="231" t="s">
        <v>715</v>
      </c>
      <c r="B31" s="189"/>
      <c r="C31" s="189"/>
      <c r="D31" s="189"/>
      <c r="E31" s="189"/>
      <c r="F31" s="189"/>
    </row>
    <row r="32" spans="1:6">
      <c r="A32" s="231" t="s">
        <v>719</v>
      </c>
      <c r="B32" s="189"/>
      <c r="C32" s="189"/>
      <c r="D32" s="189"/>
      <c r="E32" s="189"/>
      <c r="F32" s="189"/>
    </row>
    <row r="33" spans="1:6">
      <c r="A33" s="231" t="s">
        <v>731</v>
      </c>
      <c r="B33" s="189"/>
      <c r="C33" s="189"/>
      <c r="D33" s="189"/>
      <c r="E33" s="189"/>
      <c r="F33" s="189"/>
    </row>
    <row r="34" spans="1:6">
      <c r="A34" s="232"/>
      <c r="B34" s="191"/>
      <c r="C34" s="191"/>
      <c r="D34" s="191"/>
      <c r="E34" s="191"/>
      <c r="F34" s="191"/>
    </row>
    <row r="35" spans="1:6" ht="15">
      <c r="A35" s="229" t="s">
        <v>732</v>
      </c>
      <c r="B35" s="191"/>
      <c r="C35" s="191"/>
      <c r="D35" s="191"/>
      <c r="E35" s="191"/>
      <c r="F35" s="191"/>
    </row>
    <row r="36" spans="1:6">
      <c r="A36" s="231" t="s">
        <v>733</v>
      </c>
      <c r="B36" s="189"/>
      <c r="C36" s="189"/>
      <c r="D36" s="189"/>
      <c r="E36" s="189"/>
      <c r="F36" s="189"/>
    </row>
    <row r="37" spans="1:6">
      <c r="A37" s="231" t="s">
        <v>734</v>
      </c>
      <c r="B37" s="189"/>
      <c r="C37" s="189"/>
      <c r="D37" s="189"/>
      <c r="E37" s="189"/>
      <c r="F37" s="189"/>
    </row>
    <row r="38" spans="1:6">
      <c r="A38" s="231" t="s">
        <v>735</v>
      </c>
      <c r="B38" s="237"/>
      <c r="C38" s="189"/>
      <c r="D38" s="189"/>
      <c r="E38" s="189"/>
      <c r="F38" s="189"/>
    </row>
    <row r="39" spans="1:6">
      <c r="A39" s="232"/>
      <c r="B39" s="191"/>
      <c r="C39" s="191"/>
      <c r="D39" s="191"/>
      <c r="E39" s="191"/>
      <c r="F39" s="191"/>
    </row>
    <row r="40" spans="1:6" ht="15">
      <c r="A40" s="229" t="s">
        <v>736</v>
      </c>
      <c r="B40" s="189"/>
      <c r="C40" s="189"/>
      <c r="D40" s="189"/>
      <c r="E40" s="189"/>
      <c r="F40" s="189"/>
    </row>
    <row r="41" spans="1:6">
      <c r="A41" s="232"/>
      <c r="B41" s="191"/>
      <c r="C41" s="191"/>
      <c r="D41" s="191"/>
      <c r="E41" s="191"/>
      <c r="F41" s="191"/>
    </row>
    <row r="42" spans="1:6" ht="15">
      <c r="A42" s="229" t="s">
        <v>737</v>
      </c>
      <c r="B42" s="191"/>
      <c r="C42" s="191"/>
      <c r="D42" s="191"/>
      <c r="E42" s="191"/>
      <c r="F42" s="191"/>
    </row>
    <row r="43" spans="1:6">
      <c r="A43" s="231" t="s">
        <v>738</v>
      </c>
      <c r="B43" s="189"/>
      <c r="C43" s="189"/>
      <c r="D43" s="189"/>
      <c r="E43" s="189"/>
      <c r="F43" s="189"/>
    </row>
    <row r="44" spans="1:6">
      <c r="A44" s="231" t="s">
        <v>739</v>
      </c>
      <c r="B44" s="189"/>
      <c r="C44" s="189"/>
      <c r="D44" s="189"/>
      <c r="E44" s="189"/>
      <c r="F44" s="189"/>
    </row>
    <row r="45" spans="1:6">
      <c r="A45" s="231" t="s">
        <v>740</v>
      </c>
      <c r="B45" s="189"/>
      <c r="C45" s="189"/>
      <c r="D45" s="189"/>
      <c r="E45" s="189"/>
      <c r="F45" s="189"/>
    </row>
    <row r="46" spans="1:6">
      <c r="A46" s="232"/>
      <c r="B46" s="191"/>
      <c r="C46" s="191"/>
      <c r="D46" s="191"/>
      <c r="E46" s="191"/>
      <c r="F46" s="191"/>
    </row>
    <row r="47" spans="1:6" ht="30">
      <c r="A47" s="229" t="s">
        <v>741</v>
      </c>
      <c r="B47" s="191"/>
      <c r="C47" s="191"/>
      <c r="D47" s="191"/>
      <c r="E47" s="191"/>
      <c r="F47" s="191"/>
    </row>
    <row r="48" spans="1:6">
      <c r="A48" s="236" t="s">
        <v>739</v>
      </c>
      <c r="B48" s="235"/>
      <c r="C48" s="235"/>
      <c r="D48" s="235"/>
      <c r="E48" s="235"/>
      <c r="F48" s="235"/>
    </row>
    <row r="49" spans="1:6">
      <c r="A49" s="236" t="s">
        <v>740</v>
      </c>
      <c r="B49" s="235"/>
      <c r="C49" s="235"/>
      <c r="D49" s="235"/>
      <c r="E49" s="235"/>
      <c r="F49" s="235"/>
    </row>
    <row r="50" spans="1:6">
      <c r="A50" s="232"/>
      <c r="B50" s="191"/>
      <c r="C50" s="191"/>
      <c r="D50" s="191"/>
      <c r="E50" s="191"/>
      <c r="F50" s="191"/>
    </row>
    <row r="51" spans="1:6" ht="15">
      <c r="A51" s="229" t="s">
        <v>742</v>
      </c>
      <c r="B51" s="191"/>
      <c r="C51" s="191"/>
      <c r="D51" s="191"/>
      <c r="E51" s="191"/>
      <c r="F51" s="191"/>
    </row>
    <row r="52" spans="1:6">
      <c r="A52" s="231" t="s">
        <v>739</v>
      </c>
      <c r="B52" s="189"/>
      <c r="C52" s="189"/>
      <c r="D52" s="189"/>
      <c r="E52" s="189"/>
      <c r="F52" s="189"/>
    </row>
    <row r="53" spans="1:6">
      <c r="A53" s="231" t="s">
        <v>740</v>
      </c>
      <c r="B53" s="189"/>
      <c r="C53" s="189"/>
      <c r="D53" s="189"/>
      <c r="E53" s="189"/>
      <c r="F53" s="189"/>
    </row>
    <row r="54" spans="1:6">
      <c r="A54" s="231" t="s">
        <v>743</v>
      </c>
      <c r="B54" s="189"/>
      <c r="C54" s="189"/>
      <c r="D54" s="189"/>
      <c r="E54" s="189"/>
      <c r="F54" s="189"/>
    </row>
    <row r="55" spans="1:6">
      <c r="A55" s="232"/>
      <c r="B55" s="191"/>
      <c r="C55" s="191"/>
      <c r="D55" s="191"/>
      <c r="E55" s="191"/>
      <c r="F55" s="191"/>
    </row>
    <row r="56" spans="1:6" ht="15">
      <c r="A56" s="229" t="s">
        <v>744</v>
      </c>
      <c r="B56" s="191"/>
      <c r="C56" s="191"/>
      <c r="D56" s="191"/>
      <c r="E56" s="191"/>
      <c r="F56" s="191"/>
    </row>
    <row r="57" spans="1:6">
      <c r="A57" s="231" t="s">
        <v>739</v>
      </c>
      <c r="B57" s="189"/>
      <c r="C57" s="189"/>
      <c r="D57" s="189"/>
      <c r="E57" s="189"/>
      <c r="F57" s="189"/>
    </row>
    <row r="58" spans="1:6">
      <c r="A58" s="231" t="s">
        <v>740</v>
      </c>
      <c r="B58" s="189"/>
      <c r="C58" s="189"/>
      <c r="D58" s="189"/>
      <c r="E58" s="189"/>
      <c r="F58" s="189"/>
    </row>
    <row r="59" spans="1:6">
      <c r="A59" s="232"/>
      <c r="B59" s="191"/>
      <c r="C59" s="191"/>
      <c r="D59" s="191"/>
      <c r="E59" s="191"/>
      <c r="F59" s="191"/>
    </row>
    <row r="60" spans="1:6" ht="15">
      <c r="A60" s="229" t="s">
        <v>745</v>
      </c>
      <c r="B60" s="191"/>
      <c r="C60" s="191"/>
      <c r="D60" s="191"/>
      <c r="E60" s="191"/>
      <c r="F60" s="191"/>
    </row>
    <row r="61" spans="1:6">
      <c r="A61" s="231" t="s">
        <v>746</v>
      </c>
      <c r="B61" s="189"/>
      <c r="C61" s="189"/>
      <c r="D61" s="189"/>
      <c r="E61" s="189"/>
      <c r="F61" s="189"/>
    </row>
    <row r="62" spans="1:6">
      <c r="A62" s="231" t="s">
        <v>747</v>
      </c>
      <c r="B62" s="237"/>
      <c r="C62" s="189"/>
      <c r="D62" s="189"/>
      <c r="E62" s="189"/>
      <c r="F62" s="189"/>
    </row>
    <row r="63" spans="1:6">
      <c r="A63" s="232"/>
      <c r="B63" s="191"/>
      <c r="C63" s="191"/>
      <c r="D63" s="191"/>
      <c r="E63" s="191"/>
      <c r="F63" s="191"/>
    </row>
    <row r="64" spans="1:6" ht="15">
      <c r="A64" s="229" t="s">
        <v>748</v>
      </c>
      <c r="B64" s="191"/>
      <c r="C64" s="191"/>
      <c r="D64" s="191"/>
      <c r="E64" s="191"/>
      <c r="F64" s="191"/>
    </row>
    <row r="65" spans="1:6">
      <c r="A65" s="231" t="s">
        <v>749</v>
      </c>
      <c r="B65" s="189"/>
      <c r="C65" s="189"/>
      <c r="D65" s="189"/>
      <c r="E65" s="189"/>
      <c r="F65" s="189"/>
    </row>
    <row r="66" spans="1:6">
      <c r="A66" s="231" t="s">
        <v>750</v>
      </c>
      <c r="B66" s="189"/>
      <c r="C66" s="189"/>
      <c r="D66" s="189"/>
      <c r="E66" s="189"/>
      <c r="F66" s="189"/>
    </row>
    <row r="67" spans="1:6">
      <c r="A67" s="238"/>
      <c r="B67" s="219"/>
      <c r="C67" s="219"/>
      <c r="D67" s="219"/>
      <c r="E67" s="219"/>
      <c r="F67" s="219"/>
    </row>
    <row r="71" spans="1:6">
      <c r="A71" s="25"/>
    </row>
    <row r="72" spans="1:6">
      <c r="A72" s="26" t="s">
        <v>121</v>
      </c>
    </row>
    <row r="73" spans="1:6">
      <c r="A73" s="26" t="s">
        <v>122</v>
      </c>
    </row>
  </sheetData>
  <protectedRanges>
    <protectedRange sqref="A71:A73" name="Rango1_3_1_1_2_3_1_1"/>
  </protectedRanges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86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D8" sqref="D8"/>
    </sheetView>
  </sheetViews>
  <sheetFormatPr baseColWidth="10" defaultRowHeight="12.75"/>
  <cols>
    <col min="1" max="1" width="6.83203125" style="36" customWidth="1"/>
    <col min="2" max="2" width="4.33203125" style="36" customWidth="1"/>
    <col min="3" max="3" width="36.1640625" style="36" customWidth="1"/>
    <col min="4" max="4" width="63.5" style="36" customWidth="1"/>
    <col min="5" max="5" width="5" style="36" customWidth="1"/>
    <col min="6" max="16384" width="12" style="36"/>
  </cols>
  <sheetData>
    <row r="1" spans="2:5" ht="13.5" thickBot="1"/>
    <row r="2" spans="2:5" ht="35.25" customHeight="1" thickBot="1">
      <c r="B2" s="41" t="s">
        <v>123</v>
      </c>
      <c r="C2" s="44"/>
      <c r="D2" s="48"/>
      <c r="E2" s="49"/>
    </row>
    <row r="3" spans="2:5" ht="14.25" customHeight="1">
      <c r="B3" s="37"/>
      <c r="C3" s="45"/>
      <c r="D3" s="45"/>
      <c r="E3" s="38"/>
    </row>
    <row r="4" spans="2:5" ht="24" customHeight="1">
      <c r="B4" s="37"/>
      <c r="C4" s="45"/>
      <c r="D4" s="45"/>
      <c r="E4" s="38"/>
    </row>
    <row r="5" spans="2:5" ht="24" customHeight="1">
      <c r="B5" s="42"/>
      <c r="C5" s="47" t="s">
        <v>124</v>
      </c>
      <c r="D5" s="47" t="s">
        <v>129</v>
      </c>
      <c r="E5" s="43"/>
    </row>
    <row r="6" spans="2:5" ht="24" customHeight="1">
      <c r="B6" s="42"/>
      <c r="C6" s="47" t="s">
        <v>125</v>
      </c>
      <c r="D6" s="47" t="s">
        <v>130</v>
      </c>
      <c r="E6" s="43"/>
    </row>
    <row r="7" spans="2:5" ht="24" customHeight="1">
      <c r="B7" s="42"/>
      <c r="C7" s="47" t="s">
        <v>126</v>
      </c>
      <c r="D7" s="47" t="s">
        <v>131</v>
      </c>
      <c r="E7" s="43"/>
    </row>
    <row r="8" spans="2:5" ht="24" customHeight="1">
      <c r="B8" s="42"/>
      <c r="C8" s="47" t="s">
        <v>127</v>
      </c>
      <c r="D8" s="47">
        <v>2018</v>
      </c>
      <c r="E8" s="43"/>
    </row>
    <row r="9" spans="2:5" ht="24" customHeight="1">
      <c r="B9" s="42"/>
      <c r="C9" s="47" t="s">
        <v>128</v>
      </c>
      <c r="D9" s="47" t="s">
        <v>132</v>
      </c>
      <c r="E9" s="43"/>
    </row>
    <row r="10" spans="2:5" ht="13.5" thickBot="1">
      <c r="B10" s="39"/>
      <c r="C10" s="46"/>
      <c r="D10" s="46"/>
      <c r="E10" s="40"/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5"/>
  <sheetViews>
    <sheetView showGridLines="0" zoomScale="120" zoomScaleNormal="120" workbookViewId="0">
      <selection activeCell="B22" sqref="B22"/>
    </sheetView>
  </sheetViews>
  <sheetFormatPr baseColWidth="10" defaultRowHeight="11.25"/>
  <cols>
    <col min="1" max="1" width="1.5" style="18" customWidth="1"/>
    <col min="2" max="2" width="61.33203125" style="18" customWidth="1"/>
    <col min="3" max="3" width="17.83203125" style="18" customWidth="1"/>
    <col min="4" max="4" width="29" style="18" customWidth="1"/>
    <col min="5" max="5" width="67.5" style="18" customWidth="1"/>
    <col min="6" max="6" width="20.6640625" style="18" customWidth="1"/>
    <col min="7" max="7" width="27.33203125" style="18" customWidth="1"/>
    <col min="8" max="16384" width="12" style="18"/>
  </cols>
  <sheetData>
    <row r="1" spans="2:7" ht="45.95" customHeight="1">
      <c r="B1" s="30" t="s">
        <v>119</v>
      </c>
      <c r="C1" s="31"/>
      <c r="D1" s="31"/>
      <c r="E1" s="31"/>
      <c r="F1" s="31"/>
      <c r="G1" s="32"/>
    </row>
    <row r="2" spans="2:7">
      <c r="B2" s="1" t="s">
        <v>0</v>
      </c>
      <c r="C2" s="2">
        <v>2018</v>
      </c>
      <c r="D2" s="2">
        <v>2017</v>
      </c>
      <c r="E2" s="1" t="s">
        <v>0</v>
      </c>
      <c r="F2" s="2">
        <v>2018</v>
      </c>
      <c r="G2" s="2">
        <v>2017</v>
      </c>
    </row>
    <row r="3" spans="2:7">
      <c r="B3" s="3"/>
      <c r="C3" s="4"/>
      <c r="D3" s="4"/>
      <c r="E3" s="5"/>
      <c r="F3" s="4"/>
      <c r="G3" s="4"/>
    </row>
    <row r="4" spans="2:7">
      <c r="B4" s="6" t="s">
        <v>1</v>
      </c>
      <c r="C4" s="7"/>
      <c r="D4" s="7"/>
      <c r="E4" s="8" t="s">
        <v>2</v>
      </c>
      <c r="F4" s="7"/>
      <c r="G4" s="7"/>
    </row>
    <row r="5" spans="2:7">
      <c r="B5" s="6" t="s">
        <v>3</v>
      </c>
      <c r="C5" s="9"/>
      <c r="D5" s="9"/>
      <c r="E5" s="8" t="s">
        <v>4</v>
      </c>
      <c r="F5" s="9"/>
      <c r="G5" s="9"/>
    </row>
    <row r="6" spans="2:7">
      <c r="B6" s="3" t="s">
        <v>5</v>
      </c>
      <c r="C6" s="9">
        <f>SUM(C7:C13)</f>
        <v>2422382.2999999998</v>
      </c>
      <c r="D6" s="9">
        <f>SUM(D7:D13)</f>
        <v>1315641.3600000001</v>
      </c>
      <c r="E6" s="5" t="s">
        <v>6</v>
      </c>
      <c r="F6" s="9">
        <f>SUM(F7:F15)</f>
        <v>2232841.2599999998</v>
      </c>
      <c r="G6" s="9">
        <f>SUM(G7:G15)</f>
        <v>1577286.21</v>
      </c>
    </row>
    <row r="7" spans="2:7">
      <c r="B7" s="10" t="s">
        <v>7</v>
      </c>
      <c r="C7" s="9"/>
      <c r="D7" s="9"/>
      <c r="E7" s="11" t="s">
        <v>8</v>
      </c>
      <c r="F7" s="9">
        <v>247861.26</v>
      </c>
      <c r="G7" s="9">
        <v>28607.919999999998</v>
      </c>
    </row>
    <row r="8" spans="2:7">
      <c r="B8" s="10" t="s">
        <v>9</v>
      </c>
      <c r="C8" s="9"/>
      <c r="D8" s="9"/>
      <c r="E8" s="11" t="s">
        <v>10</v>
      </c>
      <c r="F8" s="9">
        <v>273210.78999999998</v>
      </c>
      <c r="G8" s="9">
        <v>125735.19</v>
      </c>
    </row>
    <row r="9" spans="2:7">
      <c r="B9" s="10" t="s">
        <v>11</v>
      </c>
      <c r="C9" s="9">
        <v>2422382.2999999998</v>
      </c>
      <c r="D9" s="9">
        <v>1315641.3600000001</v>
      </c>
      <c r="E9" s="11" t="s">
        <v>12</v>
      </c>
      <c r="F9" s="9"/>
      <c r="G9" s="9"/>
    </row>
    <row r="10" spans="2:7">
      <c r="B10" s="10" t="s">
        <v>13</v>
      </c>
      <c r="C10" s="9"/>
      <c r="D10" s="9"/>
      <c r="E10" s="11" t="s">
        <v>14</v>
      </c>
      <c r="F10" s="9"/>
      <c r="G10" s="9"/>
    </row>
    <row r="11" spans="2:7">
      <c r="B11" s="10" t="s">
        <v>15</v>
      </c>
      <c r="C11" s="9"/>
      <c r="D11" s="9"/>
      <c r="E11" s="11" t="s">
        <v>16</v>
      </c>
      <c r="F11" s="9"/>
      <c r="G11" s="9"/>
    </row>
    <row r="12" spans="2:7" ht="22.5">
      <c r="B12" s="10" t="s">
        <v>17</v>
      </c>
      <c r="C12" s="9"/>
      <c r="D12" s="9"/>
      <c r="E12" s="11" t="s">
        <v>18</v>
      </c>
      <c r="F12" s="9"/>
      <c r="G12" s="9"/>
    </row>
    <row r="13" spans="2:7">
      <c r="B13" s="10" t="s">
        <v>19</v>
      </c>
      <c r="C13" s="9"/>
      <c r="D13" s="9"/>
      <c r="E13" s="11" t="s">
        <v>20</v>
      </c>
      <c r="F13" s="9">
        <v>123815.67</v>
      </c>
      <c r="G13" s="9">
        <v>114359.81</v>
      </c>
    </row>
    <row r="14" spans="2:7" ht="22.5">
      <c r="B14" s="3" t="s">
        <v>21</v>
      </c>
      <c r="C14" s="9">
        <f>SUM(C15:C21)</f>
        <v>1306500.22</v>
      </c>
      <c r="D14" s="9">
        <f>SUM(D15:D21)</f>
        <v>1273487.06</v>
      </c>
      <c r="E14" s="11" t="s">
        <v>22</v>
      </c>
      <c r="F14" s="9"/>
      <c r="G14" s="9"/>
    </row>
    <row r="15" spans="2:7">
      <c r="B15" s="10" t="s">
        <v>23</v>
      </c>
      <c r="C15" s="9"/>
      <c r="D15" s="9"/>
      <c r="E15" s="11" t="s">
        <v>24</v>
      </c>
      <c r="F15" s="9">
        <v>1587953.54</v>
      </c>
      <c r="G15" s="9">
        <v>1308583.29</v>
      </c>
    </row>
    <row r="16" spans="2:7">
      <c r="B16" s="10" t="s">
        <v>25</v>
      </c>
      <c r="C16" s="9">
        <v>990533.33</v>
      </c>
      <c r="D16" s="9">
        <v>989753.93</v>
      </c>
      <c r="E16" s="5" t="s">
        <v>26</v>
      </c>
      <c r="F16" s="9">
        <f>SUM(F17:F19)</f>
        <v>0</v>
      </c>
      <c r="G16" s="9">
        <f>SUM(G17:G19)</f>
        <v>0</v>
      </c>
    </row>
    <row r="17" spans="2:7">
      <c r="B17" s="10" t="s">
        <v>27</v>
      </c>
      <c r="C17" s="9">
        <v>78822.649999999994</v>
      </c>
      <c r="D17" s="9">
        <v>54688.49</v>
      </c>
      <c r="E17" s="11" t="s">
        <v>28</v>
      </c>
      <c r="F17" s="9">
        <v>0</v>
      </c>
      <c r="G17" s="9">
        <v>0</v>
      </c>
    </row>
    <row r="18" spans="2:7" ht="13.5" customHeight="1">
      <c r="B18" s="10" t="s">
        <v>29</v>
      </c>
      <c r="C18" s="9"/>
      <c r="D18" s="9"/>
      <c r="E18" s="11" t="s">
        <v>30</v>
      </c>
      <c r="F18" s="9">
        <v>0</v>
      </c>
      <c r="G18" s="9">
        <v>0</v>
      </c>
    </row>
    <row r="19" spans="2:7">
      <c r="B19" s="10" t="s">
        <v>31</v>
      </c>
      <c r="C19" s="9">
        <v>5601.08</v>
      </c>
      <c r="D19" s="9">
        <v>2101.08</v>
      </c>
      <c r="E19" s="11" t="s">
        <v>32</v>
      </c>
      <c r="F19" s="9">
        <v>0</v>
      </c>
      <c r="G19" s="9">
        <v>0</v>
      </c>
    </row>
    <row r="20" spans="2:7">
      <c r="B20" s="10" t="s">
        <v>33</v>
      </c>
      <c r="C20" s="9"/>
      <c r="D20" s="9"/>
      <c r="E20" s="5" t="s">
        <v>34</v>
      </c>
      <c r="F20" s="9">
        <f>SUM(F21:F22)</f>
        <v>0</v>
      </c>
      <c r="G20" s="9">
        <f>SUM(G21:G22)</f>
        <v>0</v>
      </c>
    </row>
    <row r="21" spans="2:7">
      <c r="B21" s="10" t="s">
        <v>35</v>
      </c>
      <c r="C21" s="9">
        <v>231543.16</v>
      </c>
      <c r="D21" s="9">
        <v>226943.56</v>
      </c>
      <c r="E21" s="11" t="s">
        <v>36</v>
      </c>
      <c r="F21" s="9">
        <v>0</v>
      </c>
      <c r="G21" s="9">
        <v>0</v>
      </c>
    </row>
    <row r="22" spans="2:7">
      <c r="B22" s="3" t="s">
        <v>37</v>
      </c>
      <c r="C22" s="9">
        <f>SUM(C23:C27)</f>
        <v>928.67</v>
      </c>
      <c r="D22" s="9">
        <f>SUM(D23:D27)</f>
        <v>0</v>
      </c>
      <c r="E22" s="11" t="s">
        <v>38</v>
      </c>
      <c r="F22" s="9">
        <v>0</v>
      </c>
      <c r="G22" s="9">
        <v>0</v>
      </c>
    </row>
    <row r="23" spans="2:7" ht="22.5">
      <c r="B23" s="10" t="s">
        <v>39</v>
      </c>
      <c r="C23" s="9">
        <v>928.67</v>
      </c>
      <c r="D23" s="9">
        <v>0</v>
      </c>
      <c r="E23" s="5" t="s">
        <v>40</v>
      </c>
      <c r="F23" s="9">
        <v>0</v>
      </c>
      <c r="G23" s="9">
        <v>0</v>
      </c>
    </row>
    <row r="24" spans="2:7" ht="22.5">
      <c r="B24" s="10" t="s">
        <v>41</v>
      </c>
      <c r="C24" s="9"/>
      <c r="D24" s="9"/>
      <c r="E24" s="5" t="s">
        <v>42</v>
      </c>
      <c r="F24" s="9">
        <f>SUM(F25:F27)</f>
        <v>0</v>
      </c>
      <c r="G24" s="9">
        <f>SUM(G25:G27)</f>
        <v>0</v>
      </c>
    </row>
    <row r="25" spans="2:7" ht="22.5">
      <c r="B25" s="10" t="s">
        <v>43</v>
      </c>
      <c r="C25" s="9"/>
      <c r="D25" s="9"/>
      <c r="E25" s="11" t="s">
        <v>44</v>
      </c>
      <c r="F25" s="9">
        <v>0</v>
      </c>
      <c r="G25" s="9">
        <v>0</v>
      </c>
    </row>
    <row r="26" spans="2:7">
      <c r="B26" s="10" t="s">
        <v>45</v>
      </c>
      <c r="C26" s="9"/>
      <c r="D26" s="9"/>
      <c r="E26" s="11" t="s">
        <v>46</v>
      </c>
      <c r="F26" s="9">
        <v>0</v>
      </c>
      <c r="G26" s="9">
        <v>0</v>
      </c>
    </row>
    <row r="27" spans="2:7">
      <c r="B27" s="10" t="s">
        <v>47</v>
      </c>
      <c r="C27" s="9"/>
      <c r="D27" s="9"/>
      <c r="E27" s="11" t="s">
        <v>48</v>
      </c>
      <c r="F27" s="9">
        <v>0</v>
      </c>
      <c r="G27" s="9">
        <v>0</v>
      </c>
    </row>
    <row r="28" spans="2:7" ht="22.5">
      <c r="B28" s="3" t="s">
        <v>49</v>
      </c>
      <c r="C28" s="9">
        <f>SUM(C29:C33)</f>
        <v>0</v>
      </c>
      <c r="D28" s="9">
        <f>SUM(D29:D33)</f>
        <v>0</v>
      </c>
      <c r="E28" s="5" t="s">
        <v>50</v>
      </c>
      <c r="F28" s="9">
        <f>SUM(F29:F34)</f>
        <v>0</v>
      </c>
      <c r="G28" s="9">
        <f>SUM(G29:G34)</f>
        <v>0</v>
      </c>
    </row>
    <row r="29" spans="2:7">
      <c r="B29" s="10" t="s">
        <v>51</v>
      </c>
      <c r="C29" s="9">
        <v>0</v>
      </c>
      <c r="D29" s="9">
        <v>0</v>
      </c>
      <c r="E29" s="11" t="s">
        <v>52</v>
      </c>
      <c r="F29" s="9"/>
      <c r="G29" s="9"/>
    </row>
    <row r="30" spans="2:7">
      <c r="B30" s="10" t="s">
        <v>53</v>
      </c>
      <c r="C30" s="9"/>
      <c r="D30" s="9"/>
      <c r="E30" s="11" t="s">
        <v>54</v>
      </c>
      <c r="F30" s="9"/>
      <c r="G30" s="9"/>
    </row>
    <row r="31" spans="2:7">
      <c r="B31" s="10" t="s">
        <v>55</v>
      </c>
      <c r="C31" s="9"/>
      <c r="D31" s="9"/>
      <c r="E31" s="11" t="s">
        <v>56</v>
      </c>
      <c r="F31" s="9"/>
      <c r="G31" s="9"/>
    </row>
    <row r="32" spans="2:7" ht="22.5">
      <c r="B32" s="10" t="s">
        <v>57</v>
      </c>
      <c r="C32" s="9"/>
      <c r="D32" s="9"/>
      <c r="E32" s="11" t="s">
        <v>58</v>
      </c>
      <c r="F32" s="9"/>
      <c r="G32" s="9"/>
    </row>
    <row r="33" spans="2:7">
      <c r="B33" s="10" t="s">
        <v>59</v>
      </c>
      <c r="C33" s="9"/>
      <c r="D33" s="9"/>
      <c r="E33" s="11" t="s">
        <v>60</v>
      </c>
      <c r="F33" s="9"/>
      <c r="G33" s="9"/>
    </row>
    <row r="34" spans="2:7">
      <c r="B34" s="3" t="s">
        <v>61</v>
      </c>
      <c r="C34" s="9">
        <v>0</v>
      </c>
      <c r="D34" s="9">
        <v>0</v>
      </c>
      <c r="E34" s="11" t="s">
        <v>62</v>
      </c>
      <c r="F34" s="9"/>
      <c r="G34" s="9"/>
    </row>
    <row r="35" spans="2:7">
      <c r="B35" s="3" t="s">
        <v>63</v>
      </c>
      <c r="C35" s="9">
        <f>SUM(C36:C37)</f>
        <v>0</v>
      </c>
      <c r="D35" s="9">
        <f>SUM(D36:D37)</f>
        <v>0</v>
      </c>
      <c r="E35" s="5" t="s">
        <v>64</v>
      </c>
      <c r="F35" s="9">
        <f>SUM(F36:F38)</f>
        <v>0</v>
      </c>
      <c r="G35" s="9">
        <f>SUM(G36:G38)</f>
        <v>0</v>
      </c>
    </row>
    <row r="36" spans="2:7" ht="22.5">
      <c r="B36" s="10" t="s">
        <v>65</v>
      </c>
      <c r="C36" s="9">
        <v>0</v>
      </c>
      <c r="D36" s="9">
        <v>0</v>
      </c>
      <c r="E36" s="11" t="s">
        <v>66</v>
      </c>
      <c r="F36" s="9">
        <v>0</v>
      </c>
      <c r="G36" s="9">
        <v>0</v>
      </c>
    </row>
    <row r="37" spans="2:7">
      <c r="B37" s="10" t="s">
        <v>67</v>
      </c>
      <c r="C37" s="9">
        <v>0</v>
      </c>
      <c r="D37" s="9">
        <v>0</v>
      </c>
      <c r="E37" s="11" t="s">
        <v>68</v>
      </c>
      <c r="F37" s="9">
        <v>0</v>
      </c>
      <c r="G37" s="9">
        <v>0</v>
      </c>
    </row>
    <row r="38" spans="2:7">
      <c r="B38" s="3" t="s">
        <v>69</v>
      </c>
      <c r="C38" s="9">
        <f>SUM(C39:C42)</f>
        <v>0</v>
      </c>
      <c r="D38" s="9">
        <f>SUM(D39:D42)</f>
        <v>0</v>
      </c>
      <c r="E38" s="11" t="s">
        <v>70</v>
      </c>
      <c r="F38" s="9">
        <v>0</v>
      </c>
      <c r="G38" s="9">
        <v>0</v>
      </c>
    </row>
    <row r="39" spans="2:7">
      <c r="B39" s="10" t="s">
        <v>71</v>
      </c>
      <c r="C39" s="9"/>
      <c r="D39" s="9"/>
      <c r="E39" s="5" t="s">
        <v>72</v>
      </c>
      <c r="F39" s="9">
        <f>SUM(F40:F42)</f>
        <v>0</v>
      </c>
      <c r="G39" s="9">
        <f>SUM(G40:G42)</f>
        <v>0</v>
      </c>
    </row>
    <row r="40" spans="2:7">
      <c r="B40" s="10" t="s">
        <v>73</v>
      </c>
      <c r="C40" s="9"/>
      <c r="D40" s="9"/>
      <c r="E40" s="11" t="s">
        <v>74</v>
      </c>
      <c r="F40" s="9">
        <v>0</v>
      </c>
      <c r="G40" s="9">
        <v>0</v>
      </c>
    </row>
    <row r="41" spans="2:7" ht="22.5">
      <c r="B41" s="10" t="s">
        <v>75</v>
      </c>
      <c r="C41" s="9"/>
      <c r="D41" s="9"/>
      <c r="E41" s="11" t="s">
        <v>76</v>
      </c>
      <c r="F41" s="9">
        <v>0</v>
      </c>
      <c r="G41" s="9">
        <v>0</v>
      </c>
    </row>
    <row r="42" spans="2:7">
      <c r="B42" s="10" t="s">
        <v>77</v>
      </c>
      <c r="C42" s="9"/>
      <c r="D42" s="9"/>
      <c r="E42" s="11" t="s">
        <v>78</v>
      </c>
      <c r="F42" s="9">
        <v>0</v>
      </c>
      <c r="G42" s="9">
        <v>0</v>
      </c>
    </row>
    <row r="43" spans="2:7">
      <c r="B43" s="3"/>
      <c r="C43" s="9"/>
      <c r="D43" s="9"/>
      <c r="E43" s="5"/>
      <c r="F43" s="9"/>
      <c r="G43" s="9"/>
    </row>
    <row r="44" spans="2:7">
      <c r="B44" s="6" t="s">
        <v>79</v>
      </c>
      <c r="C44" s="7">
        <f>C6+C14+C22+C28+C34+C35+C38</f>
        <v>3729811.1899999995</v>
      </c>
      <c r="D44" s="7">
        <f>D6+D14+D22+D28+D34+D35+D38</f>
        <v>2589128.42</v>
      </c>
      <c r="E44" s="8" t="s">
        <v>80</v>
      </c>
      <c r="F44" s="7">
        <f>F6+F16+F20+F23+F24+F28+F35+F39</f>
        <v>2232841.2599999998</v>
      </c>
      <c r="G44" s="7">
        <f>G6+G16+G20+G23+G24+G28+G35+G39</f>
        <v>1577286.21</v>
      </c>
    </row>
    <row r="45" spans="2:7">
      <c r="B45" s="6"/>
      <c r="C45" s="9"/>
      <c r="D45" s="9"/>
      <c r="E45" s="8"/>
      <c r="F45" s="9"/>
      <c r="G45" s="9"/>
    </row>
    <row r="46" spans="2:7">
      <c r="B46" s="12" t="s">
        <v>81</v>
      </c>
      <c r="C46" s="9"/>
      <c r="D46" s="9"/>
      <c r="E46" s="8" t="s">
        <v>82</v>
      </c>
      <c r="F46" s="9"/>
      <c r="G46" s="9"/>
    </row>
    <row r="47" spans="2:7">
      <c r="B47" s="13" t="s">
        <v>83</v>
      </c>
      <c r="C47" s="9">
        <v>0</v>
      </c>
      <c r="D47" s="9">
        <v>0</v>
      </c>
      <c r="E47" s="5" t="s">
        <v>84</v>
      </c>
      <c r="F47" s="9">
        <v>0</v>
      </c>
      <c r="G47" s="9">
        <v>0</v>
      </c>
    </row>
    <row r="48" spans="2:7">
      <c r="B48" s="13" t="s">
        <v>85</v>
      </c>
      <c r="C48" s="9">
        <v>0</v>
      </c>
      <c r="D48" s="9">
        <v>0</v>
      </c>
      <c r="E48" s="5" t="s">
        <v>86</v>
      </c>
      <c r="F48" s="9">
        <v>0</v>
      </c>
      <c r="G48" s="9">
        <v>0</v>
      </c>
    </row>
    <row r="49" spans="2:7">
      <c r="B49" s="13" t="s">
        <v>87</v>
      </c>
      <c r="C49" s="9">
        <v>0</v>
      </c>
      <c r="D49" s="9">
        <v>0</v>
      </c>
      <c r="E49" s="5" t="s">
        <v>88</v>
      </c>
      <c r="F49" s="9">
        <v>0</v>
      </c>
      <c r="G49" s="9">
        <v>0</v>
      </c>
    </row>
    <row r="50" spans="2:7">
      <c r="B50" s="13" t="s">
        <v>89</v>
      </c>
      <c r="C50" s="9">
        <v>139570.71</v>
      </c>
      <c r="D50" s="9">
        <v>139570.71</v>
      </c>
      <c r="E50" s="5" t="s">
        <v>90</v>
      </c>
      <c r="F50" s="9">
        <v>0</v>
      </c>
      <c r="G50" s="9">
        <v>0</v>
      </c>
    </row>
    <row r="51" spans="2:7" ht="12.75" customHeight="1">
      <c r="B51" s="13" t="s">
        <v>91</v>
      </c>
      <c r="C51" s="9">
        <v>26050</v>
      </c>
      <c r="D51" s="9">
        <v>26050</v>
      </c>
      <c r="E51" s="5" t="s">
        <v>92</v>
      </c>
      <c r="F51" s="9">
        <v>0</v>
      </c>
      <c r="G51" s="9">
        <v>0</v>
      </c>
    </row>
    <row r="52" spans="2:7">
      <c r="B52" s="13" t="s">
        <v>93</v>
      </c>
      <c r="C52" s="9">
        <v>-64635.81</v>
      </c>
      <c r="D52" s="9">
        <v>-64635.81</v>
      </c>
      <c r="E52" s="5" t="s">
        <v>94</v>
      </c>
      <c r="F52" s="9">
        <v>0</v>
      </c>
      <c r="G52" s="9">
        <v>0</v>
      </c>
    </row>
    <row r="53" spans="2:7">
      <c r="B53" s="13" t="s">
        <v>95</v>
      </c>
      <c r="C53" s="9">
        <v>0</v>
      </c>
      <c r="D53" s="9">
        <v>0</v>
      </c>
      <c r="E53" s="8"/>
      <c r="F53" s="9"/>
      <c r="G53" s="9"/>
    </row>
    <row r="54" spans="2:7">
      <c r="B54" s="13" t="s">
        <v>96</v>
      </c>
      <c r="C54" s="9">
        <v>0</v>
      </c>
      <c r="D54" s="9">
        <v>0</v>
      </c>
      <c r="E54" s="8" t="s">
        <v>97</v>
      </c>
      <c r="F54" s="7">
        <f>SUM(F47:F52)</f>
        <v>0</v>
      </c>
      <c r="G54" s="7">
        <f>SUM(G47:G52)</f>
        <v>0</v>
      </c>
    </row>
    <row r="55" spans="2:7">
      <c r="B55" s="13" t="s">
        <v>98</v>
      </c>
      <c r="C55" s="9">
        <v>0</v>
      </c>
      <c r="D55" s="9">
        <v>0</v>
      </c>
      <c r="E55" s="14"/>
      <c r="F55" s="9"/>
      <c r="G55" s="9"/>
    </row>
    <row r="56" spans="2:7">
      <c r="B56" s="13"/>
      <c r="C56" s="9"/>
      <c r="D56" s="9"/>
      <c r="E56" s="8" t="s">
        <v>99</v>
      </c>
      <c r="F56" s="7">
        <f>F54+F44</f>
        <v>2232841.2599999998</v>
      </c>
      <c r="G56" s="7">
        <f>G54+G44</f>
        <v>1577286.21</v>
      </c>
    </row>
    <row r="57" spans="2:7" ht="22.5">
      <c r="B57" s="12" t="s">
        <v>100</v>
      </c>
      <c r="C57" s="7">
        <f>SUM(C47:C55)</f>
        <v>100984.9</v>
      </c>
      <c r="D57" s="7">
        <f>SUM(D47:D55)</f>
        <v>100984.9</v>
      </c>
      <c r="E57" s="5"/>
      <c r="F57" s="9"/>
      <c r="G57" s="9"/>
    </row>
    <row r="58" spans="2:7">
      <c r="B58" s="13"/>
      <c r="C58" s="9"/>
      <c r="D58" s="9"/>
      <c r="E58" s="8" t="s">
        <v>101</v>
      </c>
      <c r="F58" s="9"/>
      <c r="G58" s="9"/>
    </row>
    <row r="59" spans="2:7">
      <c r="B59" s="12" t="s">
        <v>102</v>
      </c>
      <c r="C59" s="7">
        <f>C44+C57</f>
        <v>3830796.0899999994</v>
      </c>
      <c r="D59" s="7">
        <f>D44+D57</f>
        <v>2690113.32</v>
      </c>
      <c r="E59" s="8"/>
      <c r="F59" s="9"/>
      <c r="G59" s="9"/>
    </row>
    <row r="60" spans="2:7">
      <c r="B60" s="13"/>
      <c r="C60" s="9"/>
      <c r="D60" s="9"/>
      <c r="E60" s="8" t="s">
        <v>103</v>
      </c>
      <c r="F60" s="9">
        <f>SUM(F61:F63)</f>
        <v>0</v>
      </c>
      <c r="G60" s="9">
        <f>SUM(G61:G63)</f>
        <v>0</v>
      </c>
    </row>
    <row r="61" spans="2:7">
      <c r="B61" s="13"/>
      <c r="C61" s="9"/>
      <c r="D61" s="9"/>
      <c r="E61" s="5" t="s">
        <v>104</v>
      </c>
      <c r="F61" s="9">
        <v>0</v>
      </c>
      <c r="G61" s="9">
        <v>0</v>
      </c>
    </row>
    <row r="62" spans="2:7">
      <c r="B62" s="13"/>
      <c r="C62" s="9"/>
      <c r="D62" s="9"/>
      <c r="E62" s="5" t="s">
        <v>105</v>
      </c>
      <c r="F62" s="9">
        <v>0</v>
      </c>
      <c r="G62" s="9">
        <v>0</v>
      </c>
    </row>
    <row r="63" spans="2:7">
      <c r="B63" s="13"/>
      <c r="C63" s="9"/>
      <c r="D63" s="9"/>
      <c r="E63" s="5" t="s">
        <v>106</v>
      </c>
      <c r="F63" s="9">
        <v>0</v>
      </c>
      <c r="G63" s="9">
        <v>0</v>
      </c>
    </row>
    <row r="64" spans="2:7">
      <c r="B64" s="13"/>
      <c r="C64" s="9"/>
      <c r="D64" s="9"/>
      <c r="E64" s="5"/>
      <c r="F64" s="9"/>
      <c r="G64" s="9"/>
    </row>
    <row r="65" spans="2:9">
      <c r="B65" s="13"/>
      <c r="C65" s="9"/>
      <c r="D65" s="9"/>
      <c r="E65" s="8" t="s">
        <v>107</v>
      </c>
      <c r="F65" s="9">
        <f>SUM(F66:F70)</f>
        <v>1597954.8299999998</v>
      </c>
      <c r="G65" s="9">
        <f>SUM(G66:G70)</f>
        <v>1112827.1100000001</v>
      </c>
    </row>
    <row r="66" spans="2:9">
      <c r="B66" s="13"/>
      <c r="C66" s="9"/>
      <c r="D66" s="9"/>
      <c r="E66" s="5" t="s">
        <v>108</v>
      </c>
      <c r="F66" s="9">
        <v>324338.93</v>
      </c>
      <c r="G66" s="9">
        <v>-782737.26</v>
      </c>
    </row>
    <row r="67" spans="2:9">
      <c r="B67" s="13"/>
      <c r="C67" s="9"/>
      <c r="D67" s="9"/>
      <c r="E67" s="5" t="s">
        <v>109</v>
      </c>
      <c r="F67" s="9">
        <v>1273615.8999999999</v>
      </c>
      <c r="G67" s="9">
        <v>1895564.37</v>
      </c>
    </row>
    <row r="68" spans="2:9">
      <c r="B68" s="13"/>
      <c r="C68" s="9"/>
      <c r="D68" s="9"/>
      <c r="E68" s="5" t="s">
        <v>110</v>
      </c>
      <c r="F68" s="9">
        <v>0</v>
      </c>
      <c r="G68" s="9">
        <v>0</v>
      </c>
    </row>
    <row r="69" spans="2:9">
      <c r="B69" s="13"/>
      <c r="C69" s="9"/>
      <c r="D69" s="9"/>
      <c r="E69" s="5" t="s">
        <v>111</v>
      </c>
      <c r="F69" s="9">
        <v>0</v>
      </c>
      <c r="G69" s="9">
        <v>0</v>
      </c>
    </row>
    <row r="70" spans="2:9">
      <c r="B70" s="13"/>
      <c r="C70" s="9"/>
      <c r="D70" s="9"/>
      <c r="E70" s="5" t="s">
        <v>112</v>
      </c>
      <c r="F70" s="9">
        <v>0</v>
      </c>
      <c r="G70" s="9">
        <v>0</v>
      </c>
    </row>
    <row r="71" spans="2:9">
      <c r="B71" s="13"/>
      <c r="C71" s="9"/>
      <c r="D71" s="9"/>
      <c r="E71" s="5"/>
      <c r="F71" s="9"/>
      <c r="G71" s="9"/>
    </row>
    <row r="72" spans="2:9" ht="22.5">
      <c r="B72" s="13"/>
      <c r="C72" s="9"/>
      <c r="D72" s="9"/>
      <c r="E72" s="8" t="s">
        <v>113</v>
      </c>
      <c r="F72" s="9">
        <f>SUM(F73:F74)</f>
        <v>0</v>
      </c>
      <c r="G72" s="9">
        <f>SUM(G73:G74)</f>
        <v>0</v>
      </c>
    </row>
    <row r="73" spans="2:9">
      <c r="B73" s="13"/>
      <c r="C73" s="9"/>
      <c r="D73" s="9"/>
      <c r="E73" s="5" t="s">
        <v>114</v>
      </c>
      <c r="F73" s="9">
        <v>0</v>
      </c>
      <c r="G73" s="9">
        <v>0</v>
      </c>
    </row>
    <row r="74" spans="2:9">
      <c r="B74" s="13"/>
      <c r="C74" s="9"/>
      <c r="D74" s="9"/>
      <c r="E74" s="5" t="s">
        <v>115</v>
      </c>
      <c r="F74" s="9">
        <v>0</v>
      </c>
      <c r="G74" s="9">
        <v>0</v>
      </c>
    </row>
    <row r="75" spans="2:9">
      <c r="B75" s="13"/>
      <c r="C75" s="9"/>
      <c r="D75" s="9"/>
      <c r="E75" s="5"/>
      <c r="F75" s="9"/>
      <c r="G75" s="9"/>
    </row>
    <row r="76" spans="2:9">
      <c r="B76" s="13"/>
      <c r="C76" s="9"/>
      <c r="D76" s="9"/>
      <c r="E76" s="8" t="s">
        <v>116</v>
      </c>
      <c r="F76" s="7">
        <f>F60+F65+F72</f>
        <v>1597954.8299999998</v>
      </c>
      <c r="G76" s="7">
        <f>G60+G65+G72</f>
        <v>1112827.1100000001</v>
      </c>
    </row>
    <row r="77" spans="2:9">
      <c r="B77" s="13"/>
      <c r="C77" s="9"/>
      <c r="D77" s="9"/>
      <c r="E77" s="5"/>
      <c r="F77" s="9"/>
      <c r="G77" s="9"/>
    </row>
    <row r="78" spans="2:9">
      <c r="B78" s="13"/>
      <c r="C78" s="9"/>
      <c r="D78" s="9"/>
      <c r="E78" s="8" t="s">
        <v>117</v>
      </c>
      <c r="F78" s="7">
        <f>F56+F76</f>
        <v>3830796.09</v>
      </c>
      <c r="G78" s="7">
        <f>G56+G76</f>
        <v>2690113.3200000003</v>
      </c>
    </row>
    <row r="79" spans="2:9">
      <c r="B79" s="15"/>
      <c r="C79" s="16"/>
      <c r="D79" s="16"/>
      <c r="E79" s="17"/>
      <c r="F79" s="16"/>
      <c r="G79" s="16"/>
      <c r="H79" s="27"/>
      <c r="I79" s="28"/>
    </row>
    <row r="80" spans="2:9" ht="12.75">
      <c r="B80" s="33" t="s">
        <v>120</v>
      </c>
      <c r="C80" s="34"/>
      <c r="D80" s="34"/>
      <c r="E80" s="34"/>
      <c r="F80" s="34"/>
      <c r="G80" s="34"/>
      <c r="H80" s="35"/>
      <c r="I80" s="35"/>
    </row>
    <row r="81" spans="2:9" ht="12">
      <c r="B81" s="22"/>
      <c r="C81" s="22"/>
      <c r="D81" s="22"/>
      <c r="E81" s="22"/>
      <c r="F81" s="22"/>
      <c r="G81" s="23"/>
      <c r="H81" s="24"/>
      <c r="I81" s="24"/>
    </row>
    <row r="82" spans="2:9">
      <c r="B82" s="23"/>
      <c r="C82" s="23"/>
      <c r="D82" s="23"/>
      <c r="E82" s="23"/>
      <c r="F82" s="23"/>
      <c r="G82" s="23"/>
      <c r="H82" s="24"/>
      <c r="I82" s="24"/>
    </row>
    <row r="83" spans="2:9">
      <c r="B83" s="25"/>
      <c r="C83" s="23"/>
      <c r="E83" s="23"/>
      <c r="F83" s="23"/>
      <c r="G83" s="23"/>
      <c r="H83" s="24"/>
      <c r="I83" s="24"/>
    </row>
    <row r="84" spans="2:9">
      <c r="B84" s="26" t="s">
        <v>121</v>
      </c>
      <c r="C84" s="23"/>
      <c r="E84" s="23"/>
      <c r="F84" s="23"/>
      <c r="G84" s="23"/>
      <c r="H84" s="24"/>
      <c r="I84" s="24"/>
    </row>
    <row r="85" spans="2:9">
      <c r="B85" s="26" t="s">
        <v>122</v>
      </c>
      <c r="C85" s="23"/>
      <c r="E85" s="23"/>
      <c r="F85" s="23"/>
      <c r="G85" s="23"/>
      <c r="H85" s="24"/>
      <c r="I85" s="24"/>
    </row>
  </sheetData>
  <protectedRanges>
    <protectedRange sqref="B83:B85 C82:C85 E82:I85 D82 C80:I81" name="Rango1_3"/>
  </protectedRanges>
  <mergeCells count="2">
    <mergeCell ref="B1:G1"/>
    <mergeCell ref="B80:I80"/>
  </mergeCells>
  <pageMargins left="0.70866141732283472" right="0.70866141732283472" top="0.74803149606299213" bottom="0.74803149606299213" header="0.31496062992125984" footer="0.31496062992125984"/>
  <pageSetup scale="55" fitToHeight="0" orientation="landscape" horizontalDpi="300" verticalDpi="300" r:id="rId1"/>
  <rowBreaks count="1" manualBreakCount="1"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selection activeCell="C13" sqref="C13"/>
    </sheetView>
  </sheetViews>
  <sheetFormatPr baseColWidth="10" defaultRowHeight="11.25"/>
  <cols>
    <col min="1" max="1" width="55.1640625" style="18" customWidth="1"/>
    <col min="2" max="2" width="15" style="18" customWidth="1"/>
    <col min="3" max="4" width="17.83203125" style="18" customWidth="1"/>
    <col min="5" max="5" width="18.6640625" style="18" customWidth="1"/>
    <col min="6" max="6" width="14.6640625" style="18" customWidth="1"/>
    <col min="7" max="7" width="14" style="18" customWidth="1"/>
    <col min="8" max="8" width="23.83203125" style="18" customWidth="1"/>
    <col min="9" max="16384" width="12" style="18"/>
  </cols>
  <sheetData>
    <row r="1" spans="1:8" ht="54" customHeight="1"/>
    <row r="2" spans="1:8" ht="45.95" customHeight="1">
      <c r="A2" s="50" t="s">
        <v>133</v>
      </c>
      <c r="B2" s="51"/>
      <c r="C2" s="51"/>
      <c r="D2" s="51"/>
      <c r="E2" s="51"/>
      <c r="F2" s="51"/>
      <c r="G2" s="51"/>
      <c r="H2" s="52"/>
    </row>
    <row r="3" spans="1:8" ht="45">
      <c r="A3" s="53" t="s">
        <v>134</v>
      </c>
      <c r="B3" s="53" t="s">
        <v>135</v>
      </c>
      <c r="C3" s="53" t="s">
        <v>136</v>
      </c>
      <c r="D3" s="53" t="s">
        <v>137</v>
      </c>
      <c r="E3" s="53" t="s">
        <v>138</v>
      </c>
      <c r="F3" s="53" t="s">
        <v>139</v>
      </c>
      <c r="G3" s="53" t="s">
        <v>140</v>
      </c>
      <c r="H3" s="53" t="s">
        <v>141</v>
      </c>
    </row>
    <row r="4" spans="1:8" ht="5.0999999999999996" customHeight="1">
      <c r="A4" s="13"/>
      <c r="B4" s="54"/>
      <c r="C4" s="54"/>
      <c r="D4" s="54"/>
      <c r="E4" s="54"/>
      <c r="F4" s="54"/>
      <c r="G4" s="54"/>
      <c r="H4" s="54"/>
    </row>
    <row r="5" spans="1:8">
      <c r="A5" s="12" t="s">
        <v>142</v>
      </c>
      <c r="B5" s="55">
        <f>+B6+B10</f>
        <v>0</v>
      </c>
      <c r="C5" s="55">
        <f t="shared" ref="C5:H5" si="0">+C6+C10</f>
        <v>0</v>
      </c>
      <c r="D5" s="55">
        <f t="shared" si="0"/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</row>
    <row r="6" spans="1:8">
      <c r="A6" s="12" t="s">
        <v>143</v>
      </c>
      <c r="B6" s="55">
        <f>SUM(B7:B9)</f>
        <v>0</v>
      </c>
      <c r="C6" s="55">
        <f t="shared" ref="C6:H6" si="1">SUM(C7:C9)</f>
        <v>0</v>
      </c>
      <c r="D6" s="55">
        <f t="shared" si="1"/>
        <v>0</v>
      </c>
      <c r="E6" s="55">
        <f t="shared" si="1"/>
        <v>0</v>
      </c>
      <c r="F6" s="55">
        <f t="shared" si="1"/>
        <v>0</v>
      </c>
      <c r="G6" s="55">
        <f t="shared" si="1"/>
        <v>0</v>
      </c>
      <c r="H6" s="55">
        <f t="shared" si="1"/>
        <v>0</v>
      </c>
    </row>
    <row r="7" spans="1:8">
      <c r="A7" s="11" t="s">
        <v>144</v>
      </c>
      <c r="B7" s="56"/>
      <c r="C7" s="56"/>
      <c r="D7" s="56">
        <v>0</v>
      </c>
      <c r="E7" s="56"/>
      <c r="F7" s="56">
        <v>0</v>
      </c>
      <c r="G7" s="56"/>
      <c r="H7" s="56"/>
    </row>
    <row r="8" spans="1:8">
      <c r="A8" s="11" t="s">
        <v>145</v>
      </c>
      <c r="B8" s="56"/>
      <c r="C8" s="56"/>
      <c r="D8" s="56"/>
      <c r="E8" s="56"/>
      <c r="F8" s="56">
        <f t="shared" ref="F8:F13" si="2">B8+C8-D8+E8</f>
        <v>0</v>
      </c>
      <c r="G8" s="56"/>
      <c r="H8" s="56"/>
    </row>
    <row r="9" spans="1:8">
      <c r="A9" s="11" t="s">
        <v>146</v>
      </c>
      <c r="B9" s="56"/>
      <c r="C9" s="56"/>
      <c r="D9" s="56"/>
      <c r="E9" s="56"/>
      <c r="F9" s="56">
        <f t="shared" si="2"/>
        <v>0</v>
      </c>
      <c r="G9" s="56"/>
      <c r="H9" s="56"/>
    </row>
    <row r="10" spans="1:8">
      <c r="A10" s="12" t="s">
        <v>147</v>
      </c>
      <c r="B10" s="55">
        <f>SUM(B11:B13)</f>
        <v>0</v>
      </c>
      <c r="C10" s="55">
        <f t="shared" ref="C10:H10" si="3">SUM(C11:C13)</f>
        <v>0</v>
      </c>
      <c r="D10" s="55">
        <f t="shared" si="3"/>
        <v>0</v>
      </c>
      <c r="E10" s="55">
        <f t="shared" si="3"/>
        <v>0</v>
      </c>
      <c r="F10" s="55">
        <f t="shared" si="3"/>
        <v>0</v>
      </c>
      <c r="G10" s="55">
        <f t="shared" si="3"/>
        <v>0</v>
      </c>
      <c r="H10" s="55">
        <f t="shared" si="3"/>
        <v>0</v>
      </c>
    </row>
    <row r="11" spans="1:8">
      <c r="A11" s="11" t="s">
        <v>148</v>
      </c>
      <c r="B11" s="56">
        <v>0</v>
      </c>
      <c r="C11" s="56">
        <v>0</v>
      </c>
      <c r="D11" s="56"/>
      <c r="E11" s="56"/>
      <c r="F11" s="56">
        <f t="shared" si="2"/>
        <v>0</v>
      </c>
      <c r="G11" s="56"/>
      <c r="H11" s="56"/>
    </row>
    <row r="12" spans="1:8">
      <c r="A12" s="11" t="s">
        <v>149</v>
      </c>
      <c r="B12" s="56">
        <v>0</v>
      </c>
      <c r="C12" s="56">
        <v>0</v>
      </c>
      <c r="D12" s="56"/>
      <c r="E12" s="56"/>
      <c r="F12" s="56">
        <f t="shared" si="2"/>
        <v>0</v>
      </c>
      <c r="G12" s="56"/>
      <c r="H12" s="56"/>
    </row>
    <row r="13" spans="1:8">
      <c r="A13" s="11" t="s">
        <v>150</v>
      </c>
      <c r="B13" s="56">
        <v>0</v>
      </c>
      <c r="C13" s="56">
        <v>0</v>
      </c>
      <c r="D13" s="56"/>
      <c r="E13" s="56"/>
      <c r="F13" s="56">
        <f t="shared" si="2"/>
        <v>0</v>
      </c>
      <c r="G13" s="56"/>
      <c r="H13" s="56"/>
    </row>
    <row r="14" spans="1:8">
      <c r="A14" s="12" t="s">
        <v>151</v>
      </c>
      <c r="B14" s="55">
        <v>0</v>
      </c>
      <c r="C14" s="57"/>
      <c r="D14" s="57"/>
      <c r="E14" s="57"/>
      <c r="F14" s="55">
        <f>B14+C14-D14+E14</f>
        <v>0</v>
      </c>
      <c r="G14" s="57"/>
      <c r="H14" s="57"/>
    </row>
    <row r="15" spans="1:8" ht="5.0999999999999996" customHeight="1">
      <c r="A15" s="12"/>
      <c r="B15" s="55"/>
      <c r="C15" s="55"/>
      <c r="D15" s="55"/>
      <c r="E15" s="55"/>
      <c r="F15" s="55"/>
      <c r="G15" s="55"/>
      <c r="H15" s="55"/>
    </row>
    <row r="16" spans="1:8" ht="16.5" customHeight="1">
      <c r="A16" s="12" t="s">
        <v>152</v>
      </c>
      <c r="B16" s="55">
        <f t="shared" ref="B16:H16" si="4">+B5+B14</f>
        <v>0</v>
      </c>
      <c r="C16" s="55">
        <f t="shared" si="4"/>
        <v>0</v>
      </c>
      <c r="D16" s="55">
        <f t="shared" si="4"/>
        <v>0</v>
      </c>
      <c r="E16" s="55">
        <f t="shared" si="4"/>
        <v>0</v>
      </c>
      <c r="F16" s="55">
        <f t="shared" si="4"/>
        <v>0</v>
      </c>
      <c r="G16" s="55">
        <f t="shared" si="4"/>
        <v>0</v>
      </c>
      <c r="H16" s="55">
        <f t="shared" si="4"/>
        <v>0</v>
      </c>
    </row>
    <row r="17" spans="1:8" ht="5.0999999999999996" customHeight="1">
      <c r="A17" s="12"/>
      <c r="B17" s="55"/>
      <c r="C17" s="55"/>
      <c r="D17" s="55"/>
      <c r="E17" s="55"/>
      <c r="F17" s="55"/>
      <c r="G17" s="55"/>
      <c r="H17" s="55"/>
    </row>
    <row r="18" spans="1:8" ht="16.5" customHeight="1">
      <c r="A18" s="12" t="s">
        <v>174</v>
      </c>
      <c r="B18" s="58"/>
      <c r="C18" s="58"/>
      <c r="D18" s="58"/>
      <c r="E18" s="58"/>
      <c r="F18" s="58"/>
      <c r="G18" s="58"/>
      <c r="H18" s="58"/>
    </row>
    <row r="19" spans="1:8">
      <c r="A19" s="13" t="s">
        <v>153</v>
      </c>
      <c r="B19" s="58"/>
      <c r="C19" s="58"/>
      <c r="D19" s="58"/>
      <c r="E19" s="58"/>
      <c r="F19" s="58"/>
      <c r="G19" s="58"/>
      <c r="H19" s="58"/>
    </row>
    <row r="20" spans="1:8">
      <c r="A20" s="13" t="s">
        <v>154</v>
      </c>
      <c r="B20" s="58"/>
      <c r="C20" s="58"/>
      <c r="D20" s="58"/>
      <c r="E20" s="58"/>
      <c r="F20" s="58"/>
      <c r="G20" s="58"/>
      <c r="H20" s="58"/>
    </row>
    <row r="21" spans="1:8">
      <c r="A21" s="13" t="s">
        <v>155</v>
      </c>
      <c r="B21" s="58"/>
      <c r="C21" s="58"/>
      <c r="D21" s="58"/>
      <c r="E21" s="58"/>
      <c r="F21" s="58"/>
      <c r="G21" s="58"/>
      <c r="H21" s="58"/>
    </row>
    <row r="22" spans="1:8" ht="5.0999999999999996" customHeight="1">
      <c r="A22" s="13"/>
      <c r="B22" s="58"/>
      <c r="C22" s="58"/>
      <c r="D22" s="58"/>
      <c r="E22" s="58"/>
      <c r="F22" s="58"/>
      <c r="G22" s="58"/>
      <c r="H22" s="58"/>
    </row>
    <row r="23" spans="1:8" ht="16.5" customHeight="1">
      <c r="A23" s="12" t="s">
        <v>175</v>
      </c>
      <c r="B23" s="58"/>
      <c r="C23" s="58"/>
      <c r="D23" s="58"/>
      <c r="E23" s="58"/>
      <c r="F23" s="58"/>
      <c r="G23" s="58"/>
      <c r="H23" s="58"/>
    </row>
    <row r="24" spans="1:8">
      <c r="A24" s="13" t="s">
        <v>156</v>
      </c>
      <c r="B24" s="58"/>
      <c r="C24" s="58"/>
      <c r="D24" s="58"/>
      <c r="E24" s="58"/>
      <c r="F24" s="58"/>
      <c r="G24" s="58"/>
      <c r="H24" s="58"/>
    </row>
    <row r="25" spans="1:8">
      <c r="A25" s="13" t="s">
        <v>157</v>
      </c>
      <c r="B25" s="58"/>
      <c r="C25" s="58"/>
      <c r="D25" s="58"/>
      <c r="E25" s="58"/>
      <c r="F25" s="58"/>
      <c r="G25" s="58"/>
      <c r="H25" s="58"/>
    </row>
    <row r="26" spans="1:8">
      <c r="A26" s="13" t="s">
        <v>158</v>
      </c>
      <c r="B26" s="58"/>
      <c r="C26" s="58"/>
      <c r="D26" s="58"/>
      <c r="E26" s="58"/>
      <c r="F26" s="58"/>
      <c r="G26" s="58"/>
      <c r="H26" s="58"/>
    </row>
    <row r="27" spans="1:8" ht="5.0999999999999996" customHeight="1">
      <c r="A27" s="13"/>
      <c r="B27" s="58"/>
      <c r="C27" s="58"/>
      <c r="D27" s="58"/>
      <c r="E27" s="58"/>
      <c r="F27" s="58"/>
      <c r="G27" s="58"/>
      <c r="H27" s="58"/>
    </row>
    <row r="28" spans="1:8" ht="11.25" customHeight="1">
      <c r="A28" s="59"/>
      <c r="B28" s="59"/>
      <c r="C28" s="59"/>
      <c r="D28" s="59"/>
      <c r="E28" s="59"/>
      <c r="F28" s="59"/>
      <c r="G28" s="59"/>
      <c r="H28" s="59"/>
    </row>
    <row r="29" spans="1:8">
      <c r="A29" s="60" t="s">
        <v>159</v>
      </c>
      <c r="B29" s="61" t="s">
        <v>160</v>
      </c>
      <c r="C29" s="61" t="s">
        <v>161</v>
      </c>
      <c r="D29" s="61" t="s">
        <v>162</v>
      </c>
      <c r="E29" s="62" t="s">
        <v>163</v>
      </c>
      <c r="F29" s="61" t="s">
        <v>164</v>
      </c>
    </row>
    <row r="30" spans="1:8">
      <c r="A30" s="60"/>
      <c r="B30" s="61" t="s">
        <v>165</v>
      </c>
      <c r="C30" s="61" t="s">
        <v>166</v>
      </c>
      <c r="D30" s="61" t="s">
        <v>167</v>
      </c>
      <c r="E30" s="62"/>
      <c r="F30" s="61" t="s">
        <v>168</v>
      </c>
    </row>
    <row r="31" spans="1:8">
      <c r="A31" s="63"/>
      <c r="B31" s="64"/>
      <c r="C31" s="53" t="s">
        <v>169</v>
      </c>
      <c r="D31" s="64"/>
      <c r="E31" s="65"/>
      <c r="F31" s="64"/>
    </row>
    <row r="32" spans="1:8">
      <c r="A32" s="66" t="s">
        <v>170</v>
      </c>
      <c r="B32" s="9"/>
      <c r="C32" s="67"/>
      <c r="D32" s="67"/>
      <c r="E32" s="67"/>
      <c r="F32" s="67"/>
    </row>
    <row r="33" spans="1:8">
      <c r="A33" s="68" t="s">
        <v>171</v>
      </c>
      <c r="B33" s="9"/>
      <c r="C33" s="67"/>
      <c r="D33" s="67"/>
      <c r="E33" s="67"/>
      <c r="F33" s="67"/>
    </row>
    <row r="34" spans="1:8">
      <c r="A34" s="68" t="s">
        <v>172</v>
      </c>
      <c r="B34" s="9"/>
      <c r="C34" s="67"/>
      <c r="D34" s="67"/>
      <c r="E34" s="67"/>
      <c r="F34" s="67"/>
    </row>
    <row r="35" spans="1:8">
      <c r="A35" s="69" t="s">
        <v>173</v>
      </c>
      <c r="B35" s="16"/>
      <c r="C35" s="70"/>
      <c r="D35" s="70"/>
      <c r="E35" s="70"/>
      <c r="F35" s="70"/>
    </row>
    <row r="36" spans="1:8">
      <c r="B36" s="71"/>
      <c r="C36" s="72"/>
      <c r="D36" s="72"/>
      <c r="E36" s="72"/>
      <c r="F36" s="72"/>
    </row>
    <row r="37" spans="1:8" ht="12.75" customHeight="1">
      <c r="A37" s="33" t="s">
        <v>120</v>
      </c>
      <c r="B37" s="34"/>
      <c r="C37" s="34"/>
      <c r="D37" s="34"/>
      <c r="E37" s="34"/>
      <c r="F37" s="34"/>
      <c r="G37" s="35"/>
      <c r="H37" s="35"/>
    </row>
    <row r="38" spans="1:8" ht="12.75" customHeight="1">
      <c r="A38" s="22"/>
      <c r="B38" s="29"/>
      <c r="C38" s="29"/>
      <c r="D38" s="29"/>
      <c r="E38" s="29"/>
      <c r="F38" s="29"/>
      <c r="G38" s="29"/>
      <c r="H38" s="29"/>
    </row>
    <row r="39" spans="1:8" ht="12.75" customHeight="1">
      <c r="A39" s="22"/>
      <c r="B39" s="29"/>
      <c r="C39" s="29"/>
      <c r="D39" s="29"/>
      <c r="E39" s="29"/>
      <c r="F39" s="29"/>
      <c r="G39" s="29"/>
      <c r="H39" s="29"/>
    </row>
    <row r="40" spans="1:8" ht="12.75" customHeight="1">
      <c r="A40" s="22"/>
      <c r="B40" s="29"/>
      <c r="C40" s="29"/>
      <c r="D40" s="29"/>
      <c r="E40" s="29"/>
      <c r="F40" s="29"/>
      <c r="G40" s="29"/>
      <c r="H40" s="29"/>
    </row>
    <row r="41" spans="1:8" ht="12">
      <c r="A41" s="22"/>
      <c r="B41" s="22"/>
      <c r="C41" s="22"/>
      <c r="D41" s="22"/>
      <c r="E41" s="22"/>
      <c r="F41" s="23"/>
      <c r="G41" s="24"/>
      <c r="H41" s="24"/>
    </row>
    <row r="42" spans="1:8">
      <c r="A42" s="23"/>
      <c r="B42" s="23"/>
      <c r="C42" s="23"/>
      <c r="D42" s="23"/>
      <c r="E42" s="23"/>
      <c r="F42" s="23"/>
      <c r="G42" s="24"/>
      <c r="H42" s="24"/>
    </row>
    <row r="43" spans="1:8">
      <c r="A43" s="25"/>
      <c r="B43" s="23"/>
      <c r="D43" s="23"/>
      <c r="E43" s="23"/>
      <c r="F43" s="23"/>
      <c r="G43" s="24"/>
      <c r="H43" s="24"/>
    </row>
    <row r="44" spans="1:8">
      <c r="A44" s="26" t="s">
        <v>121</v>
      </c>
      <c r="B44" s="23"/>
      <c r="D44" s="23"/>
      <c r="E44" s="23"/>
      <c r="F44" s="23"/>
      <c r="G44" s="24"/>
      <c r="H44" s="24"/>
    </row>
    <row r="45" spans="1:8">
      <c r="A45" s="26" t="s">
        <v>122</v>
      </c>
      <c r="B45" s="23"/>
      <c r="D45" s="23"/>
      <c r="E45" s="23"/>
      <c r="F45" s="23"/>
      <c r="G45" s="24"/>
      <c r="H45" s="24"/>
    </row>
    <row r="46" spans="1:8">
      <c r="B46" s="71"/>
      <c r="C46" s="72"/>
      <c r="D46" s="72"/>
      <c r="E46" s="72"/>
      <c r="F46" s="72"/>
    </row>
    <row r="47" spans="1:8">
      <c r="B47" s="71"/>
      <c r="C47" s="72"/>
      <c r="D47" s="72"/>
      <c r="E47" s="72"/>
      <c r="F47" s="72"/>
    </row>
    <row r="48" spans="1:8">
      <c r="B48" s="71"/>
      <c r="C48" s="72"/>
      <c r="D48" s="72"/>
      <c r="E48" s="72"/>
      <c r="F48" s="72"/>
    </row>
    <row r="49" spans="2:6">
      <c r="B49" s="71"/>
      <c r="C49" s="72"/>
      <c r="D49" s="72"/>
      <c r="E49" s="72"/>
      <c r="F49" s="72"/>
    </row>
    <row r="50" spans="2:6">
      <c r="B50" s="71"/>
      <c r="C50" s="72"/>
      <c r="D50" s="72"/>
      <c r="E50" s="72"/>
      <c r="F50" s="72"/>
    </row>
    <row r="51" spans="2:6">
      <c r="B51" s="71"/>
      <c r="C51" s="72"/>
      <c r="D51" s="72"/>
      <c r="E51" s="72"/>
      <c r="F51" s="72"/>
    </row>
    <row r="52" spans="2:6">
      <c r="B52" s="71"/>
      <c r="C52" s="72"/>
      <c r="D52" s="72"/>
      <c r="E52" s="72"/>
      <c r="F52" s="72"/>
    </row>
    <row r="53" spans="2:6">
      <c r="B53" s="71"/>
      <c r="C53" s="72"/>
      <c r="D53" s="72"/>
      <c r="E53" s="72"/>
      <c r="F53" s="72"/>
    </row>
    <row r="54" spans="2:6">
      <c r="B54" s="71"/>
      <c r="C54" s="72"/>
      <c r="D54" s="72"/>
      <c r="E54" s="72"/>
      <c r="F54" s="72"/>
    </row>
    <row r="55" spans="2:6">
      <c r="B55" s="71"/>
      <c r="C55" s="72"/>
      <c r="D55" s="72"/>
      <c r="E55" s="72"/>
      <c r="F55" s="72"/>
    </row>
    <row r="56" spans="2:6">
      <c r="B56" s="71"/>
      <c r="C56" s="72"/>
      <c r="D56" s="72"/>
      <c r="E56" s="72"/>
      <c r="F56" s="72"/>
    </row>
    <row r="57" spans="2:6">
      <c r="B57" s="71"/>
      <c r="C57" s="72"/>
      <c r="D57" s="72"/>
      <c r="E57" s="72"/>
      <c r="F57" s="72"/>
    </row>
    <row r="58" spans="2:6">
      <c r="B58" s="71"/>
      <c r="C58" s="72"/>
      <c r="D58" s="72"/>
      <c r="E58" s="72"/>
      <c r="F58" s="72"/>
    </row>
    <row r="59" spans="2:6">
      <c r="B59" s="71"/>
      <c r="C59" s="72"/>
      <c r="D59" s="72"/>
      <c r="E59" s="72"/>
      <c r="F59" s="72"/>
    </row>
    <row r="60" spans="2:6">
      <c r="B60" s="71"/>
      <c r="C60" s="72"/>
      <c r="D60" s="72"/>
      <c r="E60" s="72"/>
      <c r="F60" s="72"/>
    </row>
    <row r="61" spans="2:6">
      <c r="B61" s="71"/>
      <c r="C61" s="72"/>
      <c r="D61" s="72"/>
      <c r="E61" s="72"/>
      <c r="F61" s="72"/>
    </row>
    <row r="62" spans="2:6">
      <c r="B62" s="71"/>
      <c r="C62" s="72"/>
      <c r="D62" s="72"/>
      <c r="E62" s="72"/>
      <c r="F62" s="72"/>
    </row>
    <row r="63" spans="2:6">
      <c r="B63" s="71"/>
      <c r="C63" s="72"/>
      <c r="D63" s="72"/>
      <c r="E63" s="72"/>
      <c r="F63" s="72"/>
    </row>
    <row r="64" spans="2:6">
      <c r="B64" s="71"/>
      <c r="C64" s="72"/>
      <c r="D64" s="72"/>
      <c r="E64" s="72"/>
      <c r="F64" s="72"/>
    </row>
    <row r="65" spans="2:6">
      <c r="B65" s="71"/>
      <c r="C65" s="72"/>
      <c r="D65" s="72"/>
      <c r="E65" s="72"/>
      <c r="F65" s="72"/>
    </row>
    <row r="66" spans="2:6">
      <c r="B66" s="71"/>
    </row>
    <row r="67" spans="2:6">
      <c r="B67" s="71"/>
    </row>
    <row r="68" spans="2:6">
      <c r="B68" s="71"/>
    </row>
    <row r="69" spans="2:6">
      <c r="B69" s="71"/>
    </row>
    <row r="70" spans="2:6">
      <c r="B70" s="71"/>
    </row>
    <row r="71" spans="2:6">
      <c r="B71" s="71"/>
    </row>
    <row r="72" spans="2:6">
      <c r="B72" s="71"/>
    </row>
    <row r="73" spans="2:6">
      <c r="B73" s="71"/>
    </row>
    <row r="74" spans="2:6">
      <c r="B74" s="71"/>
    </row>
  </sheetData>
  <protectedRanges>
    <protectedRange sqref="A43:A45 B42:B45 D42:H45 C42 B37:H41" name="Rango1_3_1_1"/>
  </protectedRanges>
  <mergeCells count="4">
    <mergeCell ref="A2:H2"/>
    <mergeCell ref="A29:A31"/>
    <mergeCell ref="E29:E31"/>
    <mergeCell ref="A37:H37"/>
  </mergeCells>
  <pageMargins left="0.7" right="0.7" top="0.75" bottom="0.75" header="0.3" footer="0.3"/>
  <pageSetup scale="7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workbookViewId="0">
      <selection activeCell="D12" sqref="D12"/>
    </sheetView>
  </sheetViews>
  <sheetFormatPr baseColWidth="10" defaultRowHeight="11.25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 ht="63.75" customHeight="1" thickBot="1"/>
    <row r="2" spans="1:11" ht="45.95" customHeight="1">
      <c r="A2" s="74" t="s">
        <v>176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56.25">
      <c r="A3" s="2" t="s">
        <v>177</v>
      </c>
      <c r="B3" s="2" t="s">
        <v>178</v>
      </c>
      <c r="C3" s="2" t="s">
        <v>179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2" t="s">
        <v>186</v>
      </c>
      <c r="K3" s="2" t="s">
        <v>187</v>
      </c>
    </row>
    <row r="4" spans="1:11" ht="5.0999999999999996" customHeight="1">
      <c r="A4" s="77"/>
      <c r="B4" s="78"/>
      <c r="C4" s="78"/>
      <c r="D4" s="79"/>
      <c r="E4" s="80"/>
      <c r="F4" s="79"/>
      <c r="G4" s="80"/>
      <c r="H4" s="80"/>
      <c r="I4" s="80"/>
      <c r="J4" s="80"/>
      <c r="K4" s="80"/>
    </row>
    <row r="5" spans="1:11" ht="22.5">
      <c r="A5" s="66" t="s">
        <v>188</v>
      </c>
      <c r="B5" s="81"/>
      <c r="C5" s="81"/>
      <c r="D5" s="82"/>
      <c r="E5" s="83">
        <f>SUM(E6:E9)</f>
        <v>0</v>
      </c>
      <c r="F5" s="82"/>
      <c r="G5" s="83">
        <f>SUM(G6:G9)</f>
        <v>0</v>
      </c>
      <c r="H5" s="83">
        <f>SUM(H6:H9)</f>
        <v>0</v>
      </c>
      <c r="I5" s="83">
        <f>SUM(I6:I9)</f>
        <v>0</v>
      </c>
      <c r="J5" s="83">
        <f>SUM(J6:J9)</f>
        <v>0</v>
      </c>
      <c r="K5" s="83">
        <f>E5-J5</f>
        <v>0</v>
      </c>
    </row>
    <row r="6" spans="1:11">
      <c r="A6" s="84" t="s">
        <v>189</v>
      </c>
      <c r="B6" s="81"/>
      <c r="C6" s="81"/>
      <c r="D6" s="82"/>
      <c r="E6" s="58"/>
      <c r="F6" s="82"/>
      <c r="G6" s="58"/>
      <c r="H6" s="58"/>
      <c r="I6" s="58"/>
      <c r="J6" s="58"/>
      <c r="K6" s="58">
        <f t="shared" ref="K6:K17" si="0">E6-J6</f>
        <v>0</v>
      </c>
    </row>
    <row r="7" spans="1:11">
      <c r="A7" s="84" t="s">
        <v>190</v>
      </c>
      <c r="B7" s="81"/>
      <c r="C7" s="81"/>
      <c r="D7" s="82"/>
      <c r="E7" s="58"/>
      <c r="F7" s="82"/>
      <c r="G7" s="58"/>
      <c r="H7" s="58"/>
      <c r="I7" s="58"/>
      <c r="J7" s="58"/>
      <c r="K7" s="58">
        <f t="shared" si="0"/>
        <v>0</v>
      </c>
    </row>
    <row r="8" spans="1:11">
      <c r="A8" s="84" t="s">
        <v>191</v>
      </c>
      <c r="B8" s="81"/>
      <c r="C8" s="81"/>
      <c r="D8" s="82"/>
      <c r="E8" s="58"/>
      <c r="F8" s="82"/>
      <c r="G8" s="58"/>
      <c r="H8" s="58"/>
      <c r="I8" s="58"/>
      <c r="J8" s="58"/>
      <c r="K8" s="58">
        <f t="shared" si="0"/>
        <v>0</v>
      </c>
    </row>
    <row r="9" spans="1:11">
      <c r="A9" s="84" t="s">
        <v>192</v>
      </c>
      <c r="B9" s="81"/>
      <c r="C9" s="81"/>
      <c r="D9" s="82"/>
      <c r="E9" s="58"/>
      <c r="F9" s="82"/>
      <c r="G9" s="58"/>
      <c r="H9" s="58"/>
      <c r="I9" s="58"/>
      <c r="J9" s="58"/>
      <c r="K9" s="58">
        <f t="shared" si="0"/>
        <v>0</v>
      </c>
    </row>
    <row r="10" spans="1:11" ht="5.0999999999999996" customHeight="1">
      <c r="A10" s="84"/>
      <c r="B10" s="81"/>
      <c r="C10" s="81"/>
      <c r="D10" s="82"/>
      <c r="E10" s="58"/>
      <c r="F10" s="82"/>
      <c r="G10" s="58"/>
      <c r="H10" s="58"/>
      <c r="I10" s="58"/>
      <c r="J10" s="58"/>
      <c r="K10" s="58"/>
    </row>
    <row r="11" spans="1:11">
      <c r="A11" s="66" t="s">
        <v>193</v>
      </c>
      <c r="B11" s="81"/>
      <c r="C11" s="81"/>
      <c r="D11" s="82"/>
      <c r="E11" s="83">
        <f>SUM(E12:E15)</f>
        <v>0</v>
      </c>
      <c r="F11" s="82"/>
      <c r="G11" s="83">
        <f>SUM(G12:G15)</f>
        <v>0</v>
      </c>
      <c r="H11" s="83">
        <f>SUM(H12:H15)</f>
        <v>0</v>
      </c>
      <c r="I11" s="83">
        <f>SUM(I12:I15)</f>
        <v>0</v>
      </c>
      <c r="J11" s="83">
        <f>SUM(J12:J15)</f>
        <v>0</v>
      </c>
      <c r="K11" s="83">
        <f t="shared" si="0"/>
        <v>0</v>
      </c>
    </row>
    <row r="12" spans="1:11">
      <c r="A12" s="84" t="s">
        <v>194</v>
      </c>
      <c r="B12" s="81"/>
      <c r="C12" s="81"/>
      <c r="D12" s="82"/>
      <c r="E12" s="58"/>
      <c r="F12" s="82"/>
      <c r="G12" s="58"/>
      <c r="H12" s="58"/>
      <c r="I12" s="58"/>
      <c r="J12" s="58"/>
      <c r="K12" s="58">
        <f t="shared" si="0"/>
        <v>0</v>
      </c>
    </row>
    <row r="13" spans="1:11">
      <c r="A13" s="84" t="s">
        <v>195</v>
      </c>
      <c r="B13" s="81"/>
      <c r="C13" s="81"/>
      <c r="D13" s="82"/>
      <c r="E13" s="58"/>
      <c r="F13" s="82"/>
      <c r="G13" s="58"/>
      <c r="H13" s="58"/>
      <c r="I13" s="58"/>
      <c r="J13" s="58"/>
      <c r="K13" s="58">
        <f t="shared" si="0"/>
        <v>0</v>
      </c>
    </row>
    <row r="14" spans="1:11">
      <c r="A14" s="84" t="s">
        <v>196</v>
      </c>
      <c r="B14" s="81"/>
      <c r="C14" s="81"/>
      <c r="D14" s="82"/>
      <c r="E14" s="58"/>
      <c r="F14" s="82"/>
      <c r="G14" s="58"/>
      <c r="H14" s="58"/>
      <c r="I14" s="58"/>
      <c r="J14" s="58"/>
      <c r="K14" s="58">
        <f t="shared" si="0"/>
        <v>0</v>
      </c>
    </row>
    <row r="15" spans="1:11">
      <c r="A15" s="84" t="s">
        <v>197</v>
      </c>
      <c r="B15" s="81"/>
      <c r="C15" s="81"/>
      <c r="D15" s="82"/>
      <c r="E15" s="58"/>
      <c r="F15" s="82"/>
      <c r="G15" s="58"/>
      <c r="H15" s="58"/>
      <c r="I15" s="58"/>
      <c r="J15" s="58"/>
      <c r="K15" s="58">
        <f t="shared" si="0"/>
        <v>0</v>
      </c>
    </row>
    <row r="16" spans="1:11" ht="5.0999999999999996" customHeight="1">
      <c r="A16" s="84"/>
      <c r="B16" s="81"/>
      <c r="C16" s="81"/>
      <c r="D16" s="82"/>
      <c r="E16" s="58"/>
      <c r="F16" s="82"/>
      <c r="G16" s="58"/>
      <c r="H16" s="58"/>
      <c r="I16" s="58"/>
      <c r="J16" s="58"/>
      <c r="K16" s="58"/>
    </row>
    <row r="17" spans="1:11" ht="22.5">
      <c r="A17" s="66" t="s">
        <v>198</v>
      </c>
      <c r="B17" s="81"/>
      <c r="C17" s="81"/>
      <c r="D17" s="82"/>
      <c r="E17" s="83">
        <f>E5+E11</f>
        <v>0</v>
      </c>
      <c r="F17" s="82"/>
      <c r="G17" s="83">
        <f>G5+G11</f>
        <v>0</v>
      </c>
      <c r="H17" s="83">
        <f>H5+H11</f>
        <v>0</v>
      </c>
      <c r="I17" s="83">
        <f>I5+I11</f>
        <v>0</v>
      </c>
      <c r="J17" s="83">
        <f>J5+J11</f>
        <v>0</v>
      </c>
      <c r="K17" s="83">
        <f t="shared" si="0"/>
        <v>0</v>
      </c>
    </row>
    <row r="18" spans="1:11" ht="5.0999999999999996" customHeight="1">
      <c r="A18" s="69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33" t="s">
        <v>120</v>
      </c>
      <c r="B19" s="34"/>
      <c r="C19" s="34"/>
      <c r="D19" s="34"/>
      <c r="E19" s="34"/>
      <c r="F19" s="34"/>
      <c r="G19" s="35"/>
      <c r="H19" s="35"/>
    </row>
    <row r="20" spans="1:11" ht="12.75">
      <c r="A20" s="22"/>
      <c r="B20" s="29"/>
      <c r="C20" s="29"/>
      <c r="D20" s="29"/>
      <c r="E20" s="29"/>
      <c r="F20" s="29"/>
      <c r="G20" s="29"/>
      <c r="H20" s="29"/>
    </row>
    <row r="21" spans="1:11" ht="12.75">
      <c r="A21" s="22"/>
      <c r="B21" s="29"/>
      <c r="C21" s="29"/>
      <c r="D21" s="29"/>
      <c r="E21" s="29"/>
      <c r="F21" s="29"/>
      <c r="G21" s="29"/>
      <c r="H21" s="29"/>
    </row>
    <row r="22" spans="1:11" ht="12.75">
      <c r="A22" s="22"/>
      <c r="B22" s="29"/>
      <c r="C22" s="29"/>
      <c r="D22" s="29"/>
      <c r="E22" s="29"/>
      <c r="F22" s="29"/>
      <c r="G22" s="29"/>
      <c r="H22" s="29"/>
    </row>
    <row r="23" spans="1:11" ht="12.75">
      <c r="A23" s="22"/>
      <c r="B23" s="29"/>
      <c r="C23" s="29"/>
      <c r="D23" s="29"/>
      <c r="E23" s="29"/>
      <c r="F23" s="29"/>
      <c r="G23" s="29"/>
      <c r="H23" s="29"/>
    </row>
    <row r="24" spans="1:11" ht="12.75">
      <c r="A24" s="22"/>
      <c r="B24" s="29"/>
      <c r="C24" s="29"/>
      <c r="D24" s="29"/>
      <c r="E24" s="29"/>
      <c r="F24" s="29"/>
      <c r="G24" s="29"/>
      <c r="H24" s="29"/>
    </row>
    <row r="25" spans="1:11" ht="12.75">
      <c r="A25" s="22"/>
      <c r="B25" s="29"/>
      <c r="C25" s="29"/>
      <c r="D25" s="29"/>
      <c r="E25" s="29"/>
      <c r="F25" s="29"/>
      <c r="G25" s="29"/>
      <c r="H25" s="29"/>
    </row>
    <row r="26" spans="1:11" ht="12.75">
      <c r="A26" s="22"/>
      <c r="B26" s="29"/>
      <c r="C26" s="29"/>
      <c r="D26" s="29"/>
      <c r="E26" s="29"/>
      <c r="F26" s="29"/>
      <c r="G26" s="29"/>
      <c r="H26" s="29"/>
    </row>
    <row r="27" spans="1:11" ht="12.75">
      <c r="A27" s="22"/>
      <c r="B27" s="29"/>
      <c r="C27" s="29"/>
      <c r="D27" s="29"/>
      <c r="E27" s="29"/>
      <c r="F27" s="29"/>
      <c r="G27" s="29"/>
      <c r="H27" s="29"/>
    </row>
    <row r="28" spans="1:11" ht="12">
      <c r="A28" s="22"/>
      <c r="B28" s="22"/>
      <c r="C28" s="22"/>
      <c r="D28" s="22"/>
      <c r="E28" s="22"/>
      <c r="F28" s="23"/>
      <c r="G28" s="24"/>
      <c r="H28" s="24"/>
    </row>
    <row r="29" spans="1:11">
      <c r="A29" s="23"/>
      <c r="B29" s="23"/>
      <c r="C29" s="23"/>
      <c r="D29" s="23"/>
      <c r="E29" s="23"/>
      <c r="F29" s="23"/>
      <c r="G29" s="24"/>
      <c r="H29" s="24"/>
    </row>
    <row r="30" spans="1:11">
      <c r="A30" s="25"/>
      <c r="B30" s="23"/>
      <c r="D30" s="23"/>
      <c r="E30" s="23"/>
      <c r="F30" s="23"/>
      <c r="G30" s="24"/>
      <c r="H30" s="24"/>
    </row>
    <row r="31" spans="1:11">
      <c r="A31" s="26" t="s">
        <v>121</v>
      </c>
      <c r="B31" s="23"/>
      <c r="D31" s="23"/>
      <c r="E31" s="23"/>
      <c r="F31" s="23"/>
      <c r="G31" s="24"/>
      <c r="H31" s="24"/>
    </row>
    <row r="32" spans="1:11">
      <c r="A32" s="26" t="s">
        <v>122</v>
      </c>
      <c r="B32" s="23"/>
      <c r="D32" s="23"/>
      <c r="E32" s="23"/>
      <c r="F32" s="23"/>
      <c r="G32" s="24"/>
      <c r="H32" s="24"/>
    </row>
  </sheetData>
  <protectedRanges>
    <protectedRange sqref="A30:A32 B29:B32 D29:H32 C29 B19:H28" name="Rango1_3_1_1"/>
  </protectedRanges>
  <mergeCells count="2">
    <mergeCell ref="A2:K2"/>
    <mergeCell ref="A19:H19"/>
  </mergeCells>
  <pageMargins left="0.7" right="0.7" top="0.75" bottom="0.75" header="0.3" footer="0.3"/>
  <pageSetup scale="6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workbookViewId="0">
      <selection activeCell="B21" sqref="B21"/>
    </sheetView>
  </sheetViews>
  <sheetFormatPr baseColWidth="10" defaultRowHeight="11.25"/>
  <cols>
    <col min="1" max="1" width="1" style="18" customWidth="1"/>
    <col min="2" max="2" width="107.6640625" style="18" customWidth="1"/>
    <col min="3" max="3" width="23" style="18" bestFit="1" customWidth="1"/>
    <col min="4" max="4" width="37.5" style="18" customWidth="1"/>
    <col min="5" max="5" width="39.1640625" style="18" customWidth="1"/>
    <col min="6" max="16384" width="12" style="18"/>
  </cols>
  <sheetData>
    <row r="1" spans="1:6" ht="12.75" customHeight="1">
      <c r="A1" s="30" t="s">
        <v>199</v>
      </c>
      <c r="B1" s="31"/>
      <c r="C1" s="31"/>
      <c r="D1" s="31"/>
      <c r="E1" s="32"/>
    </row>
    <row r="2" spans="1:6" ht="12.75" customHeight="1">
      <c r="A2" s="86"/>
      <c r="B2" s="87"/>
      <c r="C2" s="87"/>
      <c r="D2" s="87"/>
      <c r="E2" s="88"/>
    </row>
    <row r="3" spans="1:6" ht="12.75" customHeight="1">
      <c r="A3" s="86"/>
      <c r="B3" s="87"/>
      <c r="C3" s="87"/>
      <c r="D3" s="87"/>
      <c r="E3" s="88"/>
    </row>
    <row r="4" spans="1:6" ht="12.75" customHeight="1">
      <c r="A4" s="89"/>
      <c r="B4" s="90"/>
      <c r="C4" s="90"/>
      <c r="D4" s="90"/>
      <c r="E4" s="91"/>
    </row>
    <row r="5" spans="1:6">
      <c r="A5" s="92" t="s">
        <v>0</v>
      </c>
      <c r="B5" s="93"/>
      <c r="C5" s="2" t="s">
        <v>200</v>
      </c>
      <c r="D5" s="2" t="s">
        <v>201</v>
      </c>
      <c r="E5" s="2" t="s">
        <v>202</v>
      </c>
    </row>
    <row r="6" spans="1:6" ht="5.0999999999999996" customHeight="1">
      <c r="A6" s="94"/>
      <c r="B6" s="95"/>
      <c r="C6" s="4"/>
      <c r="D6" s="4"/>
      <c r="E6" s="4"/>
    </row>
    <row r="7" spans="1:6">
      <c r="A7" s="27"/>
      <c r="B7" s="96" t="s">
        <v>203</v>
      </c>
      <c r="C7" s="7">
        <f>SUM(C8:C10)</f>
        <v>4628016.76</v>
      </c>
      <c r="D7" s="7">
        <f t="shared" ref="D7:E7" si="0">SUM(D8:D10)</f>
        <v>4658016.76</v>
      </c>
      <c r="E7" s="7">
        <f t="shared" si="0"/>
        <v>4658016.76</v>
      </c>
    </row>
    <row r="8" spans="1:6">
      <c r="A8" s="27"/>
      <c r="B8" s="11" t="s">
        <v>204</v>
      </c>
      <c r="C8" s="9">
        <v>4628016.76</v>
      </c>
      <c r="D8" s="9">
        <v>4658016.76</v>
      </c>
      <c r="E8" s="9">
        <v>4658016.76</v>
      </c>
    </row>
    <row r="9" spans="1:6">
      <c r="A9" s="27"/>
      <c r="B9" s="11" t="s">
        <v>205</v>
      </c>
      <c r="C9" s="9">
        <v>0</v>
      </c>
      <c r="D9" s="9">
        <v>0</v>
      </c>
      <c r="E9" s="9">
        <v>0</v>
      </c>
    </row>
    <row r="10" spans="1:6">
      <c r="A10" s="27"/>
      <c r="B10" s="11" t="s">
        <v>206</v>
      </c>
      <c r="C10" s="9"/>
      <c r="D10" s="9"/>
      <c r="E10" s="9"/>
    </row>
    <row r="11" spans="1:6" ht="5.0999999999999996" customHeight="1">
      <c r="A11" s="27"/>
      <c r="B11" s="97"/>
      <c r="C11" s="9"/>
      <c r="D11" s="9"/>
      <c r="E11" s="9"/>
    </row>
    <row r="12" spans="1:6" ht="12.75">
      <c r="A12" s="27"/>
      <c r="B12" s="96" t="s">
        <v>207</v>
      </c>
      <c r="C12" s="7">
        <f>SUM(C13:C14)</f>
        <v>4628016.76</v>
      </c>
      <c r="D12" s="7">
        <f t="shared" ref="D12:E12" si="1">SUM(D13:D14)</f>
        <v>4333677.83</v>
      </c>
      <c r="E12" s="7">
        <f t="shared" si="1"/>
        <v>3733218.77</v>
      </c>
      <c r="F12" s="98"/>
    </row>
    <row r="13" spans="1:6">
      <c r="A13" s="27"/>
      <c r="B13" s="11" t="s">
        <v>208</v>
      </c>
      <c r="C13" s="9">
        <v>4628016.76</v>
      </c>
      <c r="D13" s="9">
        <v>4333677.83</v>
      </c>
      <c r="E13" s="9">
        <v>3733218.77</v>
      </c>
    </row>
    <row r="14" spans="1:6">
      <c r="A14" s="27"/>
      <c r="B14" s="11" t="s">
        <v>209</v>
      </c>
      <c r="C14" s="9">
        <v>0</v>
      </c>
      <c r="D14" s="9">
        <v>0</v>
      </c>
      <c r="E14" s="9">
        <v>0</v>
      </c>
    </row>
    <row r="15" spans="1:6" ht="5.0999999999999996" customHeight="1">
      <c r="A15" s="27"/>
      <c r="B15" s="97"/>
      <c r="C15" s="9"/>
      <c r="D15" s="9"/>
      <c r="E15" s="9"/>
    </row>
    <row r="16" spans="1:6" ht="12.75">
      <c r="A16" s="27"/>
      <c r="B16" s="96" t="s">
        <v>210</v>
      </c>
      <c r="C16" s="99"/>
      <c r="D16" s="7">
        <f>SUM(D17:D18)</f>
        <v>0</v>
      </c>
      <c r="E16" s="7">
        <f>SUM(E17:E18)</f>
        <v>0</v>
      </c>
      <c r="F16" s="98"/>
    </row>
    <row r="17" spans="1:5">
      <c r="A17" s="27"/>
      <c r="B17" s="11" t="s">
        <v>211</v>
      </c>
      <c r="C17" s="99"/>
      <c r="D17" s="9">
        <v>0</v>
      </c>
      <c r="E17" s="9">
        <v>0</v>
      </c>
    </row>
    <row r="18" spans="1:5">
      <c r="A18" s="27"/>
      <c r="B18" s="11" t="s">
        <v>212</v>
      </c>
      <c r="C18" s="99"/>
      <c r="D18" s="9"/>
      <c r="E18" s="9"/>
    </row>
    <row r="19" spans="1:5" ht="5.0999999999999996" customHeight="1">
      <c r="A19" s="27"/>
      <c r="B19" s="97"/>
      <c r="C19" s="9"/>
      <c r="D19" s="9"/>
      <c r="E19" s="9"/>
    </row>
    <row r="20" spans="1:5">
      <c r="A20" s="27"/>
      <c r="B20" s="96" t="s">
        <v>213</v>
      </c>
      <c r="C20" s="7">
        <f>C7-C12</f>
        <v>0</v>
      </c>
      <c r="D20" s="7">
        <f>D7-D12+D16</f>
        <v>324338.9299999997</v>
      </c>
      <c r="E20" s="7">
        <f>E7-E12+E16</f>
        <v>924797.98999999976</v>
      </c>
    </row>
    <row r="21" spans="1:5">
      <c r="A21" s="27"/>
      <c r="B21" s="96" t="s">
        <v>214</v>
      </c>
      <c r="C21" s="7">
        <f>C20-C41</f>
        <v>0</v>
      </c>
      <c r="D21" s="7">
        <f t="shared" ref="D21:E21" si="2">D20-D41</f>
        <v>324338.9299999997</v>
      </c>
      <c r="E21" s="7">
        <f t="shared" si="2"/>
        <v>924797.98999999976</v>
      </c>
    </row>
    <row r="22" spans="1:5">
      <c r="A22" s="27"/>
      <c r="B22" s="96" t="s">
        <v>215</v>
      </c>
      <c r="C22" s="7">
        <f>C21</f>
        <v>0</v>
      </c>
      <c r="D22" s="7">
        <f>D21-D16</f>
        <v>324338.9299999997</v>
      </c>
      <c r="E22" s="7">
        <f>E21-E16</f>
        <v>924797.98999999976</v>
      </c>
    </row>
    <row r="23" spans="1:5" ht="5.0999999999999996" customHeight="1">
      <c r="A23" s="27"/>
      <c r="B23" s="97"/>
      <c r="C23" s="9"/>
      <c r="D23" s="9"/>
      <c r="E23" s="9"/>
    </row>
    <row r="24" spans="1:5">
      <c r="A24" s="92" t="s">
        <v>216</v>
      </c>
      <c r="B24" s="93"/>
      <c r="C24" s="100" t="s">
        <v>217</v>
      </c>
      <c r="D24" s="100" t="s">
        <v>201</v>
      </c>
      <c r="E24" s="100" t="s">
        <v>218</v>
      </c>
    </row>
    <row r="25" spans="1:5" ht="5.0999999999999996" customHeight="1">
      <c r="A25" s="27"/>
      <c r="B25" s="97"/>
      <c r="C25" s="9"/>
      <c r="D25" s="9"/>
      <c r="E25" s="9"/>
    </row>
    <row r="26" spans="1:5">
      <c r="A26" s="27"/>
      <c r="B26" s="96" t="s">
        <v>219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>
      <c r="A27" s="27"/>
      <c r="B27" s="11" t="s">
        <v>220</v>
      </c>
      <c r="C27" s="9">
        <v>0</v>
      </c>
      <c r="D27" s="9">
        <v>0</v>
      </c>
      <c r="E27" s="9">
        <v>0</v>
      </c>
    </row>
    <row r="28" spans="1:5">
      <c r="A28" s="27"/>
      <c r="B28" s="11" t="s">
        <v>221</v>
      </c>
      <c r="C28" s="9">
        <v>0</v>
      </c>
      <c r="D28" s="9">
        <v>0</v>
      </c>
      <c r="E28" s="9">
        <v>0</v>
      </c>
    </row>
    <row r="29" spans="1:5" ht="5.0999999999999996" customHeight="1">
      <c r="A29" s="27"/>
      <c r="B29" s="97"/>
      <c r="C29" s="9"/>
      <c r="D29" s="9"/>
      <c r="E29" s="9"/>
    </row>
    <row r="30" spans="1:5">
      <c r="A30" s="27"/>
      <c r="B30" s="96" t="s">
        <v>222</v>
      </c>
      <c r="C30" s="7">
        <f>C22+C26</f>
        <v>0</v>
      </c>
      <c r="D30" s="7">
        <f t="shared" ref="D30:E30" si="4">D22+D26</f>
        <v>324338.9299999997</v>
      </c>
      <c r="E30" s="7">
        <f t="shared" si="4"/>
        <v>924797.98999999976</v>
      </c>
    </row>
    <row r="31" spans="1:5" ht="5.0999999999999996" customHeight="1">
      <c r="A31" s="27"/>
      <c r="B31" s="97"/>
      <c r="C31" s="9"/>
      <c r="D31" s="9"/>
      <c r="E31" s="9"/>
    </row>
    <row r="32" spans="1:5" ht="22.5">
      <c r="A32" s="101" t="s">
        <v>216</v>
      </c>
      <c r="B32" s="101"/>
      <c r="C32" s="102" t="s">
        <v>223</v>
      </c>
      <c r="D32" s="100" t="s">
        <v>201</v>
      </c>
      <c r="E32" s="102" t="s">
        <v>224</v>
      </c>
    </row>
    <row r="33" spans="1:5" ht="5.0999999999999996" customHeight="1">
      <c r="A33" s="27"/>
      <c r="B33" s="103"/>
      <c r="C33" s="9"/>
      <c r="D33" s="9"/>
      <c r="E33" s="9"/>
    </row>
    <row r="34" spans="1:5">
      <c r="A34" s="27"/>
      <c r="B34" s="104" t="s">
        <v>225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27"/>
      <c r="B35" s="11" t="s">
        <v>226</v>
      </c>
      <c r="C35" s="9"/>
      <c r="D35" s="9"/>
      <c r="E35" s="9"/>
    </row>
    <row r="36" spans="1:5">
      <c r="A36" s="27"/>
      <c r="B36" s="11" t="s">
        <v>227</v>
      </c>
      <c r="C36" s="9"/>
      <c r="D36" s="9"/>
      <c r="E36" s="9"/>
    </row>
    <row r="37" spans="1:5">
      <c r="A37" s="27"/>
      <c r="B37" s="104" t="s">
        <v>228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>
      <c r="A38" s="27"/>
      <c r="B38" s="11" t="s">
        <v>229</v>
      </c>
      <c r="C38" s="9">
        <v>0</v>
      </c>
      <c r="D38" s="9">
        <v>0</v>
      </c>
      <c r="E38" s="9">
        <v>0</v>
      </c>
    </row>
    <row r="39" spans="1:5">
      <c r="A39" s="27"/>
      <c r="B39" s="11" t="s">
        <v>230</v>
      </c>
      <c r="C39" s="9">
        <v>0</v>
      </c>
      <c r="D39" s="9">
        <v>0</v>
      </c>
      <c r="E39" s="9">
        <v>0</v>
      </c>
    </row>
    <row r="40" spans="1:5" ht="5.0999999999999996" customHeight="1">
      <c r="A40" s="27"/>
      <c r="B40" s="103"/>
      <c r="C40" s="9"/>
      <c r="D40" s="9"/>
      <c r="E40" s="9"/>
    </row>
    <row r="41" spans="1:5">
      <c r="A41" s="27"/>
      <c r="B41" s="104" t="s">
        <v>231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>
      <c r="A42" s="27"/>
      <c r="B42" s="104"/>
      <c r="C42" s="7"/>
      <c r="D42" s="7"/>
      <c r="E42" s="7"/>
    </row>
    <row r="43" spans="1:5" ht="22.5">
      <c r="A43" s="101" t="s">
        <v>216</v>
      </c>
      <c r="B43" s="101"/>
      <c r="C43" s="102" t="s">
        <v>223</v>
      </c>
      <c r="D43" s="100" t="s">
        <v>201</v>
      </c>
      <c r="E43" s="102" t="s">
        <v>224</v>
      </c>
    </row>
    <row r="44" spans="1:5" ht="5.0999999999999996" customHeight="1">
      <c r="A44" s="27"/>
      <c r="B44" s="103"/>
      <c r="C44" s="9"/>
      <c r="D44" s="9"/>
      <c r="E44" s="9"/>
    </row>
    <row r="45" spans="1:5">
      <c r="A45" s="27"/>
      <c r="B45" s="103" t="s">
        <v>232</v>
      </c>
      <c r="C45" s="9">
        <v>4628016.76</v>
      </c>
      <c r="D45" s="9">
        <v>4658016.76</v>
      </c>
      <c r="E45" s="9">
        <v>4658016.76</v>
      </c>
    </row>
    <row r="46" spans="1:5">
      <c r="A46" s="27"/>
      <c r="B46" s="103" t="s">
        <v>233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>
      <c r="A47" s="27"/>
      <c r="B47" s="105" t="s">
        <v>226</v>
      </c>
      <c r="C47" s="9"/>
      <c r="D47" s="9"/>
      <c r="E47" s="9"/>
    </row>
    <row r="48" spans="1:5">
      <c r="A48" s="27"/>
      <c r="B48" s="105" t="s">
        <v>229</v>
      </c>
      <c r="C48" s="9">
        <v>0</v>
      </c>
      <c r="D48" s="9">
        <v>0</v>
      </c>
      <c r="E48" s="9">
        <v>0</v>
      </c>
    </row>
    <row r="49" spans="1:5" ht="5.0999999999999996" customHeight="1">
      <c r="A49" s="27"/>
      <c r="B49" s="103"/>
      <c r="C49" s="9"/>
      <c r="D49" s="9"/>
      <c r="E49" s="9"/>
    </row>
    <row r="50" spans="1:5">
      <c r="A50" s="27"/>
      <c r="B50" s="103" t="s">
        <v>208</v>
      </c>
      <c r="C50" s="9">
        <v>4628016.76</v>
      </c>
      <c r="D50" s="9">
        <v>4333677.83</v>
      </c>
      <c r="E50" s="9">
        <v>3733218.77</v>
      </c>
    </row>
    <row r="51" spans="1:5" ht="5.0999999999999996" customHeight="1">
      <c r="A51" s="27"/>
      <c r="B51" s="103"/>
      <c r="C51" s="9"/>
      <c r="D51" s="9"/>
      <c r="E51" s="9"/>
    </row>
    <row r="52" spans="1:5">
      <c r="A52" s="27"/>
      <c r="B52" s="103" t="s">
        <v>211</v>
      </c>
      <c r="C52" s="99"/>
      <c r="D52" s="9">
        <v>0</v>
      </c>
      <c r="E52" s="9">
        <v>0</v>
      </c>
    </row>
    <row r="53" spans="1:5" ht="5.0999999999999996" customHeight="1">
      <c r="A53" s="27"/>
      <c r="B53" s="103"/>
      <c r="C53" s="9"/>
      <c r="D53" s="9"/>
      <c r="E53" s="9"/>
    </row>
    <row r="54" spans="1:5">
      <c r="A54" s="27"/>
      <c r="B54" s="104" t="s">
        <v>234</v>
      </c>
      <c r="C54" s="7">
        <f>C45+C46-C50</f>
        <v>0</v>
      </c>
      <c r="D54" s="7">
        <f t="shared" ref="D54:E54" si="9">D45+D46-D50+D52</f>
        <v>324338.9299999997</v>
      </c>
      <c r="E54" s="7">
        <f t="shared" si="9"/>
        <v>924797.98999999976</v>
      </c>
    </row>
    <row r="55" spans="1:5">
      <c r="A55" s="27"/>
      <c r="B55" s="96" t="s">
        <v>235</v>
      </c>
      <c r="C55" s="7">
        <f>C54-C46</f>
        <v>0</v>
      </c>
      <c r="D55" s="7">
        <f t="shared" ref="D55:E55" si="10">D54-D46</f>
        <v>324338.9299999997</v>
      </c>
      <c r="E55" s="7">
        <f t="shared" si="10"/>
        <v>924797.98999999976</v>
      </c>
    </row>
    <row r="56" spans="1:5" ht="5.0999999999999996" customHeight="1">
      <c r="A56" s="27"/>
      <c r="B56" s="103"/>
      <c r="C56" s="9"/>
      <c r="D56" s="9"/>
      <c r="E56" s="9"/>
    </row>
    <row r="57" spans="1:5" ht="22.5">
      <c r="A57" s="101" t="s">
        <v>216</v>
      </c>
      <c r="B57" s="101"/>
      <c r="C57" s="102" t="s">
        <v>223</v>
      </c>
      <c r="D57" s="100" t="s">
        <v>201</v>
      </c>
      <c r="E57" s="102" t="s">
        <v>224</v>
      </c>
    </row>
    <row r="58" spans="1:5" ht="5.0999999999999996" customHeight="1">
      <c r="A58" s="27"/>
      <c r="B58" s="103"/>
      <c r="C58" s="9"/>
      <c r="D58" s="9"/>
      <c r="E58" s="9"/>
    </row>
    <row r="59" spans="1:5">
      <c r="A59" s="27"/>
      <c r="B59" s="103" t="s">
        <v>205</v>
      </c>
      <c r="C59" s="9">
        <v>0</v>
      </c>
      <c r="D59" s="9">
        <v>0</v>
      </c>
      <c r="E59" s="9">
        <v>0</v>
      </c>
    </row>
    <row r="60" spans="1:5">
      <c r="A60" s="27"/>
      <c r="B60" s="103" t="s">
        <v>236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>
      <c r="A61" s="27"/>
      <c r="B61" s="105" t="s">
        <v>227</v>
      </c>
      <c r="C61" s="9"/>
      <c r="D61" s="9"/>
      <c r="E61" s="9"/>
    </row>
    <row r="62" spans="1:5">
      <c r="A62" s="27"/>
      <c r="B62" s="105" t="s">
        <v>230</v>
      </c>
      <c r="C62" s="9">
        <v>0</v>
      </c>
      <c r="D62" s="9">
        <v>0</v>
      </c>
      <c r="E62" s="9">
        <v>0</v>
      </c>
    </row>
    <row r="63" spans="1:5" ht="5.0999999999999996" customHeight="1">
      <c r="A63" s="27"/>
      <c r="B63" s="103"/>
      <c r="C63" s="9"/>
      <c r="D63" s="9"/>
      <c r="E63" s="9"/>
    </row>
    <row r="64" spans="1:5">
      <c r="A64" s="27"/>
      <c r="B64" s="103" t="s">
        <v>237</v>
      </c>
      <c r="C64" s="9">
        <v>0</v>
      </c>
      <c r="D64" s="9">
        <v>0</v>
      </c>
      <c r="E64" s="9">
        <v>0</v>
      </c>
    </row>
    <row r="65" spans="1:8" ht="5.0999999999999996" customHeight="1">
      <c r="A65" s="27"/>
      <c r="B65" s="103"/>
      <c r="C65" s="9"/>
      <c r="D65" s="9"/>
      <c r="E65" s="9"/>
    </row>
    <row r="66" spans="1:8">
      <c r="A66" s="27"/>
      <c r="B66" s="103" t="s">
        <v>212</v>
      </c>
      <c r="C66" s="99"/>
      <c r="D66" s="9"/>
      <c r="E66" s="9"/>
    </row>
    <row r="67" spans="1:8" ht="5.0999999999999996" customHeight="1">
      <c r="A67" s="27"/>
      <c r="B67" s="103"/>
      <c r="C67" s="9"/>
      <c r="D67" s="9"/>
      <c r="E67" s="9"/>
    </row>
    <row r="68" spans="1:8">
      <c r="A68" s="27"/>
      <c r="B68" s="104" t="s">
        <v>238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8">
      <c r="A69" s="27"/>
      <c r="B69" s="104" t="s">
        <v>239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  <c r="F69" s="27"/>
    </row>
    <row r="70" spans="1:8" ht="5.0999999999999996" customHeight="1">
      <c r="A70" s="106"/>
      <c r="B70" s="107"/>
      <c r="C70" s="108"/>
      <c r="D70" s="108"/>
      <c r="E70" s="108"/>
      <c r="F70" s="27"/>
    </row>
    <row r="71" spans="1:8" ht="12.75">
      <c r="A71" s="33" t="s">
        <v>120</v>
      </c>
      <c r="B71" s="34"/>
      <c r="C71" s="34"/>
      <c r="D71" s="34"/>
      <c r="E71" s="34"/>
      <c r="F71" s="35"/>
      <c r="G71" s="35"/>
      <c r="H71" s="35"/>
    </row>
    <row r="72" spans="1:8" ht="12.75">
      <c r="A72" s="22"/>
      <c r="B72" s="29"/>
      <c r="C72" s="29"/>
      <c r="D72" s="29"/>
      <c r="E72" s="29"/>
      <c r="F72" s="29"/>
      <c r="G72" s="29"/>
      <c r="H72" s="29"/>
    </row>
    <row r="73" spans="1:8" ht="12.75">
      <c r="A73" s="22"/>
      <c r="B73" s="29"/>
      <c r="C73" s="29"/>
      <c r="D73" s="29"/>
      <c r="E73" s="29"/>
      <c r="F73" s="29"/>
      <c r="G73" s="29"/>
      <c r="H73" s="29"/>
    </row>
    <row r="76" spans="1:8">
      <c r="B76" s="25"/>
    </row>
    <row r="77" spans="1:8">
      <c r="B77" s="26" t="s">
        <v>121</v>
      </c>
    </row>
    <row r="78" spans="1:8">
      <c r="B78" s="26" t="s">
        <v>122</v>
      </c>
    </row>
  </sheetData>
  <protectedRanges>
    <protectedRange sqref="B71:H73" name="Rango1_3_1_1"/>
    <protectedRange sqref="B76:B78" name="Rango1_3_1_1_2"/>
  </protectedRanges>
  <mergeCells count="7">
    <mergeCell ref="A71:H71"/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56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opLeftCell="A4" zoomScale="85" zoomScaleNormal="85" workbookViewId="0">
      <selection activeCell="A26" sqref="A26"/>
    </sheetView>
  </sheetViews>
  <sheetFormatPr baseColWidth="10" defaultRowHeight="11.25"/>
  <cols>
    <col min="1" max="1" width="90.83203125" style="18" customWidth="1"/>
    <col min="2" max="6" width="16.83203125" style="18" customWidth="1"/>
    <col min="7" max="7" width="19" style="18" customWidth="1"/>
    <col min="8" max="16384" width="12" style="18"/>
  </cols>
  <sheetData>
    <row r="1" spans="1:7" ht="51" customHeight="1"/>
    <row r="2" spans="1:7" ht="45.95" customHeight="1">
      <c r="A2" s="109" t="s">
        <v>240</v>
      </c>
      <c r="B2" s="51"/>
      <c r="C2" s="51"/>
      <c r="D2" s="51"/>
      <c r="E2" s="51"/>
      <c r="F2" s="51"/>
      <c r="G2" s="52"/>
    </row>
    <row r="3" spans="1:7">
      <c r="A3" s="110"/>
      <c r="B3" s="111" t="s">
        <v>241</v>
      </c>
      <c r="C3" s="111"/>
      <c r="D3" s="111"/>
      <c r="E3" s="111"/>
      <c r="F3" s="111"/>
      <c r="G3" s="112"/>
    </row>
    <row r="4" spans="1:7" ht="22.5">
      <c r="A4" s="113" t="s">
        <v>0</v>
      </c>
      <c r="B4" s="73" t="s">
        <v>242</v>
      </c>
      <c r="C4" s="53" t="s">
        <v>243</v>
      </c>
      <c r="D4" s="73" t="s">
        <v>244</v>
      </c>
      <c r="E4" s="73" t="s">
        <v>201</v>
      </c>
      <c r="F4" s="73" t="s">
        <v>245</v>
      </c>
      <c r="G4" s="113" t="s">
        <v>246</v>
      </c>
    </row>
    <row r="5" spans="1:7" ht="5.0999999999999996" customHeight="1">
      <c r="A5" s="114"/>
      <c r="B5" s="4"/>
      <c r="C5" s="4"/>
      <c r="D5" s="4"/>
      <c r="E5" s="4"/>
      <c r="F5" s="4"/>
      <c r="G5" s="4"/>
    </row>
    <row r="6" spans="1:7">
      <c r="A6" s="115" t="s">
        <v>247</v>
      </c>
      <c r="B6" s="9"/>
      <c r="C6" s="9"/>
      <c r="D6" s="9"/>
      <c r="E6" s="9"/>
      <c r="F6" s="9"/>
      <c r="G6" s="9"/>
    </row>
    <row r="7" spans="1:7">
      <c r="A7" s="116" t="s">
        <v>248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F7-B7</f>
        <v>0</v>
      </c>
    </row>
    <row r="8" spans="1:7">
      <c r="A8" s="116" t="s">
        <v>249</v>
      </c>
      <c r="B8" s="9">
        <v>0</v>
      </c>
      <c r="C8" s="9">
        <v>0</v>
      </c>
      <c r="D8" s="9">
        <f t="shared" ref="D8:D37" si="0">B8+C8</f>
        <v>0</v>
      </c>
      <c r="E8" s="9">
        <v>0</v>
      </c>
      <c r="F8" s="9">
        <v>0</v>
      </c>
      <c r="G8" s="9">
        <f t="shared" ref="G8:G13" si="1">F8-B8</f>
        <v>0</v>
      </c>
    </row>
    <row r="9" spans="1:7">
      <c r="A9" s="116" t="s">
        <v>250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>
      <c r="A10" s="116" t="s">
        <v>251</v>
      </c>
      <c r="B10" s="9">
        <v>0</v>
      </c>
      <c r="C10" s="9">
        <v>0</v>
      </c>
      <c r="D10" s="9">
        <f t="shared" si="0"/>
        <v>0</v>
      </c>
      <c r="E10" s="9">
        <v>0</v>
      </c>
      <c r="F10" s="9">
        <v>0</v>
      </c>
      <c r="G10" s="9">
        <f t="shared" si="1"/>
        <v>0</v>
      </c>
    </row>
    <row r="11" spans="1:7">
      <c r="A11" s="116" t="s">
        <v>252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>
      <c r="A12" s="116" t="s">
        <v>253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</row>
    <row r="13" spans="1:7">
      <c r="A13" s="116" t="s">
        <v>254</v>
      </c>
      <c r="B13" s="9">
        <v>0</v>
      </c>
      <c r="C13" s="9">
        <v>0</v>
      </c>
      <c r="D13" s="9">
        <f t="shared" si="0"/>
        <v>0</v>
      </c>
      <c r="E13" s="9">
        <v>0</v>
      </c>
      <c r="F13" s="9">
        <v>0</v>
      </c>
      <c r="G13" s="9">
        <f t="shared" si="1"/>
        <v>0</v>
      </c>
    </row>
    <row r="14" spans="1:7">
      <c r="A14" s="116" t="s">
        <v>255</v>
      </c>
      <c r="B14" s="9">
        <f>SUM(B15:B25)</f>
        <v>0</v>
      </c>
      <c r="C14" s="9">
        <f t="shared" ref="C14:G14" si="2">SUM(C15:C25)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</row>
    <row r="15" spans="1:7">
      <c r="A15" s="117" t="s">
        <v>256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ref="G15:G25" si="3">F15-B15</f>
        <v>0</v>
      </c>
    </row>
    <row r="16" spans="1:7">
      <c r="A16" s="117" t="s">
        <v>257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>
      <c r="A17" s="117" t="s">
        <v>258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>
      <c r="A18" s="117" t="s">
        <v>259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>
      <c r="A19" s="117" t="s">
        <v>260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>
      <c r="A20" s="117" t="s">
        <v>261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>
      <c r="A21" s="117" t="s">
        <v>262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>
      <c r="A22" s="117" t="s">
        <v>263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>
      <c r="A23" s="117" t="s">
        <v>264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>
      <c r="A24" s="117" t="s">
        <v>265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>
      <c r="A25" s="117" t="s">
        <v>266</v>
      </c>
      <c r="B25" s="9"/>
      <c r="C25" s="9"/>
      <c r="D25" s="9">
        <f t="shared" si="0"/>
        <v>0</v>
      </c>
      <c r="E25" s="9"/>
      <c r="F25" s="9"/>
      <c r="G25" s="9">
        <f t="shared" si="3"/>
        <v>0</v>
      </c>
    </row>
    <row r="26" spans="1:7">
      <c r="A26" s="116" t="s">
        <v>267</v>
      </c>
      <c r="B26" s="9">
        <f>SUM(B27:B31)</f>
        <v>0</v>
      </c>
      <c r="C26" s="9">
        <f t="shared" ref="C26:G26" si="4">SUM(C27:C31)</f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</row>
    <row r="27" spans="1:7">
      <c r="A27" s="117" t="s">
        <v>268</v>
      </c>
      <c r="B27" s="9"/>
      <c r="C27" s="9"/>
      <c r="D27" s="9">
        <f t="shared" si="0"/>
        <v>0</v>
      </c>
      <c r="E27" s="9"/>
      <c r="F27" s="9"/>
      <c r="G27" s="9">
        <f t="shared" ref="G27:G32" si="5">F27-B27</f>
        <v>0</v>
      </c>
    </row>
    <row r="28" spans="1:7">
      <c r="A28" s="117" t="s">
        <v>269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>
      <c r="A29" s="117" t="s">
        <v>270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>
      <c r="A30" s="117" t="s">
        <v>271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>
      <c r="A31" s="117" t="s">
        <v>272</v>
      </c>
      <c r="B31" s="9"/>
      <c r="C31" s="9"/>
      <c r="D31" s="9">
        <f t="shared" si="0"/>
        <v>0</v>
      </c>
      <c r="E31" s="9"/>
      <c r="F31" s="9"/>
      <c r="G31" s="9">
        <f t="shared" si="5"/>
        <v>0</v>
      </c>
    </row>
    <row r="32" spans="1:7">
      <c r="A32" s="116" t="s">
        <v>273</v>
      </c>
      <c r="B32" s="9">
        <v>4628016.76</v>
      </c>
      <c r="C32" s="9">
        <v>30000</v>
      </c>
      <c r="D32" s="9">
        <f t="shared" si="0"/>
        <v>4658016.76</v>
      </c>
      <c r="E32" s="9">
        <v>4658016.76</v>
      </c>
      <c r="F32" s="9">
        <v>4658016.76</v>
      </c>
      <c r="G32" s="9">
        <f t="shared" si="5"/>
        <v>30000</v>
      </c>
    </row>
    <row r="33" spans="1:7">
      <c r="A33" s="116" t="s">
        <v>274</v>
      </c>
      <c r="B33" s="9">
        <f>SUM(B34)</f>
        <v>0</v>
      </c>
      <c r="C33" s="9">
        <f t="shared" ref="C33:G33" si="6">SUM(C34)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>
        <f t="shared" si="6"/>
        <v>0</v>
      </c>
    </row>
    <row r="34" spans="1:7">
      <c r="A34" s="117" t="s">
        <v>275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>F34-B34</f>
        <v>0</v>
      </c>
    </row>
    <row r="35" spans="1:7">
      <c r="A35" s="116" t="s">
        <v>276</v>
      </c>
      <c r="B35" s="9">
        <f>SUM(B36:B37)</f>
        <v>0</v>
      </c>
      <c r="C35" s="9">
        <f t="shared" ref="C35:G35" si="7">SUM(C36:C37)</f>
        <v>0</v>
      </c>
      <c r="D35" s="9">
        <f t="shared" si="7"/>
        <v>0</v>
      </c>
      <c r="E35" s="9">
        <f t="shared" si="7"/>
        <v>0</v>
      </c>
      <c r="F35" s="9">
        <f t="shared" si="7"/>
        <v>0</v>
      </c>
      <c r="G35" s="9">
        <f t="shared" si="7"/>
        <v>0</v>
      </c>
    </row>
    <row r="36" spans="1:7">
      <c r="A36" s="117" t="s">
        <v>277</v>
      </c>
      <c r="B36" s="9"/>
      <c r="C36" s="9"/>
      <c r="D36" s="9">
        <f t="shared" si="0"/>
        <v>0</v>
      </c>
      <c r="E36" s="9"/>
      <c r="F36" s="9"/>
      <c r="G36" s="9">
        <f t="shared" ref="G36:G37" si="8">F36-B36</f>
        <v>0</v>
      </c>
    </row>
    <row r="37" spans="1:7">
      <c r="A37" s="117" t="s">
        <v>278</v>
      </c>
      <c r="B37" s="9"/>
      <c r="C37" s="9"/>
      <c r="D37" s="9">
        <f t="shared" si="0"/>
        <v>0</v>
      </c>
      <c r="E37" s="9"/>
      <c r="F37" s="9"/>
      <c r="G37" s="9">
        <f t="shared" si="8"/>
        <v>0</v>
      </c>
    </row>
    <row r="38" spans="1:7">
      <c r="A38" s="115" t="s">
        <v>279</v>
      </c>
      <c r="B38" s="118">
        <f t="shared" ref="B38:G38" si="9">SUM(B7:B14)+B26+B32+B33+B35</f>
        <v>4628016.76</v>
      </c>
      <c r="C38" s="118">
        <f t="shared" si="9"/>
        <v>30000</v>
      </c>
      <c r="D38" s="118">
        <f t="shared" si="9"/>
        <v>4658016.76</v>
      </c>
      <c r="E38" s="118">
        <f t="shared" si="9"/>
        <v>4658016.76</v>
      </c>
      <c r="F38" s="118">
        <f t="shared" si="9"/>
        <v>4658016.76</v>
      </c>
      <c r="G38" s="118">
        <f t="shared" si="9"/>
        <v>30000</v>
      </c>
    </row>
    <row r="39" spans="1:7">
      <c r="A39" s="115" t="s">
        <v>280</v>
      </c>
      <c r="B39" s="119"/>
      <c r="C39" s="119"/>
      <c r="D39" s="119"/>
      <c r="E39" s="119"/>
      <c r="F39" s="119"/>
      <c r="G39" s="7">
        <f>IF((F38-B38)&lt;0,0,(F38-B38))</f>
        <v>30000</v>
      </c>
    </row>
    <row r="40" spans="1:7" ht="5.0999999999999996" customHeight="1">
      <c r="A40" s="120"/>
      <c r="B40" s="9"/>
      <c r="C40" s="9"/>
      <c r="D40" s="9"/>
      <c r="E40" s="9"/>
      <c r="F40" s="9"/>
      <c r="G40" s="9"/>
    </row>
    <row r="41" spans="1:7">
      <c r="A41" s="115" t="s">
        <v>281</v>
      </c>
      <c r="B41" s="9"/>
      <c r="C41" s="9"/>
      <c r="D41" s="9"/>
      <c r="E41" s="9"/>
      <c r="F41" s="9"/>
      <c r="G41" s="9"/>
    </row>
    <row r="42" spans="1:7">
      <c r="A42" s="116" t="s">
        <v>282</v>
      </c>
      <c r="B42" s="9">
        <f>SUM(B43:B50)</f>
        <v>0</v>
      </c>
      <c r="C42" s="9">
        <f t="shared" ref="C42:G42" si="10">SUM(C43:C50)</f>
        <v>0</v>
      </c>
      <c r="D42" s="9">
        <f t="shared" si="10"/>
        <v>0</v>
      </c>
      <c r="E42" s="9">
        <f t="shared" si="10"/>
        <v>0</v>
      </c>
      <c r="F42" s="9">
        <f t="shared" si="10"/>
        <v>0</v>
      </c>
      <c r="G42" s="9">
        <f t="shared" si="10"/>
        <v>0</v>
      </c>
    </row>
    <row r="43" spans="1:7">
      <c r="A43" s="117" t="s">
        <v>283</v>
      </c>
      <c r="B43" s="9"/>
      <c r="C43" s="9"/>
      <c r="D43" s="9">
        <f t="shared" ref="D43:D50" si="11">B43+C43</f>
        <v>0</v>
      </c>
      <c r="E43" s="9"/>
      <c r="F43" s="9"/>
      <c r="G43" s="9">
        <f t="shared" ref="G43:G50" si="12">F43-B43</f>
        <v>0</v>
      </c>
    </row>
    <row r="44" spans="1:7">
      <c r="A44" s="117" t="s">
        <v>284</v>
      </c>
      <c r="B44" s="9"/>
      <c r="C44" s="9"/>
      <c r="D44" s="9">
        <f t="shared" si="11"/>
        <v>0</v>
      </c>
      <c r="E44" s="9"/>
      <c r="F44" s="9"/>
      <c r="G44" s="9">
        <f t="shared" si="12"/>
        <v>0</v>
      </c>
    </row>
    <row r="45" spans="1:7">
      <c r="A45" s="117" t="s">
        <v>285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 ht="22.5">
      <c r="A46" s="121" t="s">
        <v>286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>
      <c r="A47" s="117" t="s">
        <v>287</v>
      </c>
      <c r="B47" s="9"/>
      <c r="C47" s="9"/>
      <c r="D47" s="9">
        <f t="shared" si="11"/>
        <v>0</v>
      </c>
      <c r="E47" s="9"/>
      <c r="F47" s="9"/>
      <c r="G47" s="9">
        <f t="shared" si="12"/>
        <v>0</v>
      </c>
    </row>
    <row r="48" spans="1:7">
      <c r="A48" s="117" t="s">
        <v>288</v>
      </c>
      <c r="B48" s="9"/>
      <c r="C48" s="9"/>
      <c r="D48" s="9">
        <f t="shared" si="11"/>
        <v>0</v>
      </c>
      <c r="E48" s="9"/>
      <c r="F48" s="9"/>
      <c r="G48" s="9">
        <f t="shared" si="12"/>
        <v>0</v>
      </c>
    </row>
    <row r="49" spans="1:7">
      <c r="A49" s="117" t="s">
        <v>289</v>
      </c>
      <c r="B49" s="9"/>
      <c r="C49" s="9"/>
      <c r="D49" s="9">
        <f t="shared" si="11"/>
        <v>0</v>
      </c>
      <c r="E49" s="9"/>
      <c r="F49" s="9"/>
      <c r="G49" s="9">
        <f t="shared" si="12"/>
        <v>0</v>
      </c>
    </row>
    <row r="50" spans="1:7">
      <c r="A50" s="117" t="s">
        <v>290</v>
      </c>
      <c r="B50" s="9"/>
      <c r="C50" s="9"/>
      <c r="D50" s="9">
        <f t="shared" si="11"/>
        <v>0</v>
      </c>
      <c r="E50" s="9"/>
      <c r="F50" s="9"/>
      <c r="G50" s="9">
        <f t="shared" si="12"/>
        <v>0</v>
      </c>
    </row>
    <row r="51" spans="1:7">
      <c r="A51" s="116" t="s">
        <v>291</v>
      </c>
      <c r="B51" s="9">
        <f>SUM(B52:B55)</f>
        <v>0</v>
      </c>
      <c r="C51" s="9">
        <f t="shared" ref="C51:G51" si="13">SUM(C52:C55)</f>
        <v>0</v>
      </c>
      <c r="D51" s="9">
        <f t="shared" si="13"/>
        <v>0</v>
      </c>
      <c r="E51" s="9">
        <f t="shared" si="13"/>
        <v>0</v>
      </c>
      <c r="F51" s="9">
        <f t="shared" si="13"/>
        <v>0</v>
      </c>
      <c r="G51" s="9">
        <f t="shared" si="13"/>
        <v>0</v>
      </c>
    </row>
    <row r="52" spans="1:7">
      <c r="A52" s="117" t="s">
        <v>292</v>
      </c>
      <c r="B52" s="9"/>
      <c r="C52" s="9"/>
      <c r="D52" s="9">
        <f t="shared" ref="D52:D55" si="14">B52+C52</f>
        <v>0</v>
      </c>
      <c r="E52" s="9"/>
      <c r="F52" s="9"/>
      <c r="G52" s="9">
        <f t="shared" ref="G52:G55" si="15">F52-B52</f>
        <v>0</v>
      </c>
    </row>
    <row r="53" spans="1:7">
      <c r="A53" s="117" t="s">
        <v>293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>
      <c r="A54" s="117" t="s">
        <v>294</v>
      </c>
      <c r="B54" s="9"/>
      <c r="C54" s="9"/>
      <c r="D54" s="9">
        <f t="shared" si="14"/>
        <v>0</v>
      </c>
      <c r="E54" s="9"/>
      <c r="F54" s="9"/>
      <c r="G54" s="9">
        <f t="shared" si="15"/>
        <v>0</v>
      </c>
    </row>
    <row r="55" spans="1:7">
      <c r="A55" s="117" t="s">
        <v>295</v>
      </c>
      <c r="B55" s="9">
        <v>0</v>
      </c>
      <c r="C55" s="9">
        <v>0</v>
      </c>
      <c r="D55" s="9">
        <f t="shared" si="14"/>
        <v>0</v>
      </c>
      <c r="E55" s="9">
        <v>0</v>
      </c>
      <c r="F55" s="9">
        <v>0</v>
      </c>
      <c r="G55" s="9">
        <f t="shared" si="15"/>
        <v>0</v>
      </c>
    </row>
    <row r="56" spans="1:7">
      <c r="A56" s="116" t="s">
        <v>296</v>
      </c>
      <c r="B56" s="9">
        <f>SUM(B57:B58)</f>
        <v>0</v>
      </c>
      <c r="C56" s="9">
        <f t="shared" ref="C56:G56" si="16">SUM(C57:C58)</f>
        <v>0</v>
      </c>
      <c r="D56" s="9">
        <f t="shared" si="16"/>
        <v>0</v>
      </c>
      <c r="E56" s="9">
        <f t="shared" si="16"/>
        <v>0</v>
      </c>
      <c r="F56" s="9">
        <f t="shared" si="16"/>
        <v>0</v>
      </c>
      <c r="G56" s="9">
        <f t="shared" si="16"/>
        <v>0</v>
      </c>
    </row>
    <row r="57" spans="1:7">
      <c r="A57" s="117" t="s">
        <v>297</v>
      </c>
      <c r="B57" s="9"/>
      <c r="C57" s="9"/>
      <c r="D57" s="9">
        <f t="shared" ref="D57:D60" si="17">B57+C57</f>
        <v>0</v>
      </c>
      <c r="E57" s="9"/>
      <c r="F57" s="9"/>
      <c r="G57" s="9">
        <f t="shared" ref="G57:G60" si="18">F57-B57</f>
        <v>0</v>
      </c>
    </row>
    <row r="58" spans="1:7">
      <c r="A58" s="117" t="s">
        <v>298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>
      <c r="A59" s="116" t="s">
        <v>299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>
      <c r="A60" s="116" t="s">
        <v>300</v>
      </c>
      <c r="B60" s="9"/>
      <c r="C60" s="9"/>
      <c r="D60" s="9">
        <f t="shared" si="17"/>
        <v>0</v>
      </c>
      <c r="E60" s="9"/>
      <c r="F60" s="9"/>
      <c r="G60" s="9">
        <f t="shared" si="18"/>
        <v>0</v>
      </c>
    </row>
    <row r="61" spans="1:7">
      <c r="A61" s="115" t="s">
        <v>301</v>
      </c>
      <c r="B61" s="118">
        <f t="shared" ref="B61:G61" si="19">B42+B51+B56+B59+B60</f>
        <v>0</v>
      </c>
      <c r="C61" s="118">
        <f t="shared" si="19"/>
        <v>0</v>
      </c>
      <c r="D61" s="118">
        <f t="shared" si="19"/>
        <v>0</v>
      </c>
      <c r="E61" s="118">
        <f t="shared" si="19"/>
        <v>0</v>
      </c>
      <c r="F61" s="118">
        <f t="shared" si="19"/>
        <v>0</v>
      </c>
      <c r="G61" s="118">
        <f t="shared" si="19"/>
        <v>0</v>
      </c>
    </row>
    <row r="62" spans="1:7" ht="5.0999999999999996" customHeight="1">
      <c r="A62" s="120"/>
      <c r="B62" s="9"/>
      <c r="C62" s="9"/>
      <c r="D62" s="9"/>
      <c r="E62" s="9"/>
      <c r="F62" s="9"/>
      <c r="G62" s="9"/>
    </row>
    <row r="63" spans="1:7">
      <c r="A63" s="115" t="s">
        <v>302</v>
      </c>
      <c r="B63" s="118">
        <f>SUM(B64)</f>
        <v>0</v>
      </c>
      <c r="C63" s="118">
        <f t="shared" ref="C63:G63" si="20">SUM(C64)</f>
        <v>510000</v>
      </c>
      <c r="D63" s="118">
        <f t="shared" si="20"/>
        <v>510000</v>
      </c>
      <c r="E63" s="118">
        <f t="shared" si="20"/>
        <v>0</v>
      </c>
      <c r="F63" s="118">
        <f t="shared" si="20"/>
        <v>0</v>
      </c>
      <c r="G63" s="118">
        <f t="shared" si="20"/>
        <v>0</v>
      </c>
    </row>
    <row r="64" spans="1:7">
      <c r="A64" s="116" t="s">
        <v>303</v>
      </c>
      <c r="B64" s="9">
        <v>0</v>
      </c>
      <c r="C64" s="9">
        <v>510000</v>
      </c>
      <c r="D64" s="9">
        <f t="shared" ref="D64" si="21">B64+C64</f>
        <v>510000</v>
      </c>
      <c r="E64" s="9">
        <v>0</v>
      </c>
      <c r="F64" s="9">
        <v>0</v>
      </c>
      <c r="G64" s="9">
        <f>F64-B64</f>
        <v>0</v>
      </c>
    </row>
    <row r="65" spans="1:8" ht="5.0999999999999996" customHeight="1">
      <c r="A65" s="120"/>
      <c r="B65" s="9"/>
      <c r="C65" s="9"/>
      <c r="D65" s="9"/>
      <c r="E65" s="9"/>
      <c r="F65" s="9"/>
      <c r="G65" s="9"/>
    </row>
    <row r="66" spans="1:8">
      <c r="A66" s="115" t="s">
        <v>304</v>
      </c>
      <c r="B66" s="118">
        <f t="shared" ref="B66:G66" si="22">B38+B61+B63</f>
        <v>4628016.76</v>
      </c>
      <c r="C66" s="118">
        <f t="shared" si="22"/>
        <v>540000</v>
      </c>
      <c r="D66" s="118">
        <f t="shared" si="22"/>
        <v>5168016.76</v>
      </c>
      <c r="E66" s="118">
        <f t="shared" si="22"/>
        <v>4658016.76</v>
      </c>
      <c r="F66" s="118">
        <f t="shared" si="22"/>
        <v>4658016.76</v>
      </c>
      <c r="G66" s="118">
        <f t="shared" si="22"/>
        <v>30000</v>
      </c>
    </row>
    <row r="67" spans="1:8" ht="5.0999999999999996" customHeight="1">
      <c r="A67" s="120"/>
      <c r="B67" s="9"/>
      <c r="C67" s="9"/>
      <c r="D67" s="9"/>
      <c r="E67" s="9"/>
      <c r="F67" s="9"/>
      <c r="G67" s="9"/>
    </row>
    <row r="68" spans="1:8">
      <c r="A68" s="115" t="s">
        <v>305</v>
      </c>
      <c r="B68" s="9"/>
      <c r="C68" s="9"/>
      <c r="D68" s="9"/>
      <c r="E68" s="9"/>
      <c r="F68" s="9"/>
      <c r="G68" s="9"/>
    </row>
    <row r="69" spans="1:8">
      <c r="A69" s="116" t="s">
        <v>306</v>
      </c>
      <c r="B69" s="9">
        <v>0</v>
      </c>
      <c r="C69" s="9">
        <v>510000</v>
      </c>
      <c r="D69" s="9">
        <f t="shared" ref="D69:D70" si="23">B69+C69</f>
        <v>510000</v>
      </c>
      <c r="E69" s="9">
        <v>0</v>
      </c>
      <c r="F69" s="9">
        <v>0</v>
      </c>
      <c r="G69" s="9">
        <f t="shared" ref="G69:G70" si="24">F69-B69</f>
        <v>0</v>
      </c>
    </row>
    <row r="70" spans="1:8">
      <c r="A70" s="116" t="s">
        <v>307</v>
      </c>
      <c r="B70" s="9">
        <v>0</v>
      </c>
      <c r="C70" s="9">
        <v>0</v>
      </c>
      <c r="D70" s="9">
        <f t="shared" si="23"/>
        <v>0</v>
      </c>
      <c r="E70" s="9">
        <v>0</v>
      </c>
      <c r="F70" s="9">
        <v>0</v>
      </c>
      <c r="G70" s="9">
        <f t="shared" si="24"/>
        <v>0</v>
      </c>
    </row>
    <row r="71" spans="1:8">
      <c r="A71" s="122" t="s">
        <v>308</v>
      </c>
      <c r="B71" s="7">
        <f>B69+B70</f>
        <v>0</v>
      </c>
      <c r="C71" s="7">
        <f t="shared" ref="C71:G71" si="25">C69+C70</f>
        <v>510000</v>
      </c>
      <c r="D71" s="7">
        <f t="shared" si="25"/>
        <v>510000</v>
      </c>
      <c r="E71" s="7">
        <f t="shared" si="25"/>
        <v>0</v>
      </c>
      <c r="F71" s="7">
        <f t="shared" si="25"/>
        <v>0</v>
      </c>
      <c r="G71" s="7">
        <f t="shared" si="25"/>
        <v>0</v>
      </c>
    </row>
    <row r="72" spans="1:8" ht="5.0999999999999996" customHeight="1">
      <c r="A72" s="123"/>
      <c r="B72" s="16"/>
      <c r="C72" s="16"/>
      <c r="D72" s="16"/>
      <c r="E72" s="16"/>
      <c r="F72" s="16"/>
      <c r="G72" s="16"/>
    </row>
    <row r="73" spans="1:8" ht="12.75">
      <c r="A73" s="33" t="s">
        <v>120</v>
      </c>
      <c r="B73" s="34"/>
      <c r="C73" s="34"/>
      <c r="D73" s="34"/>
      <c r="E73" s="34"/>
      <c r="F73" s="35"/>
      <c r="G73" s="35"/>
      <c r="H73" s="35"/>
    </row>
    <row r="74" spans="1:8" ht="12.75">
      <c r="A74" s="22"/>
      <c r="B74" s="29"/>
      <c r="C74" s="29"/>
      <c r="D74" s="29"/>
      <c r="E74" s="29"/>
      <c r="F74" s="29"/>
      <c r="G74" s="29"/>
      <c r="H74" s="29"/>
    </row>
    <row r="75" spans="1:8" ht="12.75">
      <c r="A75" s="22"/>
      <c r="B75" s="29"/>
      <c r="C75" s="29"/>
      <c r="D75" s="29"/>
      <c r="E75" s="29"/>
      <c r="F75" s="29"/>
      <c r="G75" s="29"/>
      <c r="H75" s="29"/>
    </row>
    <row r="76" spans="1:8" ht="12.75">
      <c r="A76" s="22"/>
      <c r="B76" s="29"/>
      <c r="C76" s="29"/>
      <c r="D76" s="29"/>
      <c r="E76" s="29"/>
      <c r="F76" s="29"/>
      <c r="G76" s="29"/>
      <c r="H76" s="29"/>
    </row>
    <row r="77" spans="1:8" ht="12.75">
      <c r="A77" s="22"/>
      <c r="B77" s="29"/>
      <c r="C77" s="29"/>
      <c r="D77" s="29"/>
      <c r="E77" s="29"/>
      <c r="F77" s="29"/>
      <c r="G77" s="29"/>
      <c r="H77" s="29"/>
    </row>
    <row r="78" spans="1:8" ht="12.75">
      <c r="A78" s="22"/>
      <c r="B78" s="29"/>
      <c r="C78" s="29"/>
      <c r="D78" s="29"/>
      <c r="E78" s="29"/>
      <c r="F78" s="29"/>
      <c r="G78" s="29"/>
      <c r="H78" s="29"/>
    </row>
    <row r="81" spans="1:1">
      <c r="A81" s="25"/>
    </row>
    <row r="82" spans="1:1">
      <c r="A82" s="26" t="s">
        <v>121</v>
      </c>
    </row>
    <row r="83" spans="1:1">
      <c r="A83" s="26" t="s">
        <v>122</v>
      </c>
    </row>
  </sheetData>
  <protectedRanges>
    <protectedRange sqref="B73:H78" name="Rango1_3_1_1_4"/>
    <protectedRange sqref="A81:A83" name="Rango1_3_1_1_2_3"/>
  </protectedRanges>
  <autoFilter ref="A4:G72"/>
  <mergeCells count="3">
    <mergeCell ref="A2:G2"/>
    <mergeCell ref="B3:F3"/>
    <mergeCell ref="A73:H73"/>
  </mergeCells>
  <pageMargins left="0.70866141732283472" right="0.70866141732283472" top="0.74803149606299213" bottom="0.74803149606299213" header="0.31496062992125984" footer="0.31496062992125984"/>
  <pageSetup scale="66" fitToHeight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7"/>
  <sheetViews>
    <sheetView showGridLines="0" workbookViewId="0">
      <selection activeCell="B164" sqref="B164:B166"/>
    </sheetView>
  </sheetViews>
  <sheetFormatPr baseColWidth="10" defaultRowHeight="12.75"/>
  <cols>
    <col min="1" max="1" width="4.83203125" style="127" customWidth="1"/>
    <col min="2" max="2" width="57.83203125" style="127" customWidth="1"/>
    <col min="3" max="3" width="13.1640625" style="127" bestFit="1" customWidth="1"/>
    <col min="4" max="4" width="14.33203125" style="127" bestFit="1" customWidth="1"/>
    <col min="5" max="7" width="11.6640625" style="127" bestFit="1" customWidth="1"/>
    <col min="8" max="8" width="15.5" style="127" bestFit="1" customWidth="1"/>
    <col min="9" max="16384" width="12" style="127"/>
  </cols>
  <sheetData>
    <row r="5" spans="1:8" ht="45.95" customHeight="1">
      <c r="A5" s="124" t="s">
        <v>309</v>
      </c>
      <c r="B5" s="125"/>
      <c r="C5" s="125"/>
      <c r="D5" s="125"/>
      <c r="E5" s="125"/>
      <c r="F5" s="125"/>
      <c r="G5" s="125"/>
      <c r="H5" s="126"/>
    </row>
    <row r="6" spans="1:8">
      <c r="A6" s="124"/>
      <c r="B6" s="128"/>
      <c r="C6" s="129" t="s">
        <v>310</v>
      </c>
      <c r="D6" s="129"/>
      <c r="E6" s="129"/>
      <c r="F6" s="129"/>
      <c r="G6" s="129"/>
      <c r="H6" s="130"/>
    </row>
    <row r="7" spans="1:8" ht="22.5">
      <c r="A7" s="131" t="s">
        <v>0</v>
      </c>
      <c r="B7" s="132"/>
      <c r="C7" s="133" t="s">
        <v>311</v>
      </c>
      <c r="D7" s="134" t="s">
        <v>312</v>
      </c>
      <c r="E7" s="133" t="s">
        <v>313</v>
      </c>
      <c r="F7" s="133" t="s">
        <v>201</v>
      </c>
      <c r="G7" s="133" t="s">
        <v>314</v>
      </c>
      <c r="H7" s="135" t="s">
        <v>315</v>
      </c>
    </row>
    <row r="8" spans="1:8">
      <c r="A8" s="136" t="s">
        <v>316</v>
      </c>
      <c r="B8" s="137"/>
      <c r="C8" s="138">
        <f>C9+C17+C27+C37+C47+C57+C61+C70+C74</f>
        <v>4628016.76</v>
      </c>
      <c r="D8" s="138">
        <f t="shared" ref="D8:H8" si="0">D9+D17+D27+D37+D47+D57+D61+D70+D74</f>
        <v>540000</v>
      </c>
      <c r="E8" s="138">
        <f t="shared" si="0"/>
        <v>5168016.76</v>
      </c>
      <c r="F8" s="138">
        <f t="shared" si="0"/>
        <v>4333677.83</v>
      </c>
      <c r="G8" s="138">
        <f t="shared" si="0"/>
        <v>3733218.7700000005</v>
      </c>
      <c r="H8" s="138">
        <f t="shared" si="0"/>
        <v>834338.92999999993</v>
      </c>
    </row>
    <row r="9" spans="1:8">
      <c r="A9" s="139" t="s">
        <v>317</v>
      </c>
      <c r="B9" s="140"/>
      <c r="C9" s="141">
        <f>SUM(C10:C16)</f>
        <v>3398438.01</v>
      </c>
      <c r="D9" s="141">
        <f t="shared" ref="D9:H9" si="1">SUM(D10:D16)</f>
        <v>204846.77000000002</v>
      </c>
      <c r="E9" s="141">
        <f t="shared" si="1"/>
        <v>3603284.78</v>
      </c>
      <c r="F9" s="141">
        <f t="shared" si="1"/>
        <v>3515527.94</v>
      </c>
      <c r="G9" s="141">
        <f t="shared" si="1"/>
        <v>3276274.6</v>
      </c>
      <c r="H9" s="141">
        <f t="shared" si="1"/>
        <v>87756.839999999967</v>
      </c>
    </row>
    <row r="10" spans="1:8">
      <c r="A10" s="142" t="s">
        <v>318</v>
      </c>
      <c r="B10" s="143" t="s">
        <v>319</v>
      </c>
      <c r="C10" s="144">
        <v>840455.42</v>
      </c>
      <c r="D10" s="144">
        <v>-130000</v>
      </c>
      <c r="E10" s="144">
        <f>C10+D10</f>
        <v>710455.42</v>
      </c>
      <c r="F10" s="144">
        <v>703522.18</v>
      </c>
      <c r="G10" s="144">
        <v>703522.18</v>
      </c>
      <c r="H10" s="144">
        <f>E10-F10</f>
        <v>6933.2399999999907</v>
      </c>
    </row>
    <row r="11" spans="1:8">
      <c r="A11" s="142" t="s">
        <v>320</v>
      </c>
      <c r="B11" s="143" t="s">
        <v>321</v>
      </c>
      <c r="C11" s="144">
        <v>611226.52</v>
      </c>
      <c r="D11" s="144">
        <v>480000</v>
      </c>
      <c r="E11" s="144">
        <f t="shared" ref="E11:E16" si="2">C11+D11</f>
        <v>1091226.52</v>
      </c>
      <c r="F11" s="144">
        <v>1037298.12</v>
      </c>
      <c r="G11" s="144">
        <v>1017298.12</v>
      </c>
      <c r="H11" s="144">
        <f t="shared" ref="H11:H74" si="3">E11-F11</f>
        <v>53928.400000000023</v>
      </c>
    </row>
    <row r="12" spans="1:8">
      <c r="A12" s="142" t="s">
        <v>322</v>
      </c>
      <c r="B12" s="143" t="s">
        <v>323</v>
      </c>
      <c r="C12" s="144">
        <v>264528.74</v>
      </c>
      <c r="D12" s="144">
        <v>6205.84</v>
      </c>
      <c r="E12" s="144">
        <f t="shared" si="2"/>
        <v>270734.58</v>
      </c>
      <c r="F12" s="144">
        <v>268617.19</v>
      </c>
      <c r="G12" s="144">
        <v>195218.9</v>
      </c>
      <c r="H12" s="144">
        <f t="shared" si="3"/>
        <v>2117.390000000014</v>
      </c>
    </row>
    <row r="13" spans="1:8">
      <c r="A13" s="142" t="s">
        <v>324</v>
      </c>
      <c r="B13" s="143" t="s">
        <v>325</v>
      </c>
      <c r="C13" s="144">
        <v>582555.84</v>
      </c>
      <c r="D13" s="144">
        <v>-97000</v>
      </c>
      <c r="E13" s="144">
        <f t="shared" si="2"/>
        <v>485555.83999999997</v>
      </c>
      <c r="F13" s="144">
        <v>460778.03</v>
      </c>
      <c r="G13" s="144">
        <v>460778.03</v>
      </c>
      <c r="H13" s="144">
        <f t="shared" si="3"/>
        <v>24777.809999999939</v>
      </c>
    </row>
    <row r="14" spans="1:8">
      <c r="A14" s="142" t="s">
        <v>326</v>
      </c>
      <c r="B14" s="143" t="s">
        <v>327</v>
      </c>
      <c r="C14" s="144">
        <v>1099671.49</v>
      </c>
      <c r="D14" s="144">
        <v>-54359.07</v>
      </c>
      <c r="E14" s="144">
        <f t="shared" si="2"/>
        <v>1045312.42</v>
      </c>
      <c r="F14" s="144">
        <v>1045312.42</v>
      </c>
      <c r="G14" s="144">
        <v>899457.37</v>
      </c>
      <c r="H14" s="144">
        <f t="shared" si="3"/>
        <v>0</v>
      </c>
    </row>
    <row r="15" spans="1:8">
      <c r="A15" s="142" t="s">
        <v>328</v>
      </c>
      <c r="B15" s="143" t="s">
        <v>329</v>
      </c>
      <c r="C15" s="144"/>
      <c r="D15" s="144"/>
      <c r="E15" s="144">
        <f t="shared" si="2"/>
        <v>0</v>
      </c>
      <c r="F15" s="144"/>
      <c r="G15" s="144"/>
      <c r="H15" s="144">
        <f t="shared" si="3"/>
        <v>0</v>
      </c>
    </row>
    <row r="16" spans="1:8">
      <c r="A16" s="142" t="s">
        <v>330</v>
      </c>
      <c r="B16" s="143" t="s">
        <v>331</v>
      </c>
      <c r="C16" s="144"/>
      <c r="D16" s="144"/>
      <c r="E16" s="144">
        <f t="shared" si="2"/>
        <v>0</v>
      </c>
      <c r="F16" s="144"/>
      <c r="G16" s="144"/>
      <c r="H16" s="144">
        <f t="shared" si="3"/>
        <v>0</v>
      </c>
    </row>
    <row r="17" spans="1:8">
      <c r="A17" s="139" t="s">
        <v>332</v>
      </c>
      <c r="B17" s="140"/>
      <c r="C17" s="141">
        <f>SUM(C18:C26)</f>
        <v>87500</v>
      </c>
      <c r="D17" s="141">
        <f t="shared" ref="D17:G17" si="4">SUM(D18:D26)</f>
        <v>27000</v>
      </c>
      <c r="E17" s="141">
        <f t="shared" si="4"/>
        <v>114500</v>
      </c>
      <c r="F17" s="141">
        <f t="shared" si="4"/>
        <v>85221.91</v>
      </c>
      <c r="G17" s="141">
        <f t="shared" si="4"/>
        <v>46874.969999999994</v>
      </c>
      <c r="H17" s="141">
        <f t="shared" si="3"/>
        <v>29278.089999999997</v>
      </c>
    </row>
    <row r="18" spans="1:8" ht="22.5">
      <c r="A18" s="142" t="s">
        <v>333</v>
      </c>
      <c r="B18" s="143" t="s">
        <v>334</v>
      </c>
      <c r="C18" s="144">
        <v>30500</v>
      </c>
      <c r="D18" s="144">
        <v>25000</v>
      </c>
      <c r="E18" s="144">
        <f t="shared" ref="E18:E26" si="5">C18+D18</f>
        <v>55500</v>
      </c>
      <c r="F18" s="144">
        <v>53141.67</v>
      </c>
      <c r="G18" s="144">
        <v>14794.73</v>
      </c>
      <c r="H18" s="144">
        <f t="shared" si="3"/>
        <v>2358.3300000000017</v>
      </c>
    </row>
    <row r="19" spans="1:8">
      <c r="A19" s="142" t="s">
        <v>335</v>
      </c>
      <c r="B19" s="143" t="s">
        <v>336</v>
      </c>
      <c r="C19" s="144">
        <v>32000</v>
      </c>
      <c r="D19" s="144">
        <v>0</v>
      </c>
      <c r="E19" s="144">
        <f t="shared" si="5"/>
        <v>32000</v>
      </c>
      <c r="F19" s="144">
        <v>18961.53</v>
      </c>
      <c r="G19" s="144">
        <v>18961.53</v>
      </c>
      <c r="H19" s="144">
        <f t="shared" si="3"/>
        <v>13038.470000000001</v>
      </c>
    </row>
    <row r="20" spans="1:8">
      <c r="A20" s="142" t="s">
        <v>337</v>
      </c>
      <c r="B20" s="143" t="s">
        <v>338</v>
      </c>
      <c r="C20" s="144"/>
      <c r="D20" s="144"/>
      <c r="E20" s="144">
        <f t="shared" si="5"/>
        <v>0</v>
      </c>
      <c r="F20" s="144"/>
      <c r="G20" s="144"/>
      <c r="H20" s="144">
        <f t="shared" si="3"/>
        <v>0</v>
      </c>
    </row>
    <row r="21" spans="1:8">
      <c r="A21" s="142" t="s">
        <v>339</v>
      </c>
      <c r="B21" s="143" t="s">
        <v>340</v>
      </c>
      <c r="C21" s="144">
        <v>0</v>
      </c>
      <c r="D21" s="144">
        <v>2000</v>
      </c>
      <c r="E21" s="144">
        <f t="shared" si="5"/>
        <v>2000</v>
      </c>
      <c r="F21" s="144">
        <v>390</v>
      </c>
      <c r="G21" s="144">
        <v>390</v>
      </c>
      <c r="H21" s="144">
        <f t="shared" si="3"/>
        <v>1610</v>
      </c>
    </row>
    <row r="22" spans="1:8">
      <c r="A22" s="142" t="s">
        <v>341</v>
      </c>
      <c r="B22" s="143" t="s">
        <v>342</v>
      </c>
      <c r="C22" s="144"/>
      <c r="D22" s="144"/>
      <c r="E22" s="144">
        <f t="shared" si="5"/>
        <v>0</v>
      </c>
      <c r="F22" s="144"/>
      <c r="G22" s="144"/>
      <c r="H22" s="144">
        <f t="shared" si="3"/>
        <v>0</v>
      </c>
    </row>
    <row r="23" spans="1:8">
      <c r="A23" s="142" t="s">
        <v>343</v>
      </c>
      <c r="B23" s="143" t="s">
        <v>344</v>
      </c>
      <c r="C23" s="144">
        <v>15000</v>
      </c>
      <c r="D23" s="144">
        <v>0</v>
      </c>
      <c r="E23" s="144">
        <f t="shared" si="5"/>
        <v>15000</v>
      </c>
      <c r="F23" s="144">
        <v>11543.71</v>
      </c>
      <c r="G23" s="144">
        <v>11543.71</v>
      </c>
      <c r="H23" s="144">
        <f t="shared" si="3"/>
        <v>3456.2900000000009</v>
      </c>
    </row>
    <row r="24" spans="1:8" ht="22.5">
      <c r="A24" s="142" t="s">
        <v>345</v>
      </c>
      <c r="B24" s="143" t="s">
        <v>346</v>
      </c>
      <c r="C24" s="144"/>
      <c r="D24" s="144"/>
      <c r="E24" s="144">
        <f t="shared" si="5"/>
        <v>0</v>
      </c>
      <c r="F24" s="144"/>
      <c r="G24" s="144"/>
      <c r="H24" s="144">
        <f t="shared" si="3"/>
        <v>0</v>
      </c>
    </row>
    <row r="25" spans="1:8">
      <c r="A25" s="142" t="s">
        <v>347</v>
      </c>
      <c r="B25" s="143" t="s">
        <v>348</v>
      </c>
      <c r="C25" s="144"/>
      <c r="D25" s="144"/>
      <c r="E25" s="144">
        <f t="shared" si="5"/>
        <v>0</v>
      </c>
      <c r="F25" s="144"/>
      <c r="G25" s="144"/>
      <c r="H25" s="144">
        <f t="shared" si="3"/>
        <v>0</v>
      </c>
    </row>
    <row r="26" spans="1:8">
      <c r="A26" s="142" t="s">
        <v>349</v>
      </c>
      <c r="B26" s="143" t="s">
        <v>350</v>
      </c>
      <c r="C26" s="144">
        <v>10000</v>
      </c>
      <c r="D26" s="144">
        <v>0</v>
      </c>
      <c r="E26" s="144">
        <f t="shared" si="5"/>
        <v>10000</v>
      </c>
      <c r="F26" s="144">
        <v>1185</v>
      </c>
      <c r="G26" s="144">
        <v>1185</v>
      </c>
      <c r="H26" s="144">
        <f t="shared" si="3"/>
        <v>8815</v>
      </c>
    </row>
    <row r="27" spans="1:8">
      <c r="A27" s="139" t="s">
        <v>351</v>
      </c>
      <c r="B27" s="140"/>
      <c r="C27" s="141">
        <f>SUM(C28:C36)</f>
        <v>1142078.75</v>
      </c>
      <c r="D27" s="141">
        <f t="shared" ref="D27:G27" si="6">SUM(D28:D36)</f>
        <v>-329547.73</v>
      </c>
      <c r="E27" s="141">
        <f t="shared" si="6"/>
        <v>812531.02</v>
      </c>
      <c r="F27" s="141">
        <f t="shared" si="6"/>
        <v>732927.98</v>
      </c>
      <c r="G27" s="141">
        <f t="shared" si="6"/>
        <v>410069.2</v>
      </c>
      <c r="H27" s="141">
        <f t="shared" si="3"/>
        <v>79603.040000000037</v>
      </c>
    </row>
    <row r="28" spans="1:8">
      <c r="A28" s="142" t="s">
        <v>352</v>
      </c>
      <c r="B28" s="143" t="s">
        <v>353</v>
      </c>
      <c r="C28" s="144">
        <v>44712.5</v>
      </c>
      <c r="D28" s="144">
        <v>-5312.5</v>
      </c>
      <c r="E28" s="144">
        <f t="shared" ref="E28:E36" si="7">C28+D28</f>
        <v>39400</v>
      </c>
      <c r="F28" s="144">
        <v>33924</v>
      </c>
      <c r="G28" s="144">
        <v>14863</v>
      </c>
      <c r="H28" s="144">
        <f t="shared" si="3"/>
        <v>5476</v>
      </c>
    </row>
    <row r="29" spans="1:8">
      <c r="A29" s="142" t="s">
        <v>354</v>
      </c>
      <c r="B29" s="143" t="s">
        <v>355</v>
      </c>
      <c r="C29" s="144">
        <v>138000</v>
      </c>
      <c r="D29" s="144">
        <v>-12000</v>
      </c>
      <c r="E29" s="144">
        <f t="shared" si="7"/>
        <v>126000</v>
      </c>
      <c r="F29" s="144">
        <v>125544.2</v>
      </c>
      <c r="G29" s="144">
        <v>60000</v>
      </c>
      <c r="H29" s="144">
        <f t="shared" si="3"/>
        <v>455.80000000000291</v>
      </c>
    </row>
    <row r="30" spans="1:8">
      <c r="A30" s="142" t="s">
        <v>356</v>
      </c>
      <c r="B30" s="143" t="s">
        <v>357</v>
      </c>
      <c r="C30" s="144">
        <v>850000</v>
      </c>
      <c r="D30" s="144">
        <v>-326074.69</v>
      </c>
      <c r="E30" s="144">
        <f t="shared" si="7"/>
        <v>523925.31</v>
      </c>
      <c r="F30" s="144">
        <v>523925.3</v>
      </c>
      <c r="G30" s="144">
        <v>311870.99</v>
      </c>
      <c r="H30" s="144">
        <f t="shared" si="3"/>
        <v>1.0000000009313226E-2</v>
      </c>
    </row>
    <row r="31" spans="1:8">
      <c r="A31" s="142" t="s">
        <v>358</v>
      </c>
      <c r="B31" s="143" t="s">
        <v>359</v>
      </c>
      <c r="C31" s="144">
        <v>13500</v>
      </c>
      <c r="D31" s="144">
        <v>14000</v>
      </c>
      <c r="E31" s="144">
        <f t="shared" si="7"/>
        <v>27500</v>
      </c>
      <c r="F31" s="144">
        <v>12643.82</v>
      </c>
      <c r="G31" s="144">
        <v>4314.55</v>
      </c>
      <c r="H31" s="144">
        <f t="shared" si="3"/>
        <v>14856.18</v>
      </c>
    </row>
    <row r="32" spans="1:8" ht="22.5">
      <c r="A32" s="142" t="s">
        <v>360</v>
      </c>
      <c r="B32" s="143" t="s">
        <v>361</v>
      </c>
      <c r="C32" s="144">
        <v>21600</v>
      </c>
      <c r="D32" s="144">
        <v>23000</v>
      </c>
      <c r="E32" s="144">
        <f t="shared" si="7"/>
        <v>44600</v>
      </c>
      <c r="F32" s="144">
        <v>22611.8</v>
      </c>
      <c r="G32" s="144">
        <v>4741.8</v>
      </c>
      <c r="H32" s="144">
        <f t="shared" si="3"/>
        <v>21988.2</v>
      </c>
    </row>
    <row r="33" spans="1:8">
      <c r="A33" s="142" t="s">
        <v>362</v>
      </c>
      <c r="B33" s="143" t="s">
        <v>363</v>
      </c>
      <c r="C33" s="144">
        <v>21000</v>
      </c>
      <c r="D33" s="144">
        <v>-15160.54</v>
      </c>
      <c r="E33" s="144">
        <f t="shared" si="7"/>
        <v>5839.4599999999991</v>
      </c>
      <c r="F33" s="144">
        <v>5839.46</v>
      </c>
      <c r="G33" s="144">
        <v>5839.46</v>
      </c>
      <c r="H33" s="144">
        <f t="shared" si="3"/>
        <v>0</v>
      </c>
    </row>
    <row r="34" spans="1:8">
      <c r="A34" s="142" t="s">
        <v>364</v>
      </c>
      <c r="B34" s="143" t="s">
        <v>365</v>
      </c>
      <c r="C34" s="144">
        <v>21133</v>
      </c>
      <c r="D34" s="144">
        <v>-8000</v>
      </c>
      <c r="E34" s="144">
        <f t="shared" si="7"/>
        <v>13133</v>
      </c>
      <c r="F34" s="144">
        <v>8180.4</v>
      </c>
      <c r="G34" s="144">
        <v>8180.4</v>
      </c>
      <c r="H34" s="144">
        <f t="shared" si="3"/>
        <v>4952.6000000000004</v>
      </c>
    </row>
    <row r="35" spans="1:8">
      <c r="A35" s="142" t="s">
        <v>366</v>
      </c>
      <c r="B35" s="143" t="s">
        <v>367</v>
      </c>
      <c r="C35" s="144"/>
      <c r="D35" s="144"/>
      <c r="E35" s="144">
        <f t="shared" si="7"/>
        <v>0</v>
      </c>
      <c r="F35" s="144"/>
      <c r="G35" s="144"/>
      <c r="H35" s="144">
        <f t="shared" si="3"/>
        <v>0</v>
      </c>
    </row>
    <row r="36" spans="1:8">
      <c r="A36" s="142" t="s">
        <v>368</v>
      </c>
      <c r="B36" s="143" t="s">
        <v>369</v>
      </c>
      <c r="C36" s="144">
        <v>32133.25</v>
      </c>
      <c r="D36" s="144">
        <v>0</v>
      </c>
      <c r="E36" s="144">
        <f t="shared" si="7"/>
        <v>32133.25</v>
      </c>
      <c r="F36" s="144">
        <v>259</v>
      </c>
      <c r="G36" s="144">
        <v>259</v>
      </c>
      <c r="H36" s="144">
        <f t="shared" si="3"/>
        <v>31874.25</v>
      </c>
    </row>
    <row r="37" spans="1:8">
      <c r="A37" s="139" t="s">
        <v>370</v>
      </c>
      <c r="B37" s="140"/>
      <c r="C37" s="141">
        <f>SUM(C38:C46)</f>
        <v>0</v>
      </c>
      <c r="D37" s="141">
        <f t="shared" ref="D37:G37" si="8">SUM(D38:D46)</f>
        <v>0</v>
      </c>
      <c r="E37" s="141">
        <f t="shared" si="8"/>
        <v>0</v>
      </c>
      <c r="F37" s="141">
        <f t="shared" si="8"/>
        <v>0</v>
      </c>
      <c r="G37" s="141">
        <f t="shared" si="8"/>
        <v>0</v>
      </c>
      <c r="H37" s="141">
        <f t="shared" si="3"/>
        <v>0</v>
      </c>
    </row>
    <row r="38" spans="1:8">
      <c r="A38" s="142" t="s">
        <v>371</v>
      </c>
      <c r="B38" s="143" t="s">
        <v>372</v>
      </c>
      <c r="C38" s="144"/>
      <c r="D38" s="144"/>
      <c r="E38" s="144">
        <f t="shared" ref="E38:E46" si="9">C38+D38</f>
        <v>0</v>
      </c>
      <c r="F38" s="144"/>
      <c r="G38" s="144"/>
      <c r="H38" s="144">
        <f t="shared" si="3"/>
        <v>0</v>
      </c>
    </row>
    <row r="39" spans="1:8">
      <c r="A39" s="142" t="s">
        <v>373</v>
      </c>
      <c r="B39" s="143" t="s">
        <v>374</v>
      </c>
      <c r="C39" s="144"/>
      <c r="D39" s="144"/>
      <c r="E39" s="144">
        <f t="shared" si="9"/>
        <v>0</v>
      </c>
      <c r="F39" s="144"/>
      <c r="G39" s="144"/>
      <c r="H39" s="144">
        <f t="shared" si="3"/>
        <v>0</v>
      </c>
    </row>
    <row r="40" spans="1:8">
      <c r="A40" s="142" t="s">
        <v>375</v>
      </c>
      <c r="B40" s="143" t="s">
        <v>376</v>
      </c>
      <c r="C40" s="144"/>
      <c r="D40" s="144"/>
      <c r="E40" s="144">
        <f t="shared" si="9"/>
        <v>0</v>
      </c>
      <c r="F40" s="144"/>
      <c r="G40" s="144"/>
      <c r="H40" s="144">
        <f t="shared" si="3"/>
        <v>0</v>
      </c>
    </row>
    <row r="41" spans="1:8">
      <c r="A41" s="142" t="s">
        <v>377</v>
      </c>
      <c r="B41" s="143" t="s">
        <v>378</v>
      </c>
      <c r="C41" s="144"/>
      <c r="D41" s="144"/>
      <c r="E41" s="144">
        <f t="shared" si="9"/>
        <v>0</v>
      </c>
      <c r="F41" s="144"/>
      <c r="G41" s="144"/>
      <c r="H41" s="144">
        <f t="shared" si="3"/>
        <v>0</v>
      </c>
    </row>
    <row r="42" spans="1:8">
      <c r="A42" s="142" t="s">
        <v>379</v>
      </c>
      <c r="B42" s="143" t="s">
        <v>380</v>
      </c>
      <c r="C42" s="144"/>
      <c r="D42" s="144"/>
      <c r="E42" s="144">
        <f t="shared" si="9"/>
        <v>0</v>
      </c>
      <c r="F42" s="144"/>
      <c r="G42" s="144"/>
      <c r="H42" s="144">
        <f t="shared" si="3"/>
        <v>0</v>
      </c>
    </row>
    <row r="43" spans="1:8">
      <c r="A43" s="142" t="s">
        <v>381</v>
      </c>
      <c r="B43" s="143" t="s">
        <v>382</v>
      </c>
      <c r="C43" s="144"/>
      <c r="D43" s="144"/>
      <c r="E43" s="144">
        <f t="shared" si="9"/>
        <v>0</v>
      </c>
      <c r="F43" s="144"/>
      <c r="G43" s="144"/>
      <c r="H43" s="144">
        <f t="shared" si="3"/>
        <v>0</v>
      </c>
    </row>
    <row r="44" spans="1:8">
      <c r="A44" s="145"/>
      <c r="B44" s="143" t="s">
        <v>383</v>
      </c>
      <c r="C44" s="144"/>
      <c r="D44" s="144"/>
      <c r="E44" s="144">
        <f t="shared" si="9"/>
        <v>0</v>
      </c>
      <c r="F44" s="144"/>
      <c r="G44" s="144"/>
      <c r="H44" s="144">
        <f t="shared" si="3"/>
        <v>0</v>
      </c>
    </row>
    <row r="45" spans="1:8">
      <c r="A45" s="145"/>
      <c r="B45" s="143" t="s">
        <v>384</v>
      </c>
      <c r="C45" s="144"/>
      <c r="D45" s="144"/>
      <c r="E45" s="144">
        <f t="shared" si="9"/>
        <v>0</v>
      </c>
      <c r="F45" s="144"/>
      <c r="G45" s="144"/>
      <c r="H45" s="144">
        <f t="shared" si="3"/>
        <v>0</v>
      </c>
    </row>
    <row r="46" spans="1:8">
      <c r="A46" s="142" t="s">
        <v>385</v>
      </c>
      <c r="B46" s="143" t="s">
        <v>386</v>
      </c>
      <c r="C46" s="144"/>
      <c r="D46" s="144"/>
      <c r="E46" s="144">
        <f t="shared" si="9"/>
        <v>0</v>
      </c>
      <c r="F46" s="144"/>
      <c r="G46" s="144"/>
      <c r="H46" s="144">
        <f t="shared" si="3"/>
        <v>0</v>
      </c>
    </row>
    <row r="47" spans="1:8">
      <c r="A47" s="139" t="s">
        <v>387</v>
      </c>
      <c r="B47" s="140"/>
      <c r="C47" s="141">
        <f>SUM(C48:C56)</f>
        <v>0</v>
      </c>
      <c r="D47" s="141">
        <f t="shared" ref="D47:G47" si="10">SUM(D48:D56)</f>
        <v>637700.96</v>
      </c>
      <c r="E47" s="141">
        <f t="shared" si="10"/>
        <v>637700.96</v>
      </c>
      <c r="F47" s="141">
        <f t="shared" si="10"/>
        <v>0</v>
      </c>
      <c r="G47" s="141">
        <f t="shared" si="10"/>
        <v>0</v>
      </c>
      <c r="H47" s="141">
        <f t="shared" si="3"/>
        <v>637700.96</v>
      </c>
    </row>
    <row r="48" spans="1:8">
      <c r="A48" s="142" t="s">
        <v>388</v>
      </c>
      <c r="B48" s="143" t="s">
        <v>389</v>
      </c>
      <c r="C48" s="144">
        <v>0</v>
      </c>
      <c r="D48" s="144">
        <v>337700.96</v>
      </c>
      <c r="E48" s="144">
        <f t="shared" ref="E48:E56" si="11">C48+D48</f>
        <v>337700.96</v>
      </c>
      <c r="F48" s="144">
        <v>0</v>
      </c>
      <c r="G48" s="144">
        <v>0</v>
      </c>
      <c r="H48" s="144">
        <f t="shared" si="3"/>
        <v>337700.96</v>
      </c>
    </row>
    <row r="49" spans="1:8">
      <c r="A49" s="142" t="s">
        <v>390</v>
      </c>
      <c r="B49" s="143" t="s">
        <v>391</v>
      </c>
      <c r="C49" s="144">
        <v>0</v>
      </c>
      <c r="D49" s="144">
        <v>50000</v>
      </c>
      <c r="E49" s="144">
        <f t="shared" si="11"/>
        <v>50000</v>
      </c>
      <c r="F49" s="144">
        <v>0</v>
      </c>
      <c r="G49" s="144">
        <v>0</v>
      </c>
      <c r="H49" s="144">
        <f t="shared" si="3"/>
        <v>50000</v>
      </c>
    </row>
    <row r="50" spans="1:8">
      <c r="A50" s="142" t="s">
        <v>392</v>
      </c>
      <c r="B50" s="143" t="s">
        <v>393</v>
      </c>
      <c r="C50" s="144"/>
      <c r="D50" s="144"/>
      <c r="E50" s="144">
        <f t="shared" si="11"/>
        <v>0</v>
      </c>
      <c r="F50" s="144"/>
      <c r="G50" s="144"/>
      <c r="H50" s="144">
        <f t="shared" si="3"/>
        <v>0</v>
      </c>
    </row>
    <row r="51" spans="1:8">
      <c r="A51" s="142" t="s">
        <v>394</v>
      </c>
      <c r="B51" s="143" t="s">
        <v>395</v>
      </c>
      <c r="C51" s="144">
        <v>0</v>
      </c>
      <c r="D51" s="144">
        <v>250000</v>
      </c>
      <c r="E51" s="144">
        <f t="shared" si="11"/>
        <v>250000</v>
      </c>
      <c r="F51" s="144">
        <v>0</v>
      </c>
      <c r="G51" s="144">
        <v>0</v>
      </c>
      <c r="H51" s="144">
        <f t="shared" si="3"/>
        <v>250000</v>
      </c>
    </row>
    <row r="52" spans="1:8">
      <c r="A52" s="142" t="s">
        <v>396</v>
      </c>
      <c r="B52" s="143" t="s">
        <v>397</v>
      </c>
      <c r="C52" s="144"/>
      <c r="D52" s="144"/>
      <c r="E52" s="144">
        <f t="shared" si="11"/>
        <v>0</v>
      </c>
      <c r="F52" s="144"/>
      <c r="G52" s="144"/>
      <c r="H52" s="144">
        <f t="shared" si="3"/>
        <v>0</v>
      </c>
    </row>
    <row r="53" spans="1:8">
      <c r="A53" s="142" t="s">
        <v>398</v>
      </c>
      <c r="B53" s="143" t="s">
        <v>399</v>
      </c>
      <c r="C53" s="144"/>
      <c r="D53" s="144"/>
      <c r="E53" s="144">
        <f t="shared" si="11"/>
        <v>0</v>
      </c>
      <c r="F53" s="144"/>
      <c r="G53" s="144"/>
      <c r="H53" s="144">
        <f t="shared" si="3"/>
        <v>0</v>
      </c>
    </row>
    <row r="54" spans="1:8">
      <c r="A54" s="142" t="s">
        <v>400</v>
      </c>
      <c r="B54" s="143" t="s">
        <v>401</v>
      </c>
      <c r="C54" s="144"/>
      <c r="D54" s="144"/>
      <c r="E54" s="144">
        <f t="shared" si="11"/>
        <v>0</v>
      </c>
      <c r="F54" s="144"/>
      <c r="G54" s="144"/>
      <c r="H54" s="144">
        <f t="shared" si="3"/>
        <v>0</v>
      </c>
    </row>
    <row r="55" spans="1:8">
      <c r="A55" s="142" t="s">
        <v>402</v>
      </c>
      <c r="B55" s="143" t="s">
        <v>403</v>
      </c>
      <c r="C55" s="144"/>
      <c r="D55" s="144"/>
      <c r="E55" s="144">
        <f t="shared" si="11"/>
        <v>0</v>
      </c>
      <c r="F55" s="144"/>
      <c r="G55" s="144"/>
      <c r="H55" s="144">
        <f t="shared" si="3"/>
        <v>0</v>
      </c>
    </row>
    <row r="56" spans="1:8">
      <c r="A56" s="142" t="s">
        <v>404</v>
      </c>
      <c r="B56" s="143" t="s">
        <v>405</v>
      </c>
      <c r="C56" s="144"/>
      <c r="D56" s="144"/>
      <c r="E56" s="144">
        <f t="shared" si="11"/>
        <v>0</v>
      </c>
      <c r="F56" s="144"/>
      <c r="G56" s="144"/>
      <c r="H56" s="144">
        <f t="shared" si="3"/>
        <v>0</v>
      </c>
    </row>
    <row r="57" spans="1:8">
      <c r="A57" s="139" t="s">
        <v>406</v>
      </c>
      <c r="B57" s="140"/>
      <c r="C57" s="141">
        <f>SUM(C58:C60)</f>
        <v>0</v>
      </c>
      <c r="D57" s="141">
        <f t="shared" ref="D57:G57" si="12">SUM(D58:D60)</f>
        <v>0</v>
      </c>
      <c r="E57" s="141">
        <f t="shared" si="12"/>
        <v>0</v>
      </c>
      <c r="F57" s="141">
        <f t="shared" si="12"/>
        <v>0</v>
      </c>
      <c r="G57" s="141">
        <f t="shared" si="12"/>
        <v>0</v>
      </c>
      <c r="H57" s="141">
        <f t="shared" si="3"/>
        <v>0</v>
      </c>
    </row>
    <row r="58" spans="1:8">
      <c r="A58" s="142" t="s">
        <v>407</v>
      </c>
      <c r="B58" s="143" t="s">
        <v>408</v>
      </c>
      <c r="C58" s="144"/>
      <c r="D58" s="144"/>
      <c r="E58" s="144">
        <f t="shared" ref="E58:E60" si="13">C58+D58</f>
        <v>0</v>
      </c>
      <c r="F58" s="144"/>
      <c r="G58" s="144"/>
      <c r="H58" s="144">
        <f t="shared" si="3"/>
        <v>0</v>
      </c>
    </row>
    <row r="59" spans="1:8">
      <c r="A59" s="142" t="s">
        <v>409</v>
      </c>
      <c r="B59" s="143" t="s">
        <v>410</v>
      </c>
      <c r="C59" s="144"/>
      <c r="D59" s="144"/>
      <c r="E59" s="144">
        <f t="shared" si="13"/>
        <v>0</v>
      </c>
      <c r="F59" s="144"/>
      <c r="G59" s="144"/>
      <c r="H59" s="144">
        <f t="shared" si="3"/>
        <v>0</v>
      </c>
    </row>
    <row r="60" spans="1:8">
      <c r="A60" s="142" t="s">
        <v>411</v>
      </c>
      <c r="B60" s="143" t="s">
        <v>412</v>
      </c>
      <c r="C60" s="144"/>
      <c r="D60" s="144"/>
      <c r="E60" s="144">
        <f t="shared" si="13"/>
        <v>0</v>
      </c>
      <c r="F60" s="144"/>
      <c r="G60" s="144"/>
      <c r="H60" s="144">
        <f t="shared" si="3"/>
        <v>0</v>
      </c>
    </row>
    <row r="61" spans="1:8" ht="21.75" customHeight="1">
      <c r="A61" s="139" t="s">
        <v>413</v>
      </c>
      <c r="B61" s="140"/>
      <c r="C61" s="141">
        <f>SUM(C62:C69)</f>
        <v>0</v>
      </c>
      <c r="D61" s="141">
        <f t="shared" ref="D61:G61" si="14">SUM(D62:D69)</f>
        <v>0</v>
      </c>
      <c r="E61" s="141">
        <f t="shared" si="14"/>
        <v>0</v>
      </c>
      <c r="F61" s="141">
        <f t="shared" si="14"/>
        <v>0</v>
      </c>
      <c r="G61" s="141">
        <f t="shared" si="14"/>
        <v>0</v>
      </c>
      <c r="H61" s="141">
        <f t="shared" si="3"/>
        <v>0</v>
      </c>
    </row>
    <row r="62" spans="1:8">
      <c r="A62" s="142" t="s">
        <v>414</v>
      </c>
      <c r="B62" s="143" t="s">
        <v>415</v>
      </c>
      <c r="C62" s="144"/>
      <c r="D62" s="144"/>
      <c r="E62" s="144">
        <f t="shared" ref="E62:E69" si="15">C62+D62</f>
        <v>0</v>
      </c>
      <c r="F62" s="144"/>
      <c r="G62" s="144"/>
      <c r="H62" s="144">
        <f t="shared" si="3"/>
        <v>0</v>
      </c>
    </row>
    <row r="63" spans="1:8">
      <c r="A63" s="142" t="s">
        <v>416</v>
      </c>
      <c r="B63" s="143" t="s">
        <v>417</v>
      </c>
      <c r="C63" s="144"/>
      <c r="D63" s="144"/>
      <c r="E63" s="144">
        <f t="shared" si="15"/>
        <v>0</v>
      </c>
      <c r="F63" s="144"/>
      <c r="G63" s="144"/>
      <c r="H63" s="144">
        <f t="shared" si="3"/>
        <v>0</v>
      </c>
    </row>
    <row r="64" spans="1:8">
      <c r="A64" s="142" t="s">
        <v>418</v>
      </c>
      <c r="B64" s="143" t="s">
        <v>419</v>
      </c>
      <c r="C64" s="144"/>
      <c r="D64" s="144"/>
      <c r="E64" s="144">
        <f t="shared" si="15"/>
        <v>0</v>
      </c>
      <c r="F64" s="144"/>
      <c r="G64" s="144"/>
      <c r="H64" s="144">
        <f t="shared" si="3"/>
        <v>0</v>
      </c>
    </row>
    <row r="65" spans="1:8">
      <c r="A65" s="142" t="s">
        <v>420</v>
      </c>
      <c r="B65" s="143" t="s">
        <v>421</v>
      </c>
      <c r="C65" s="144"/>
      <c r="D65" s="144"/>
      <c r="E65" s="144">
        <f t="shared" si="15"/>
        <v>0</v>
      </c>
      <c r="F65" s="144"/>
      <c r="G65" s="144"/>
      <c r="H65" s="144">
        <f t="shared" si="3"/>
        <v>0</v>
      </c>
    </row>
    <row r="66" spans="1:8">
      <c r="A66" s="142" t="s">
        <v>422</v>
      </c>
      <c r="B66" s="143" t="s">
        <v>423</v>
      </c>
      <c r="C66" s="144"/>
      <c r="D66" s="144"/>
      <c r="E66" s="144">
        <f t="shared" si="15"/>
        <v>0</v>
      </c>
      <c r="F66" s="144"/>
      <c r="G66" s="144"/>
      <c r="H66" s="144">
        <f t="shared" si="3"/>
        <v>0</v>
      </c>
    </row>
    <row r="67" spans="1:8">
      <c r="A67" s="142" t="s">
        <v>424</v>
      </c>
      <c r="B67" s="143" t="s">
        <v>425</v>
      </c>
      <c r="C67" s="144"/>
      <c r="D67" s="144"/>
      <c r="E67" s="144">
        <f t="shared" si="15"/>
        <v>0</v>
      </c>
      <c r="F67" s="144"/>
      <c r="G67" s="144"/>
      <c r="H67" s="144">
        <f t="shared" si="3"/>
        <v>0</v>
      </c>
    </row>
    <row r="68" spans="1:8">
      <c r="A68" s="142"/>
      <c r="B68" s="143" t="s">
        <v>426</v>
      </c>
      <c r="C68" s="144"/>
      <c r="D68" s="144"/>
      <c r="E68" s="144">
        <f t="shared" si="15"/>
        <v>0</v>
      </c>
      <c r="F68" s="144"/>
      <c r="G68" s="144"/>
      <c r="H68" s="144">
        <f t="shared" si="3"/>
        <v>0</v>
      </c>
    </row>
    <row r="69" spans="1:8">
      <c r="A69" s="142" t="s">
        <v>427</v>
      </c>
      <c r="B69" s="143" t="s">
        <v>428</v>
      </c>
      <c r="C69" s="144"/>
      <c r="D69" s="144"/>
      <c r="E69" s="144">
        <f t="shared" si="15"/>
        <v>0</v>
      </c>
      <c r="F69" s="144"/>
      <c r="G69" s="144"/>
      <c r="H69" s="144">
        <f t="shared" si="3"/>
        <v>0</v>
      </c>
    </row>
    <row r="70" spans="1:8">
      <c r="A70" s="139" t="s">
        <v>429</v>
      </c>
      <c r="B70" s="140"/>
      <c r="C70" s="141">
        <f>SUM(C71:C73)</f>
        <v>0</v>
      </c>
      <c r="D70" s="141">
        <f t="shared" ref="D70:G70" si="16">SUM(D71:D73)</f>
        <v>0</v>
      </c>
      <c r="E70" s="141">
        <f t="shared" si="16"/>
        <v>0</v>
      </c>
      <c r="F70" s="141">
        <f t="shared" si="16"/>
        <v>0</v>
      </c>
      <c r="G70" s="141">
        <f t="shared" si="16"/>
        <v>0</v>
      </c>
      <c r="H70" s="141">
        <f t="shared" si="3"/>
        <v>0</v>
      </c>
    </row>
    <row r="71" spans="1:8">
      <c r="A71" s="142" t="s">
        <v>430</v>
      </c>
      <c r="B71" s="143" t="s">
        <v>431</v>
      </c>
      <c r="C71" s="144"/>
      <c r="D71" s="144"/>
      <c r="E71" s="144">
        <f t="shared" ref="E71:E73" si="17">C71+D71</f>
        <v>0</v>
      </c>
      <c r="F71" s="144"/>
      <c r="G71" s="144"/>
      <c r="H71" s="144">
        <f t="shared" si="3"/>
        <v>0</v>
      </c>
    </row>
    <row r="72" spans="1:8">
      <c r="A72" s="142" t="s">
        <v>432</v>
      </c>
      <c r="B72" s="143" t="s">
        <v>433</v>
      </c>
      <c r="C72" s="144"/>
      <c r="D72" s="144"/>
      <c r="E72" s="144">
        <f t="shared" si="17"/>
        <v>0</v>
      </c>
      <c r="F72" s="144"/>
      <c r="G72" s="144"/>
      <c r="H72" s="144">
        <f t="shared" si="3"/>
        <v>0</v>
      </c>
    </row>
    <row r="73" spans="1:8">
      <c r="A73" s="142" t="s">
        <v>434</v>
      </c>
      <c r="B73" s="143" t="s">
        <v>435</v>
      </c>
      <c r="C73" s="144"/>
      <c r="D73" s="144"/>
      <c r="E73" s="144">
        <f t="shared" si="17"/>
        <v>0</v>
      </c>
      <c r="F73" s="144"/>
      <c r="G73" s="144"/>
      <c r="H73" s="144">
        <f t="shared" si="3"/>
        <v>0</v>
      </c>
    </row>
    <row r="74" spans="1:8">
      <c r="A74" s="139" t="s">
        <v>436</v>
      </c>
      <c r="B74" s="140"/>
      <c r="C74" s="141">
        <f>SUM(C75:C81)</f>
        <v>0</v>
      </c>
      <c r="D74" s="141">
        <f t="shared" ref="D74:G74" si="18">SUM(D75:D81)</f>
        <v>0</v>
      </c>
      <c r="E74" s="141">
        <f t="shared" si="18"/>
        <v>0</v>
      </c>
      <c r="F74" s="141">
        <f t="shared" si="18"/>
        <v>0</v>
      </c>
      <c r="G74" s="141">
        <f t="shared" si="18"/>
        <v>0</v>
      </c>
      <c r="H74" s="141">
        <f t="shared" si="3"/>
        <v>0</v>
      </c>
    </row>
    <row r="75" spans="1:8">
      <c r="A75" s="142" t="s">
        <v>437</v>
      </c>
      <c r="B75" s="143" t="s">
        <v>438</v>
      </c>
      <c r="C75" s="144"/>
      <c r="D75" s="144"/>
      <c r="E75" s="144">
        <f t="shared" ref="E75:E81" si="19">C75+D75</f>
        <v>0</v>
      </c>
      <c r="F75" s="144"/>
      <c r="G75" s="144"/>
      <c r="H75" s="144">
        <f t="shared" ref="H75:H81" si="20">E75-F75</f>
        <v>0</v>
      </c>
    </row>
    <row r="76" spans="1:8">
      <c r="A76" s="142" t="s">
        <v>439</v>
      </c>
      <c r="B76" s="143" t="s">
        <v>440</v>
      </c>
      <c r="C76" s="144"/>
      <c r="D76" s="144"/>
      <c r="E76" s="144">
        <f t="shared" si="19"/>
        <v>0</v>
      </c>
      <c r="F76" s="144"/>
      <c r="G76" s="144"/>
      <c r="H76" s="144">
        <f t="shared" si="20"/>
        <v>0</v>
      </c>
    </row>
    <row r="77" spans="1:8">
      <c r="A77" s="142" t="s">
        <v>441</v>
      </c>
      <c r="B77" s="143" t="s">
        <v>442</v>
      </c>
      <c r="C77" s="144"/>
      <c r="D77" s="144"/>
      <c r="E77" s="144">
        <f t="shared" si="19"/>
        <v>0</v>
      </c>
      <c r="F77" s="144"/>
      <c r="G77" s="144"/>
      <c r="H77" s="144">
        <f t="shared" si="20"/>
        <v>0</v>
      </c>
    </row>
    <row r="78" spans="1:8">
      <c r="A78" s="142" t="s">
        <v>443</v>
      </c>
      <c r="B78" s="143" t="s">
        <v>444</v>
      </c>
      <c r="C78" s="144"/>
      <c r="D78" s="144"/>
      <c r="E78" s="144">
        <f t="shared" si="19"/>
        <v>0</v>
      </c>
      <c r="F78" s="144"/>
      <c r="G78" s="144"/>
      <c r="H78" s="144">
        <f t="shared" si="20"/>
        <v>0</v>
      </c>
    </row>
    <row r="79" spans="1:8">
      <c r="A79" s="142" t="s">
        <v>445</v>
      </c>
      <c r="B79" s="143" t="s">
        <v>446</v>
      </c>
      <c r="C79" s="144"/>
      <c r="D79" s="144"/>
      <c r="E79" s="144">
        <f t="shared" si="19"/>
        <v>0</v>
      </c>
      <c r="F79" s="144"/>
      <c r="G79" s="144"/>
      <c r="H79" s="144">
        <f t="shared" si="20"/>
        <v>0</v>
      </c>
    </row>
    <row r="80" spans="1:8">
      <c r="A80" s="142" t="s">
        <v>447</v>
      </c>
      <c r="B80" s="143" t="s">
        <v>448</v>
      </c>
      <c r="C80" s="144"/>
      <c r="D80" s="144"/>
      <c r="E80" s="144">
        <f t="shared" si="19"/>
        <v>0</v>
      </c>
      <c r="F80" s="144"/>
      <c r="G80" s="144"/>
      <c r="H80" s="144">
        <f t="shared" si="20"/>
        <v>0</v>
      </c>
    </row>
    <row r="81" spans="1:8">
      <c r="A81" s="142" t="s">
        <v>449</v>
      </c>
      <c r="B81" s="143" t="s">
        <v>450</v>
      </c>
      <c r="C81" s="144"/>
      <c r="D81" s="144"/>
      <c r="E81" s="144">
        <f t="shared" si="19"/>
        <v>0</v>
      </c>
      <c r="F81" s="144"/>
      <c r="G81" s="144"/>
      <c r="H81" s="144">
        <f t="shared" si="20"/>
        <v>0</v>
      </c>
    </row>
    <row r="82" spans="1:8" ht="5.0999999999999996" customHeight="1">
      <c r="A82" s="146"/>
      <c r="B82" s="147"/>
      <c r="C82" s="7"/>
      <c r="D82" s="7"/>
      <c r="E82" s="7"/>
      <c r="F82" s="7"/>
      <c r="G82" s="7"/>
      <c r="H82" s="7"/>
    </row>
    <row r="83" spans="1:8">
      <c r="A83" s="148" t="s">
        <v>451</v>
      </c>
      <c r="B83" s="149"/>
      <c r="C83" s="7">
        <f>C84+C92+C102+C112+C122+C132+C136+C145+C149</f>
        <v>0</v>
      </c>
      <c r="D83" s="7">
        <f t="shared" ref="D83:H83" si="21">D84+D92+D102+D112+D122+D132+D136+D145+D149</f>
        <v>0</v>
      </c>
      <c r="E83" s="7">
        <f t="shared" si="21"/>
        <v>0</v>
      </c>
      <c r="F83" s="7">
        <f t="shared" si="21"/>
        <v>0</v>
      </c>
      <c r="G83" s="7">
        <f t="shared" si="21"/>
        <v>0</v>
      </c>
      <c r="H83" s="7">
        <f t="shared" si="21"/>
        <v>0</v>
      </c>
    </row>
    <row r="84" spans="1:8">
      <c r="A84" s="150" t="s">
        <v>317</v>
      </c>
      <c r="B84" s="151"/>
      <c r="C84" s="7">
        <f>SUM(C85:C91)</f>
        <v>0</v>
      </c>
      <c r="D84" s="7">
        <f t="shared" ref="D84:H84" si="22">SUM(D85:D91)</f>
        <v>0</v>
      </c>
      <c r="E84" s="7">
        <f t="shared" si="22"/>
        <v>0</v>
      </c>
      <c r="F84" s="7">
        <f t="shared" si="22"/>
        <v>0</v>
      </c>
      <c r="G84" s="7">
        <f t="shared" si="22"/>
        <v>0</v>
      </c>
      <c r="H84" s="7">
        <f t="shared" si="22"/>
        <v>0</v>
      </c>
    </row>
    <row r="85" spans="1:8">
      <c r="A85" s="142" t="s">
        <v>452</v>
      </c>
      <c r="B85" s="152" t="s">
        <v>319</v>
      </c>
      <c r="C85" s="9"/>
      <c r="D85" s="9"/>
      <c r="E85" s="144">
        <f t="shared" ref="E85:E91" si="23">C85+D85</f>
        <v>0</v>
      </c>
      <c r="F85" s="9"/>
      <c r="G85" s="9"/>
      <c r="H85" s="9">
        <f t="shared" ref="H85:H148" si="24">E85-F85</f>
        <v>0</v>
      </c>
    </row>
    <row r="86" spans="1:8">
      <c r="A86" s="142" t="s">
        <v>453</v>
      </c>
      <c r="B86" s="152" t="s">
        <v>321</v>
      </c>
      <c r="C86" s="9"/>
      <c r="D86" s="9"/>
      <c r="E86" s="144">
        <f t="shared" si="23"/>
        <v>0</v>
      </c>
      <c r="F86" s="9"/>
      <c r="G86" s="9"/>
      <c r="H86" s="9">
        <f t="shared" si="24"/>
        <v>0</v>
      </c>
    </row>
    <row r="87" spans="1:8">
      <c r="A87" s="142" t="s">
        <v>454</v>
      </c>
      <c r="B87" s="152" t="s">
        <v>323</v>
      </c>
      <c r="C87" s="9"/>
      <c r="D87" s="9"/>
      <c r="E87" s="144">
        <f t="shared" si="23"/>
        <v>0</v>
      </c>
      <c r="F87" s="9"/>
      <c r="G87" s="9"/>
      <c r="H87" s="9">
        <f t="shared" si="24"/>
        <v>0</v>
      </c>
    </row>
    <row r="88" spans="1:8">
      <c r="A88" s="142" t="s">
        <v>455</v>
      </c>
      <c r="B88" s="152" t="s">
        <v>325</v>
      </c>
      <c r="C88" s="9"/>
      <c r="D88" s="9"/>
      <c r="E88" s="144">
        <f t="shared" si="23"/>
        <v>0</v>
      </c>
      <c r="F88" s="9"/>
      <c r="G88" s="9"/>
      <c r="H88" s="9">
        <f t="shared" si="24"/>
        <v>0</v>
      </c>
    </row>
    <row r="89" spans="1:8">
      <c r="A89" s="142" t="s">
        <v>456</v>
      </c>
      <c r="B89" s="152" t="s">
        <v>327</v>
      </c>
      <c r="C89" s="9"/>
      <c r="D89" s="9"/>
      <c r="E89" s="144">
        <f t="shared" si="23"/>
        <v>0</v>
      </c>
      <c r="F89" s="9"/>
      <c r="G89" s="9"/>
      <c r="H89" s="9">
        <f t="shared" si="24"/>
        <v>0</v>
      </c>
    </row>
    <row r="90" spans="1:8">
      <c r="A90" s="142" t="s">
        <v>457</v>
      </c>
      <c r="B90" s="152" t="s">
        <v>329</v>
      </c>
      <c r="C90" s="9"/>
      <c r="D90" s="9"/>
      <c r="E90" s="144">
        <f t="shared" si="23"/>
        <v>0</v>
      </c>
      <c r="F90" s="9"/>
      <c r="G90" s="9"/>
      <c r="H90" s="9">
        <f t="shared" si="24"/>
        <v>0</v>
      </c>
    </row>
    <row r="91" spans="1:8">
      <c r="A91" s="142" t="s">
        <v>458</v>
      </c>
      <c r="B91" s="152" t="s">
        <v>331</v>
      </c>
      <c r="C91" s="9"/>
      <c r="D91" s="9"/>
      <c r="E91" s="144">
        <f t="shared" si="23"/>
        <v>0</v>
      </c>
      <c r="F91" s="9"/>
      <c r="G91" s="9"/>
      <c r="H91" s="9">
        <f t="shared" si="24"/>
        <v>0</v>
      </c>
    </row>
    <row r="92" spans="1:8">
      <c r="A92" s="150" t="s">
        <v>332</v>
      </c>
      <c r="B92" s="151"/>
      <c r="C92" s="7">
        <f>SUM(C93:C101)</f>
        <v>0</v>
      </c>
      <c r="D92" s="7">
        <f t="shared" ref="D92:G92" si="25">SUM(D93:D101)</f>
        <v>0</v>
      </c>
      <c r="E92" s="7">
        <f t="shared" si="25"/>
        <v>0</v>
      </c>
      <c r="F92" s="7">
        <f t="shared" si="25"/>
        <v>0</v>
      </c>
      <c r="G92" s="7">
        <f t="shared" si="25"/>
        <v>0</v>
      </c>
      <c r="H92" s="7">
        <f t="shared" si="24"/>
        <v>0</v>
      </c>
    </row>
    <row r="93" spans="1:8" ht="22.5">
      <c r="A93" s="142" t="s">
        <v>459</v>
      </c>
      <c r="B93" s="152" t="s">
        <v>334</v>
      </c>
      <c r="C93" s="9"/>
      <c r="D93" s="9"/>
      <c r="E93" s="144">
        <f t="shared" ref="E93:E101" si="26">C93+D93</f>
        <v>0</v>
      </c>
      <c r="F93" s="9"/>
      <c r="G93" s="9"/>
      <c r="H93" s="9">
        <f t="shared" si="24"/>
        <v>0</v>
      </c>
    </row>
    <row r="94" spans="1:8">
      <c r="A94" s="142" t="s">
        <v>460</v>
      </c>
      <c r="B94" s="152" t="s">
        <v>336</v>
      </c>
      <c r="C94" s="9"/>
      <c r="D94" s="9"/>
      <c r="E94" s="144">
        <f t="shared" si="26"/>
        <v>0</v>
      </c>
      <c r="F94" s="9"/>
      <c r="G94" s="9"/>
      <c r="H94" s="9">
        <f t="shared" si="24"/>
        <v>0</v>
      </c>
    </row>
    <row r="95" spans="1:8">
      <c r="A95" s="142" t="s">
        <v>461</v>
      </c>
      <c r="B95" s="152" t="s">
        <v>338</v>
      </c>
      <c r="C95" s="9"/>
      <c r="D95" s="9"/>
      <c r="E95" s="144">
        <f t="shared" si="26"/>
        <v>0</v>
      </c>
      <c r="F95" s="9"/>
      <c r="G95" s="9"/>
      <c r="H95" s="9">
        <f t="shared" si="24"/>
        <v>0</v>
      </c>
    </row>
    <row r="96" spans="1:8">
      <c r="A96" s="142" t="s">
        <v>462</v>
      </c>
      <c r="B96" s="152" t="s">
        <v>340</v>
      </c>
      <c r="C96" s="9"/>
      <c r="D96" s="9"/>
      <c r="E96" s="144">
        <f t="shared" si="26"/>
        <v>0</v>
      </c>
      <c r="F96" s="9"/>
      <c r="G96" s="9"/>
      <c r="H96" s="9">
        <f t="shared" si="24"/>
        <v>0</v>
      </c>
    </row>
    <row r="97" spans="1:8">
      <c r="A97" s="142" t="s">
        <v>463</v>
      </c>
      <c r="B97" s="152" t="s">
        <v>342</v>
      </c>
      <c r="C97" s="9"/>
      <c r="D97" s="9"/>
      <c r="E97" s="144">
        <f t="shared" si="26"/>
        <v>0</v>
      </c>
      <c r="F97" s="9"/>
      <c r="G97" s="9"/>
      <c r="H97" s="9">
        <f t="shared" si="24"/>
        <v>0</v>
      </c>
    </row>
    <row r="98" spans="1:8">
      <c r="A98" s="142" t="s">
        <v>464</v>
      </c>
      <c r="B98" s="152" t="s">
        <v>344</v>
      </c>
      <c r="C98" s="9"/>
      <c r="D98" s="9"/>
      <c r="E98" s="144">
        <f t="shared" si="26"/>
        <v>0</v>
      </c>
      <c r="F98" s="9"/>
      <c r="G98" s="9"/>
      <c r="H98" s="9">
        <f t="shared" si="24"/>
        <v>0</v>
      </c>
    </row>
    <row r="99" spans="1:8" ht="22.5">
      <c r="A99" s="142" t="s">
        <v>465</v>
      </c>
      <c r="B99" s="152" t="s">
        <v>346</v>
      </c>
      <c r="C99" s="9"/>
      <c r="D99" s="9"/>
      <c r="E99" s="144">
        <f t="shared" si="26"/>
        <v>0</v>
      </c>
      <c r="F99" s="9"/>
      <c r="G99" s="9"/>
      <c r="H99" s="9">
        <f t="shared" si="24"/>
        <v>0</v>
      </c>
    </row>
    <row r="100" spans="1:8">
      <c r="A100" s="142" t="s">
        <v>466</v>
      </c>
      <c r="B100" s="152" t="s">
        <v>348</v>
      </c>
      <c r="C100" s="9"/>
      <c r="D100" s="9"/>
      <c r="E100" s="144">
        <f t="shared" si="26"/>
        <v>0</v>
      </c>
      <c r="F100" s="9"/>
      <c r="G100" s="9"/>
      <c r="H100" s="9">
        <f t="shared" si="24"/>
        <v>0</v>
      </c>
    </row>
    <row r="101" spans="1:8">
      <c r="A101" s="142" t="s">
        <v>467</v>
      </c>
      <c r="B101" s="152" t="s">
        <v>350</v>
      </c>
      <c r="C101" s="9"/>
      <c r="D101" s="9"/>
      <c r="E101" s="144">
        <f t="shared" si="26"/>
        <v>0</v>
      </c>
      <c r="F101" s="9"/>
      <c r="G101" s="9"/>
      <c r="H101" s="9">
        <f t="shared" si="24"/>
        <v>0</v>
      </c>
    </row>
    <row r="102" spans="1:8">
      <c r="A102" s="150" t="s">
        <v>351</v>
      </c>
      <c r="B102" s="151"/>
      <c r="C102" s="7">
        <f>SUM(C103:C111)</f>
        <v>0</v>
      </c>
      <c r="D102" s="7">
        <f t="shared" ref="D102:G102" si="27">SUM(D103:D111)</f>
        <v>0</v>
      </c>
      <c r="E102" s="7">
        <f t="shared" si="27"/>
        <v>0</v>
      </c>
      <c r="F102" s="7">
        <f t="shared" si="27"/>
        <v>0</v>
      </c>
      <c r="G102" s="7">
        <f t="shared" si="27"/>
        <v>0</v>
      </c>
      <c r="H102" s="7">
        <f t="shared" si="24"/>
        <v>0</v>
      </c>
    </row>
    <row r="103" spans="1:8">
      <c r="A103" s="142" t="s">
        <v>468</v>
      </c>
      <c r="B103" s="152" t="s">
        <v>353</v>
      </c>
      <c r="C103" s="9"/>
      <c r="D103" s="9"/>
      <c r="E103" s="144">
        <f t="shared" ref="E103:E111" si="28">C103+D103</f>
        <v>0</v>
      </c>
      <c r="F103" s="9"/>
      <c r="G103" s="9"/>
      <c r="H103" s="9">
        <f t="shared" si="24"/>
        <v>0</v>
      </c>
    </row>
    <row r="104" spans="1:8">
      <c r="A104" s="142" t="s">
        <v>469</v>
      </c>
      <c r="B104" s="152" t="s">
        <v>355</v>
      </c>
      <c r="C104" s="9"/>
      <c r="D104" s="9"/>
      <c r="E104" s="144">
        <f t="shared" si="28"/>
        <v>0</v>
      </c>
      <c r="F104" s="9"/>
      <c r="G104" s="9"/>
      <c r="H104" s="9">
        <f t="shared" si="24"/>
        <v>0</v>
      </c>
    </row>
    <row r="105" spans="1:8">
      <c r="A105" s="142" t="s">
        <v>470</v>
      </c>
      <c r="B105" s="152" t="s">
        <v>357</v>
      </c>
      <c r="C105" s="9"/>
      <c r="D105" s="9"/>
      <c r="E105" s="144">
        <f t="shared" si="28"/>
        <v>0</v>
      </c>
      <c r="F105" s="9"/>
      <c r="G105" s="9"/>
      <c r="H105" s="9">
        <f t="shared" si="24"/>
        <v>0</v>
      </c>
    </row>
    <row r="106" spans="1:8">
      <c r="A106" s="142" t="s">
        <v>471</v>
      </c>
      <c r="B106" s="152" t="s">
        <v>359</v>
      </c>
      <c r="C106" s="9"/>
      <c r="D106" s="9"/>
      <c r="E106" s="144">
        <f t="shared" si="28"/>
        <v>0</v>
      </c>
      <c r="F106" s="9"/>
      <c r="G106" s="9"/>
      <c r="H106" s="9">
        <f t="shared" si="24"/>
        <v>0</v>
      </c>
    </row>
    <row r="107" spans="1:8" ht="22.5">
      <c r="A107" s="142" t="s">
        <v>472</v>
      </c>
      <c r="B107" s="152" t="s">
        <v>361</v>
      </c>
      <c r="C107" s="9"/>
      <c r="D107" s="9"/>
      <c r="E107" s="144">
        <f t="shared" si="28"/>
        <v>0</v>
      </c>
      <c r="F107" s="9"/>
      <c r="G107" s="9"/>
      <c r="H107" s="9">
        <f t="shared" si="24"/>
        <v>0</v>
      </c>
    </row>
    <row r="108" spans="1:8">
      <c r="A108" s="142" t="s">
        <v>473</v>
      </c>
      <c r="B108" s="152" t="s">
        <v>363</v>
      </c>
      <c r="C108" s="9"/>
      <c r="D108" s="9"/>
      <c r="E108" s="144">
        <f t="shared" si="28"/>
        <v>0</v>
      </c>
      <c r="F108" s="9"/>
      <c r="G108" s="9"/>
      <c r="H108" s="9">
        <f t="shared" si="24"/>
        <v>0</v>
      </c>
    </row>
    <row r="109" spans="1:8">
      <c r="A109" s="142" t="s">
        <v>474</v>
      </c>
      <c r="B109" s="152" t="s">
        <v>365</v>
      </c>
      <c r="C109" s="9"/>
      <c r="D109" s="9"/>
      <c r="E109" s="144">
        <f t="shared" si="28"/>
        <v>0</v>
      </c>
      <c r="F109" s="9"/>
      <c r="G109" s="9"/>
      <c r="H109" s="9">
        <f t="shared" si="24"/>
        <v>0</v>
      </c>
    </row>
    <row r="110" spans="1:8">
      <c r="A110" s="142" t="s">
        <v>475</v>
      </c>
      <c r="B110" s="152" t="s">
        <v>367</v>
      </c>
      <c r="C110" s="9"/>
      <c r="D110" s="9"/>
      <c r="E110" s="144">
        <f t="shared" si="28"/>
        <v>0</v>
      </c>
      <c r="F110" s="9"/>
      <c r="G110" s="9"/>
      <c r="H110" s="9">
        <f t="shared" si="24"/>
        <v>0</v>
      </c>
    </row>
    <row r="111" spans="1:8">
      <c r="A111" s="142" t="s">
        <v>476</v>
      </c>
      <c r="B111" s="152" t="s">
        <v>369</v>
      </c>
      <c r="C111" s="9"/>
      <c r="D111" s="9"/>
      <c r="E111" s="144">
        <f t="shared" si="28"/>
        <v>0</v>
      </c>
      <c r="F111" s="9"/>
      <c r="G111" s="9"/>
      <c r="H111" s="9">
        <f t="shared" si="24"/>
        <v>0</v>
      </c>
    </row>
    <row r="112" spans="1:8">
      <c r="A112" s="150" t="s">
        <v>370</v>
      </c>
      <c r="B112" s="151"/>
      <c r="C112" s="7">
        <f>SUM(C113:C121)</f>
        <v>0</v>
      </c>
      <c r="D112" s="7">
        <f t="shared" ref="D112:G112" si="29">SUM(D113:D121)</f>
        <v>0</v>
      </c>
      <c r="E112" s="7">
        <f t="shared" si="29"/>
        <v>0</v>
      </c>
      <c r="F112" s="7">
        <f t="shared" si="29"/>
        <v>0</v>
      </c>
      <c r="G112" s="7">
        <f t="shared" si="29"/>
        <v>0</v>
      </c>
      <c r="H112" s="7">
        <f t="shared" si="24"/>
        <v>0</v>
      </c>
    </row>
    <row r="113" spans="1:8">
      <c r="A113" s="142" t="s">
        <v>477</v>
      </c>
      <c r="B113" s="152" t="s">
        <v>372</v>
      </c>
      <c r="C113" s="9"/>
      <c r="D113" s="9"/>
      <c r="E113" s="144">
        <f t="shared" ref="E113:E121" si="30">C113+D113</f>
        <v>0</v>
      </c>
      <c r="F113" s="9"/>
      <c r="G113" s="9"/>
      <c r="H113" s="9">
        <f t="shared" si="24"/>
        <v>0</v>
      </c>
    </row>
    <row r="114" spans="1:8">
      <c r="A114" s="142" t="s">
        <v>478</v>
      </c>
      <c r="B114" s="152" t="s">
        <v>374</v>
      </c>
      <c r="C114" s="9"/>
      <c r="D114" s="9"/>
      <c r="E114" s="144">
        <f t="shared" si="30"/>
        <v>0</v>
      </c>
      <c r="F114" s="9"/>
      <c r="G114" s="9"/>
      <c r="H114" s="9">
        <f t="shared" si="24"/>
        <v>0</v>
      </c>
    </row>
    <row r="115" spans="1:8">
      <c r="A115" s="142" t="s">
        <v>479</v>
      </c>
      <c r="B115" s="152" t="s">
        <v>376</v>
      </c>
      <c r="C115" s="9"/>
      <c r="D115" s="9"/>
      <c r="E115" s="144">
        <f t="shared" si="30"/>
        <v>0</v>
      </c>
      <c r="F115" s="9"/>
      <c r="G115" s="9"/>
      <c r="H115" s="9">
        <f t="shared" si="24"/>
        <v>0</v>
      </c>
    </row>
    <row r="116" spans="1:8">
      <c r="A116" s="142" t="s">
        <v>480</v>
      </c>
      <c r="B116" s="152" t="s">
        <v>378</v>
      </c>
      <c r="C116" s="9"/>
      <c r="D116" s="9"/>
      <c r="E116" s="144">
        <f t="shared" si="30"/>
        <v>0</v>
      </c>
      <c r="F116" s="9"/>
      <c r="G116" s="9"/>
      <c r="H116" s="9">
        <f t="shared" si="24"/>
        <v>0</v>
      </c>
    </row>
    <row r="117" spans="1:8">
      <c r="A117" s="142" t="s">
        <v>481</v>
      </c>
      <c r="B117" s="152" t="s">
        <v>380</v>
      </c>
      <c r="C117" s="9"/>
      <c r="D117" s="9"/>
      <c r="E117" s="144">
        <f t="shared" si="30"/>
        <v>0</v>
      </c>
      <c r="F117" s="9"/>
      <c r="G117" s="9"/>
      <c r="H117" s="9">
        <f t="shared" si="24"/>
        <v>0</v>
      </c>
    </row>
    <row r="118" spans="1:8">
      <c r="A118" s="142" t="s">
        <v>482</v>
      </c>
      <c r="B118" s="152" t="s">
        <v>382</v>
      </c>
      <c r="C118" s="9"/>
      <c r="D118" s="9"/>
      <c r="E118" s="144">
        <f t="shared" si="30"/>
        <v>0</v>
      </c>
      <c r="F118" s="9"/>
      <c r="G118" s="9"/>
      <c r="H118" s="9">
        <f t="shared" si="24"/>
        <v>0</v>
      </c>
    </row>
    <row r="119" spans="1:8">
      <c r="A119" s="145"/>
      <c r="B119" s="152" t="s">
        <v>383</v>
      </c>
      <c r="C119" s="9"/>
      <c r="D119" s="9"/>
      <c r="E119" s="144">
        <f t="shared" si="30"/>
        <v>0</v>
      </c>
      <c r="F119" s="9"/>
      <c r="G119" s="9"/>
      <c r="H119" s="9">
        <f t="shared" si="24"/>
        <v>0</v>
      </c>
    </row>
    <row r="120" spans="1:8">
      <c r="A120" s="145"/>
      <c r="B120" s="152" t="s">
        <v>384</v>
      </c>
      <c r="C120" s="9"/>
      <c r="D120" s="9"/>
      <c r="E120" s="144">
        <f t="shared" si="30"/>
        <v>0</v>
      </c>
      <c r="F120" s="9"/>
      <c r="G120" s="9"/>
      <c r="H120" s="9">
        <f t="shared" si="24"/>
        <v>0</v>
      </c>
    </row>
    <row r="121" spans="1:8">
      <c r="A121" s="142" t="s">
        <v>483</v>
      </c>
      <c r="B121" s="152" t="s">
        <v>386</v>
      </c>
      <c r="C121" s="9"/>
      <c r="D121" s="9"/>
      <c r="E121" s="144">
        <f t="shared" si="30"/>
        <v>0</v>
      </c>
      <c r="F121" s="9"/>
      <c r="G121" s="9"/>
      <c r="H121" s="9">
        <f t="shared" si="24"/>
        <v>0</v>
      </c>
    </row>
    <row r="122" spans="1:8">
      <c r="A122" s="150" t="s">
        <v>387</v>
      </c>
      <c r="B122" s="151"/>
      <c r="C122" s="7">
        <f>SUM(C123:C131)</f>
        <v>0</v>
      </c>
      <c r="D122" s="7">
        <f t="shared" ref="D122:G122" si="31">SUM(D123:D131)</f>
        <v>0</v>
      </c>
      <c r="E122" s="7">
        <f t="shared" si="31"/>
        <v>0</v>
      </c>
      <c r="F122" s="7">
        <f t="shared" si="31"/>
        <v>0</v>
      </c>
      <c r="G122" s="7">
        <f t="shared" si="31"/>
        <v>0</v>
      </c>
      <c r="H122" s="7">
        <f t="shared" si="24"/>
        <v>0</v>
      </c>
    </row>
    <row r="123" spans="1:8">
      <c r="A123" s="142" t="s">
        <v>484</v>
      </c>
      <c r="B123" s="152" t="s">
        <v>389</v>
      </c>
      <c r="C123" s="9"/>
      <c r="D123" s="9"/>
      <c r="E123" s="144">
        <f t="shared" ref="E123:E131" si="32">C123+D123</f>
        <v>0</v>
      </c>
      <c r="F123" s="9"/>
      <c r="G123" s="9"/>
      <c r="H123" s="9">
        <f t="shared" si="24"/>
        <v>0</v>
      </c>
    </row>
    <row r="124" spans="1:8">
      <c r="A124" s="142" t="s">
        <v>485</v>
      </c>
      <c r="B124" s="152" t="s">
        <v>391</v>
      </c>
      <c r="C124" s="9"/>
      <c r="D124" s="9"/>
      <c r="E124" s="144">
        <f t="shared" si="32"/>
        <v>0</v>
      </c>
      <c r="F124" s="9"/>
      <c r="G124" s="9"/>
      <c r="H124" s="9">
        <f t="shared" si="24"/>
        <v>0</v>
      </c>
    </row>
    <row r="125" spans="1:8">
      <c r="A125" s="142" t="s">
        <v>486</v>
      </c>
      <c r="B125" s="152" t="s">
        <v>393</v>
      </c>
      <c r="C125" s="9"/>
      <c r="D125" s="9"/>
      <c r="E125" s="144">
        <f t="shared" si="32"/>
        <v>0</v>
      </c>
      <c r="F125" s="9"/>
      <c r="G125" s="9"/>
      <c r="H125" s="9">
        <f t="shared" si="24"/>
        <v>0</v>
      </c>
    </row>
    <row r="126" spans="1:8">
      <c r="A126" s="142" t="s">
        <v>487</v>
      </c>
      <c r="B126" s="152" t="s">
        <v>395</v>
      </c>
      <c r="C126" s="9"/>
      <c r="D126" s="9"/>
      <c r="E126" s="144">
        <f t="shared" si="32"/>
        <v>0</v>
      </c>
      <c r="F126" s="9"/>
      <c r="G126" s="9"/>
      <c r="H126" s="9">
        <f t="shared" si="24"/>
        <v>0</v>
      </c>
    </row>
    <row r="127" spans="1:8">
      <c r="A127" s="142" t="s">
        <v>488</v>
      </c>
      <c r="B127" s="152" t="s">
        <v>397</v>
      </c>
      <c r="C127" s="9"/>
      <c r="D127" s="9"/>
      <c r="E127" s="144">
        <f t="shared" si="32"/>
        <v>0</v>
      </c>
      <c r="F127" s="9"/>
      <c r="G127" s="9"/>
      <c r="H127" s="9">
        <f t="shared" si="24"/>
        <v>0</v>
      </c>
    </row>
    <row r="128" spans="1:8">
      <c r="A128" s="142" t="s">
        <v>489</v>
      </c>
      <c r="B128" s="152" t="s">
        <v>399</v>
      </c>
      <c r="C128" s="9"/>
      <c r="D128" s="9"/>
      <c r="E128" s="144">
        <f t="shared" si="32"/>
        <v>0</v>
      </c>
      <c r="F128" s="9"/>
      <c r="G128" s="9"/>
      <c r="H128" s="9">
        <f t="shared" si="24"/>
        <v>0</v>
      </c>
    </row>
    <row r="129" spans="1:8">
      <c r="A129" s="142" t="s">
        <v>490</v>
      </c>
      <c r="B129" s="152" t="s">
        <v>401</v>
      </c>
      <c r="C129" s="9"/>
      <c r="D129" s="9"/>
      <c r="E129" s="144">
        <f t="shared" si="32"/>
        <v>0</v>
      </c>
      <c r="F129" s="9"/>
      <c r="G129" s="9"/>
      <c r="H129" s="9">
        <f t="shared" si="24"/>
        <v>0</v>
      </c>
    </row>
    <row r="130" spans="1:8">
      <c r="A130" s="142" t="s">
        <v>491</v>
      </c>
      <c r="B130" s="152" t="s">
        <v>403</v>
      </c>
      <c r="C130" s="9"/>
      <c r="D130" s="9"/>
      <c r="E130" s="144">
        <f t="shared" si="32"/>
        <v>0</v>
      </c>
      <c r="F130" s="9"/>
      <c r="G130" s="9"/>
      <c r="H130" s="9">
        <f t="shared" si="24"/>
        <v>0</v>
      </c>
    </row>
    <row r="131" spans="1:8">
      <c r="A131" s="142" t="s">
        <v>492</v>
      </c>
      <c r="B131" s="152" t="s">
        <v>405</v>
      </c>
      <c r="C131" s="9"/>
      <c r="D131" s="9"/>
      <c r="E131" s="144">
        <f t="shared" si="32"/>
        <v>0</v>
      </c>
      <c r="F131" s="9"/>
      <c r="G131" s="9"/>
      <c r="H131" s="9">
        <f t="shared" si="24"/>
        <v>0</v>
      </c>
    </row>
    <row r="132" spans="1:8">
      <c r="A132" s="150" t="s">
        <v>406</v>
      </c>
      <c r="B132" s="151"/>
      <c r="C132" s="7">
        <f>SUM(C133:C135)</f>
        <v>0</v>
      </c>
      <c r="D132" s="7">
        <f t="shared" ref="D132:G132" si="33">SUM(D133:D135)</f>
        <v>0</v>
      </c>
      <c r="E132" s="7">
        <f t="shared" si="33"/>
        <v>0</v>
      </c>
      <c r="F132" s="7">
        <f t="shared" si="33"/>
        <v>0</v>
      </c>
      <c r="G132" s="7">
        <f t="shared" si="33"/>
        <v>0</v>
      </c>
      <c r="H132" s="7">
        <f t="shared" si="24"/>
        <v>0</v>
      </c>
    </row>
    <row r="133" spans="1:8">
      <c r="A133" s="142" t="s">
        <v>493</v>
      </c>
      <c r="B133" s="152" t="s">
        <v>408</v>
      </c>
      <c r="C133" s="9"/>
      <c r="D133" s="9"/>
      <c r="E133" s="144">
        <f t="shared" ref="E133:E135" si="34">C133+D133</f>
        <v>0</v>
      </c>
      <c r="F133" s="9"/>
      <c r="G133" s="9"/>
      <c r="H133" s="9">
        <f t="shared" si="24"/>
        <v>0</v>
      </c>
    </row>
    <row r="134" spans="1:8">
      <c r="A134" s="142" t="s">
        <v>494</v>
      </c>
      <c r="B134" s="152" t="s">
        <v>410</v>
      </c>
      <c r="C134" s="9"/>
      <c r="D134" s="9"/>
      <c r="E134" s="144">
        <f t="shared" si="34"/>
        <v>0</v>
      </c>
      <c r="F134" s="9"/>
      <c r="G134" s="9"/>
      <c r="H134" s="9">
        <f t="shared" si="24"/>
        <v>0</v>
      </c>
    </row>
    <row r="135" spans="1:8">
      <c r="A135" s="142" t="s">
        <v>495</v>
      </c>
      <c r="B135" s="152" t="s">
        <v>412</v>
      </c>
      <c r="C135" s="9"/>
      <c r="D135" s="9"/>
      <c r="E135" s="144">
        <f t="shared" si="34"/>
        <v>0</v>
      </c>
      <c r="F135" s="9"/>
      <c r="G135" s="9"/>
      <c r="H135" s="9">
        <f t="shared" si="24"/>
        <v>0</v>
      </c>
    </row>
    <row r="136" spans="1:8">
      <c r="A136" s="150" t="s">
        <v>413</v>
      </c>
      <c r="B136" s="151"/>
      <c r="C136" s="7">
        <f>SUM(C137:C144)</f>
        <v>0</v>
      </c>
      <c r="D136" s="7">
        <f t="shared" ref="D136:G136" si="35">SUM(D137:D144)</f>
        <v>0</v>
      </c>
      <c r="E136" s="7">
        <f t="shared" si="35"/>
        <v>0</v>
      </c>
      <c r="F136" s="7">
        <f t="shared" si="35"/>
        <v>0</v>
      </c>
      <c r="G136" s="7">
        <f t="shared" si="35"/>
        <v>0</v>
      </c>
      <c r="H136" s="7">
        <f t="shared" si="24"/>
        <v>0</v>
      </c>
    </row>
    <row r="137" spans="1:8">
      <c r="A137" s="142" t="s">
        <v>496</v>
      </c>
      <c r="B137" s="152" t="s">
        <v>415</v>
      </c>
      <c r="C137" s="9"/>
      <c r="D137" s="9"/>
      <c r="E137" s="144">
        <f t="shared" ref="E137:E144" si="36">C137+D137</f>
        <v>0</v>
      </c>
      <c r="F137" s="9"/>
      <c r="G137" s="9"/>
      <c r="H137" s="9">
        <f t="shared" si="24"/>
        <v>0</v>
      </c>
    </row>
    <row r="138" spans="1:8">
      <c r="A138" s="142" t="s">
        <v>497</v>
      </c>
      <c r="B138" s="152" t="s">
        <v>417</v>
      </c>
      <c r="C138" s="9"/>
      <c r="D138" s="9"/>
      <c r="E138" s="144">
        <f t="shared" si="36"/>
        <v>0</v>
      </c>
      <c r="F138" s="9"/>
      <c r="G138" s="9"/>
      <c r="H138" s="9">
        <f t="shared" si="24"/>
        <v>0</v>
      </c>
    </row>
    <row r="139" spans="1:8">
      <c r="A139" s="142" t="s">
        <v>498</v>
      </c>
      <c r="B139" s="152" t="s">
        <v>419</v>
      </c>
      <c r="C139" s="9"/>
      <c r="D139" s="9"/>
      <c r="E139" s="144">
        <f t="shared" si="36"/>
        <v>0</v>
      </c>
      <c r="F139" s="9"/>
      <c r="G139" s="9"/>
      <c r="H139" s="9">
        <f t="shared" si="24"/>
        <v>0</v>
      </c>
    </row>
    <row r="140" spans="1:8">
      <c r="A140" s="142" t="s">
        <v>499</v>
      </c>
      <c r="B140" s="152" t="s">
        <v>421</v>
      </c>
      <c r="C140" s="9"/>
      <c r="D140" s="9"/>
      <c r="E140" s="144">
        <f t="shared" si="36"/>
        <v>0</v>
      </c>
      <c r="F140" s="9"/>
      <c r="G140" s="9"/>
      <c r="H140" s="9">
        <f t="shared" si="24"/>
        <v>0</v>
      </c>
    </row>
    <row r="141" spans="1:8">
      <c r="A141" s="142" t="s">
        <v>500</v>
      </c>
      <c r="B141" s="152" t="s">
        <v>423</v>
      </c>
      <c r="C141" s="9"/>
      <c r="D141" s="9"/>
      <c r="E141" s="144">
        <f t="shared" si="36"/>
        <v>0</v>
      </c>
      <c r="F141" s="9"/>
      <c r="G141" s="9"/>
      <c r="H141" s="9">
        <f t="shared" si="24"/>
        <v>0</v>
      </c>
    </row>
    <row r="142" spans="1:8">
      <c r="A142" s="142" t="s">
        <v>501</v>
      </c>
      <c r="B142" s="152" t="s">
        <v>425</v>
      </c>
      <c r="C142" s="9"/>
      <c r="D142" s="9"/>
      <c r="E142" s="144">
        <f t="shared" si="36"/>
        <v>0</v>
      </c>
      <c r="F142" s="9"/>
      <c r="G142" s="9"/>
      <c r="H142" s="9">
        <f t="shared" si="24"/>
        <v>0</v>
      </c>
    </row>
    <row r="143" spans="1:8">
      <c r="A143" s="142"/>
      <c r="B143" s="152" t="s">
        <v>426</v>
      </c>
      <c r="C143" s="9"/>
      <c r="D143" s="9"/>
      <c r="E143" s="144">
        <f t="shared" si="36"/>
        <v>0</v>
      </c>
      <c r="F143" s="9"/>
      <c r="G143" s="9"/>
      <c r="H143" s="9">
        <f t="shared" si="24"/>
        <v>0</v>
      </c>
    </row>
    <row r="144" spans="1:8">
      <c r="A144" s="142" t="s">
        <v>502</v>
      </c>
      <c r="B144" s="152" t="s">
        <v>428</v>
      </c>
      <c r="C144" s="9"/>
      <c r="D144" s="9"/>
      <c r="E144" s="144">
        <f t="shared" si="36"/>
        <v>0</v>
      </c>
      <c r="F144" s="9"/>
      <c r="G144" s="9"/>
      <c r="H144" s="9">
        <f t="shared" si="24"/>
        <v>0</v>
      </c>
    </row>
    <row r="145" spans="1:8">
      <c r="A145" s="150" t="s">
        <v>429</v>
      </c>
      <c r="B145" s="151"/>
      <c r="C145" s="7">
        <f>SUM(C146:C148)</f>
        <v>0</v>
      </c>
      <c r="D145" s="7">
        <f t="shared" ref="D145:G145" si="37">SUM(D146:D148)</f>
        <v>0</v>
      </c>
      <c r="E145" s="7">
        <f t="shared" si="37"/>
        <v>0</v>
      </c>
      <c r="F145" s="7">
        <f t="shared" si="37"/>
        <v>0</v>
      </c>
      <c r="G145" s="7">
        <f t="shared" si="37"/>
        <v>0</v>
      </c>
      <c r="H145" s="7">
        <f t="shared" si="24"/>
        <v>0</v>
      </c>
    </row>
    <row r="146" spans="1:8">
      <c r="A146" s="142" t="s">
        <v>503</v>
      </c>
      <c r="B146" s="152" t="s">
        <v>431</v>
      </c>
      <c r="C146" s="9"/>
      <c r="D146" s="9"/>
      <c r="E146" s="144">
        <f t="shared" ref="E146:E148" si="38">C146+D146</f>
        <v>0</v>
      </c>
      <c r="F146" s="9"/>
      <c r="G146" s="9"/>
      <c r="H146" s="9">
        <f t="shared" si="24"/>
        <v>0</v>
      </c>
    </row>
    <row r="147" spans="1:8">
      <c r="A147" s="142" t="s">
        <v>504</v>
      </c>
      <c r="B147" s="152" t="s">
        <v>433</v>
      </c>
      <c r="C147" s="9"/>
      <c r="D147" s="9"/>
      <c r="E147" s="144">
        <f t="shared" si="38"/>
        <v>0</v>
      </c>
      <c r="F147" s="9"/>
      <c r="G147" s="9"/>
      <c r="H147" s="9">
        <f t="shared" si="24"/>
        <v>0</v>
      </c>
    </row>
    <row r="148" spans="1:8">
      <c r="A148" s="142" t="s">
        <v>505</v>
      </c>
      <c r="B148" s="152" t="s">
        <v>435</v>
      </c>
      <c r="C148" s="9"/>
      <c r="D148" s="9"/>
      <c r="E148" s="144">
        <f t="shared" si="38"/>
        <v>0</v>
      </c>
      <c r="F148" s="9"/>
      <c r="G148" s="9"/>
      <c r="H148" s="9">
        <f t="shared" si="24"/>
        <v>0</v>
      </c>
    </row>
    <row r="149" spans="1:8">
      <c r="A149" s="150" t="s">
        <v>436</v>
      </c>
      <c r="B149" s="151"/>
      <c r="C149" s="7">
        <f>SUM(C150:C156)</f>
        <v>0</v>
      </c>
      <c r="D149" s="7">
        <f t="shared" ref="D149:G149" si="39">SUM(D150:D156)</f>
        <v>0</v>
      </c>
      <c r="E149" s="7">
        <f t="shared" si="39"/>
        <v>0</v>
      </c>
      <c r="F149" s="7">
        <f t="shared" si="39"/>
        <v>0</v>
      </c>
      <c r="G149" s="7">
        <f t="shared" si="39"/>
        <v>0</v>
      </c>
      <c r="H149" s="7">
        <f t="shared" ref="H149:H156" si="40">E149-F149</f>
        <v>0</v>
      </c>
    </row>
    <row r="150" spans="1:8">
      <c r="A150" s="142" t="s">
        <v>506</v>
      </c>
      <c r="B150" s="152" t="s">
        <v>438</v>
      </c>
      <c r="C150" s="9"/>
      <c r="D150" s="9"/>
      <c r="E150" s="144">
        <f t="shared" ref="E150:E156" si="41">C150+D150</f>
        <v>0</v>
      </c>
      <c r="F150" s="9"/>
      <c r="G150" s="9"/>
      <c r="H150" s="9">
        <f t="shared" si="40"/>
        <v>0</v>
      </c>
    </row>
    <row r="151" spans="1:8">
      <c r="A151" s="142" t="s">
        <v>507</v>
      </c>
      <c r="B151" s="152" t="s">
        <v>440</v>
      </c>
      <c r="C151" s="9"/>
      <c r="D151" s="9"/>
      <c r="E151" s="144">
        <f t="shared" si="41"/>
        <v>0</v>
      </c>
      <c r="F151" s="9"/>
      <c r="G151" s="9"/>
      <c r="H151" s="9">
        <f t="shared" si="40"/>
        <v>0</v>
      </c>
    </row>
    <row r="152" spans="1:8">
      <c r="A152" s="142" t="s">
        <v>508</v>
      </c>
      <c r="B152" s="152" t="s">
        <v>442</v>
      </c>
      <c r="C152" s="9"/>
      <c r="D152" s="9"/>
      <c r="E152" s="144">
        <f t="shared" si="41"/>
        <v>0</v>
      </c>
      <c r="F152" s="9"/>
      <c r="G152" s="9"/>
      <c r="H152" s="9">
        <f t="shared" si="40"/>
        <v>0</v>
      </c>
    </row>
    <row r="153" spans="1:8">
      <c r="A153" s="142" t="s">
        <v>509</v>
      </c>
      <c r="B153" s="152" t="s">
        <v>444</v>
      </c>
      <c r="C153" s="9"/>
      <c r="D153" s="9"/>
      <c r="E153" s="144">
        <f t="shared" si="41"/>
        <v>0</v>
      </c>
      <c r="F153" s="9"/>
      <c r="G153" s="9"/>
      <c r="H153" s="9">
        <f t="shared" si="40"/>
        <v>0</v>
      </c>
    </row>
    <row r="154" spans="1:8">
      <c r="A154" s="142" t="s">
        <v>510</v>
      </c>
      <c r="B154" s="152" t="s">
        <v>446</v>
      </c>
      <c r="C154" s="9"/>
      <c r="D154" s="9"/>
      <c r="E154" s="144">
        <f t="shared" si="41"/>
        <v>0</v>
      </c>
      <c r="F154" s="9"/>
      <c r="G154" s="9"/>
      <c r="H154" s="9">
        <f t="shared" si="40"/>
        <v>0</v>
      </c>
    </row>
    <row r="155" spans="1:8">
      <c r="A155" s="142" t="s">
        <v>511</v>
      </c>
      <c r="B155" s="152" t="s">
        <v>448</v>
      </c>
      <c r="C155" s="9"/>
      <c r="D155" s="9"/>
      <c r="E155" s="144">
        <f t="shared" si="41"/>
        <v>0</v>
      </c>
      <c r="F155" s="9"/>
      <c r="G155" s="9"/>
      <c r="H155" s="9">
        <f t="shared" si="40"/>
        <v>0</v>
      </c>
    </row>
    <row r="156" spans="1:8">
      <c r="A156" s="142" t="s">
        <v>512</v>
      </c>
      <c r="B156" s="152" t="s">
        <v>450</v>
      </c>
      <c r="C156" s="9"/>
      <c r="D156" s="9"/>
      <c r="E156" s="144">
        <f t="shared" si="41"/>
        <v>0</v>
      </c>
      <c r="F156" s="9"/>
      <c r="G156" s="9"/>
      <c r="H156" s="9">
        <f t="shared" si="40"/>
        <v>0</v>
      </c>
    </row>
    <row r="157" spans="1:8" ht="5.0999999999999996" customHeight="1">
      <c r="A157" s="146"/>
      <c r="B157" s="152"/>
      <c r="C157" s="9"/>
      <c r="D157" s="9"/>
      <c r="E157" s="9"/>
      <c r="F157" s="9"/>
      <c r="G157" s="9"/>
      <c r="H157" s="9"/>
    </row>
    <row r="158" spans="1:8">
      <c r="A158" s="148" t="s">
        <v>513</v>
      </c>
      <c r="B158" s="149"/>
      <c r="C158" s="7">
        <f>C8+C83</f>
        <v>4628016.76</v>
      </c>
      <c r="D158" s="7">
        <f t="shared" ref="D158:H158" si="42">D8+D83</f>
        <v>540000</v>
      </c>
      <c r="E158" s="7">
        <f t="shared" si="42"/>
        <v>5168016.76</v>
      </c>
      <c r="F158" s="7">
        <f t="shared" si="42"/>
        <v>4333677.83</v>
      </c>
      <c r="G158" s="7">
        <f t="shared" si="42"/>
        <v>3733218.7700000005</v>
      </c>
      <c r="H158" s="7">
        <f t="shared" si="42"/>
        <v>834338.92999999993</v>
      </c>
    </row>
    <row r="159" spans="1:8" ht="5.0999999999999996" customHeight="1">
      <c r="A159" s="153"/>
      <c r="B159" s="154"/>
      <c r="C159" s="16"/>
      <c r="D159" s="16"/>
      <c r="E159" s="16"/>
      <c r="F159" s="16"/>
      <c r="G159" s="16"/>
      <c r="H159" s="16"/>
    </row>
    <row r="163" spans="2:2">
      <c r="B163" s="18"/>
    </row>
    <row r="164" spans="2:2">
      <c r="B164" s="25"/>
    </row>
    <row r="165" spans="2:2">
      <c r="B165" s="26" t="s">
        <v>121</v>
      </c>
    </row>
    <row r="166" spans="2:2">
      <c r="B166" s="26" t="s">
        <v>122</v>
      </c>
    </row>
    <row r="167" spans="2:2">
      <c r="B167" s="18"/>
    </row>
  </sheetData>
  <protectedRanges>
    <protectedRange sqref="B164:B166" name="Rango1_3_1_1_2_3_1"/>
  </protectedRanges>
  <mergeCells count="25">
    <mergeCell ref="A158:B158"/>
    <mergeCell ref="A112:B112"/>
    <mergeCell ref="A122:B122"/>
    <mergeCell ref="A132:B132"/>
    <mergeCell ref="A136:B136"/>
    <mergeCell ref="A145:B145"/>
    <mergeCell ref="A149:B149"/>
    <mergeCell ref="A70:B70"/>
    <mergeCell ref="A74:B74"/>
    <mergeCell ref="A83:B83"/>
    <mergeCell ref="A84:B84"/>
    <mergeCell ref="A92:B92"/>
    <mergeCell ref="A102:B102"/>
    <mergeCell ref="A17:B17"/>
    <mergeCell ref="A27:B27"/>
    <mergeCell ref="A37:B37"/>
    <mergeCell ref="A47:B47"/>
    <mergeCell ref="A57:B57"/>
    <mergeCell ref="A61:B61"/>
    <mergeCell ref="A5:H5"/>
    <mergeCell ref="A6:B6"/>
    <mergeCell ref="C6:G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scale="90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9"/>
  <sheetViews>
    <sheetView showGridLines="0" workbookViewId="0">
      <selection activeCell="B164" sqref="B164:B166"/>
    </sheetView>
  </sheetViews>
  <sheetFormatPr baseColWidth="10" defaultRowHeight="11.25"/>
  <cols>
    <col min="1" max="1" width="45.83203125" style="18" customWidth="1"/>
    <col min="2" max="2" width="13.1640625" style="18" bestFit="1" customWidth="1"/>
    <col min="3" max="3" width="14.33203125" style="18" bestFit="1" customWidth="1"/>
    <col min="4" max="6" width="11.6640625" style="18" bestFit="1" customWidth="1"/>
    <col min="7" max="7" width="16" style="18" bestFit="1" customWidth="1"/>
    <col min="8" max="16384" width="12" style="18"/>
  </cols>
  <sheetData>
    <row r="5" spans="1:7" ht="56.1" customHeight="1">
      <c r="A5" s="50" t="s">
        <v>514</v>
      </c>
      <c r="B5" s="109"/>
      <c r="C5" s="109"/>
      <c r="D5" s="109"/>
      <c r="E5" s="109"/>
      <c r="F5" s="109"/>
      <c r="G5" s="155"/>
    </row>
    <row r="6" spans="1:7">
      <c r="A6" s="156"/>
      <c r="B6" s="157" t="s">
        <v>310</v>
      </c>
      <c r="C6" s="157"/>
      <c r="D6" s="157"/>
      <c r="E6" s="157"/>
      <c r="F6" s="157"/>
      <c r="G6" s="156"/>
    </row>
    <row r="7" spans="1:7" ht="22.5">
      <c r="A7" s="158" t="s">
        <v>0</v>
      </c>
      <c r="B7" s="2" t="s">
        <v>311</v>
      </c>
      <c r="C7" s="2" t="s">
        <v>243</v>
      </c>
      <c r="D7" s="2" t="s">
        <v>244</v>
      </c>
      <c r="E7" s="2" t="s">
        <v>201</v>
      </c>
      <c r="F7" s="2" t="s">
        <v>218</v>
      </c>
      <c r="G7" s="158" t="s">
        <v>515</v>
      </c>
    </row>
    <row r="8" spans="1:7">
      <c r="A8" s="159" t="s">
        <v>516</v>
      </c>
      <c r="B8" s="4"/>
      <c r="C8" s="4"/>
      <c r="D8" s="4"/>
      <c r="E8" s="4"/>
      <c r="F8" s="4"/>
      <c r="G8" s="4"/>
    </row>
    <row r="9" spans="1:7">
      <c r="A9" s="160" t="s">
        <v>517</v>
      </c>
      <c r="B9" s="7">
        <f>SUM(B10:B17)</f>
        <v>4628016.76</v>
      </c>
      <c r="C9" s="7">
        <f t="shared" ref="C9:G9" si="0">SUM(C10:C17)</f>
        <v>540000</v>
      </c>
      <c r="D9" s="7">
        <f t="shared" si="0"/>
        <v>5168016.76</v>
      </c>
      <c r="E9" s="7">
        <f t="shared" si="0"/>
        <v>4333677.83</v>
      </c>
      <c r="F9" s="7">
        <f t="shared" si="0"/>
        <v>3733218.77</v>
      </c>
      <c r="G9" s="7">
        <f t="shared" si="0"/>
        <v>834338.9299999997</v>
      </c>
    </row>
    <row r="10" spans="1:7">
      <c r="A10" s="161">
        <v>3112</v>
      </c>
      <c r="B10" s="9">
        <v>4628016.76</v>
      </c>
      <c r="C10" s="9">
        <v>0</v>
      </c>
      <c r="D10" s="9">
        <f>B10+C10</f>
        <v>4628016.76</v>
      </c>
      <c r="E10" s="9">
        <v>4333677.83</v>
      </c>
      <c r="F10" s="9">
        <v>3733218.77</v>
      </c>
      <c r="G10" s="9">
        <f>D10-E10</f>
        <v>294338.9299999997</v>
      </c>
    </row>
    <row r="11" spans="1:7">
      <c r="A11" s="161">
        <v>3112</v>
      </c>
      <c r="B11" s="9">
        <v>0</v>
      </c>
      <c r="C11" s="9">
        <v>540000</v>
      </c>
      <c r="D11" s="9">
        <f t="shared" ref="D11:D17" si="1">B11+C11</f>
        <v>540000</v>
      </c>
      <c r="E11" s="9">
        <v>0</v>
      </c>
      <c r="F11" s="9">
        <v>0</v>
      </c>
      <c r="G11" s="9">
        <f t="shared" ref="G11:G17" si="2">D11-E11</f>
        <v>540000</v>
      </c>
    </row>
    <row r="12" spans="1:7">
      <c r="A12" s="161" t="s">
        <v>518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61" t="s">
        <v>519</v>
      </c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>
      <c r="A14" s="161" t="s">
        <v>520</v>
      </c>
      <c r="B14" s="9"/>
      <c r="C14" s="9"/>
      <c r="D14" s="9">
        <f t="shared" si="1"/>
        <v>0</v>
      </c>
      <c r="E14" s="9"/>
      <c r="F14" s="9"/>
      <c r="G14" s="9">
        <f t="shared" si="2"/>
        <v>0</v>
      </c>
    </row>
    <row r="15" spans="1:7">
      <c r="A15" s="161" t="s">
        <v>521</v>
      </c>
      <c r="B15" s="9"/>
      <c r="C15" s="9"/>
      <c r="D15" s="9">
        <f t="shared" si="1"/>
        <v>0</v>
      </c>
      <c r="E15" s="9"/>
      <c r="F15" s="9"/>
      <c r="G15" s="9">
        <f t="shared" si="2"/>
        <v>0</v>
      </c>
    </row>
    <row r="16" spans="1:7">
      <c r="A16" s="161" t="s">
        <v>522</v>
      </c>
      <c r="B16" s="9"/>
      <c r="C16" s="9"/>
      <c r="D16" s="9">
        <f t="shared" si="1"/>
        <v>0</v>
      </c>
      <c r="E16" s="9"/>
      <c r="F16" s="9"/>
      <c r="G16" s="9">
        <f t="shared" si="2"/>
        <v>0</v>
      </c>
    </row>
    <row r="17" spans="1:7">
      <c r="A17" s="161"/>
      <c r="B17" s="9"/>
      <c r="C17" s="9"/>
      <c r="D17" s="9">
        <f t="shared" si="1"/>
        <v>0</v>
      </c>
      <c r="E17" s="9"/>
      <c r="F17" s="9"/>
      <c r="G17" s="9">
        <f t="shared" si="2"/>
        <v>0</v>
      </c>
    </row>
    <row r="18" spans="1:7" ht="5.0999999999999996" customHeight="1">
      <c r="A18" s="161"/>
      <c r="B18" s="9"/>
      <c r="C18" s="9"/>
      <c r="D18" s="9"/>
      <c r="E18" s="9"/>
      <c r="F18" s="9"/>
      <c r="G18" s="9"/>
    </row>
    <row r="19" spans="1:7">
      <c r="A19" s="66" t="s">
        <v>523</v>
      </c>
      <c r="B19" s="9"/>
      <c r="C19" s="9"/>
      <c r="D19" s="9"/>
      <c r="E19" s="9"/>
      <c r="F19" s="9"/>
      <c r="G19" s="9"/>
    </row>
    <row r="20" spans="1:7">
      <c r="A20" s="66" t="s">
        <v>524</v>
      </c>
      <c r="B20" s="7">
        <f>SUM(B21:B28)</f>
        <v>0</v>
      </c>
      <c r="C20" s="7">
        <f t="shared" ref="C20:G20" si="3">SUM(C21:C28)</f>
        <v>0</v>
      </c>
      <c r="D20" s="7">
        <f t="shared" si="3"/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</row>
    <row r="21" spans="1:7">
      <c r="A21" s="161" t="s">
        <v>525</v>
      </c>
      <c r="B21" s="9"/>
      <c r="C21" s="9"/>
      <c r="D21" s="9">
        <f>B21+C21</f>
        <v>0</v>
      </c>
      <c r="E21" s="9"/>
      <c r="F21" s="9"/>
      <c r="G21" s="9">
        <f t="shared" ref="G21:G28" si="4">D21-E21</f>
        <v>0</v>
      </c>
    </row>
    <row r="22" spans="1:7">
      <c r="A22" s="161" t="s">
        <v>526</v>
      </c>
      <c r="B22" s="9"/>
      <c r="C22" s="9"/>
      <c r="D22" s="9">
        <f t="shared" ref="D22:D28" si="5">B22+C22</f>
        <v>0</v>
      </c>
      <c r="E22" s="9"/>
      <c r="F22" s="9"/>
      <c r="G22" s="9">
        <f t="shared" si="4"/>
        <v>0</v>
      </c>
    </row>
    <row r="23" spans="1:7">
      <c r="A23" s="161" t="s">
        <v>518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61" t="s">
        <v>519</v>
      </c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>
      <c r="A25" s="161" t="s">
        <v>520</v>
      </c>
      <c r="B25" s="9"/>
      <c r="C25" s="9"/>
      <c r="D25" s="9">
        <f t="shared" si="5"/>
        <v>0</v>
      </c>
      <c r="E25" s="9"/>
      <c r="F25" s="9"/>
      <c r="G25" s="9">
        <f t="shared" si="4"/>
        <v>0</v>
      </c>
    </row>
    <row r="26" spans="1:7">
      <c r="A26" s="161" t="s">
        <v>521</v>
      </c>
      <c r="B26" s="9"/>
      <c r="C26" s="9"/>
      <c r="D26" s="9">
        <f t="shared" si="5"/>
        <v>0</v>
      </c>
      <c r="E26" s="9"/>
      <c r="F26" s="9"/>
      <c r="G26" s="9">
        <f t="shared" si="4"/>
        <v>0</v>
      </c>
    </row>
    <row r="27" spans="1:7">
      <c r="A27" s="161" t="s">
        <v>522</v>
      </c>
      <c r="B27" s="9"/>
      <c r="C27" s="9"/>
      <c r="D27" s="9">
        <f t="shared" si="5"/>
        <v>0</v>
      </c>
      <c r="E27" s="9"/>
      <c r="F27" s="9"/>
      <c r="G27" s="9">
        <f t="shared" si="4"/>
        <v>0</v>
      </c>
    </row>
    <row r="28" spans="1:7">
      <c r="A28" s="161"/>
      <c r="B28" s="9"/>
      <c r="C28" s="9"/>
      <c r="D28" s="9">
        <f t="shared" si="5"/>
        <v>0</v>
      </c>
      <c r="E28" s="9"/>
      <c r="F28" s="9"/>
      <c r="G28" s="9">
        <f t="shared" si="4"/>
        <v>0</v>
      </c>
    </row>
    <row r="29" spans="1:7" ht="5.0999999999999996" customHeight="1">
      <c r="A29" s="68"/>
      <c r="B29" s="9"/>
      <c r="C29" s="9"/>
      <c r="D29" s="9"/>
      <c r="E29" s="9"/>
      <c r="F29" s="9"/>
      <c r="G29" s="9"/>
    </row>
    <row r="30" spans="1:7">
      <c r="A30" s="160" t="s">
        <v>513</v>
      </c>
      <c r="B30" s="7">
        <f>B9+B20</f>
        <v>4628016.76</v>
      </c>
      <c r="C30" s="7">
        <f t="shared" ref="C30:G30" si="6">C9+C20</f>
        <v>540000</v>
      </c>
      <c r="D30" s="7">
        <f t="shared" si="6"/>
        <v>5168016.76</v>
      </c>
      <c r="E30" s="7">
        <f t="shared" si="6"/>
        <v>4333677.83</v>
      </c>
      <c r="F30" s="7">
        <f t="shared" si="6"/>
        <v>3733218.77</v>
      </c>
      <c r="G30" s="7">
        <f t="shared" si="6"/>
        <v>834338.9299999997</v>
      </c>
    </row>
    <row r="31" spans="1:7" ht="5.0999999999999996" customHeight="1">
      <c r="A31" s="69"/>
      <c r="B31" s="16"/>
      <c r="C31" s="16"/>
      <c r="D31" s="16"/>
      <c r="E31" s="16"/>
      <c r="F31" s="16"/>
      <c r="G31" s="16"/>
    </row>
    <row r="37" spans="1:1">
      <c r="A37" s="25"/>
    </row>
    <row r="38" spans="1:1">
      <c r="A38" s="26" t="s">
        <v>121</v>
      </c>
    </row>
    <row r="39" spans="1:1">
      <c r="A39" s="26" t="s">
        <v>122</v>
      </c>
    </row>
  </sheetData>
  <protectedRanges>
    <protectedRange sqref="A37:A39" name="Rango1_3_1_1_2_3_1_1"/>
  </protectedRanges>
  <mergeCells count="2">
    <mergeCell ref="A5:G5"/>
    <mergeCell ref="B6:F6"/>
  </mergeCells>
  <pageMargins left="0.7" right="0.7" top="0.75" bottom="0.75" header="0.3" footer="0.3"/>
  <pageSetup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</vt:lpstr>
      <vt:lpstr>Formato 7 a)</vt:lpstr>
      <vt:lpstr>Formato 7 b)</vt:lpstr>
      <vt:lpstr>Formato 7 c)</vt:lpstr>
      <vt:lpstr>Formato 7 d)</vt:lpstr>
      <vt:lpstr>Formato 8</vt:lpstr>
      <vt:lpstr>'Formato 1'!Títulos_a_imprimir</vt:lpstr>
      <vt:lpstr>'Formato 4'!Títulos_a_imprimir</vt:lpstr>
      <vt:lpstr>'Formato 5'!Títulos_a_imprimir</vt:lpstr>
      <vt:lpstr>'Formato 6 a)'!Títulos_a_imprimir</vt:lpstr>
      <vt:lpstr>'Formato 8'!Títulos_a_imprimir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Gateway</cp:lastModifiedBy>
  <cp:lastPrinted>2019-02-27T20:56:18Z</cp:lastPrinted>
  <dcterms:created xsi:type="dcterms:W3CDTF">2017-01-11T17:17:46Z</dcterms:created>
  <dcterms:modified xsi:type="dcterms:W3CDTF">2019-02-27T20:59:44Z</dcterms:modified>
</cp:coreProperties>
</file>