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9\SIRET\OCTUBRE-DICIEMBRE\DIGITAL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74" i="6"/>
  <c r="H70" i="6"/>
  <c r="H62" i="6"/>
  <c r="H58" i="6"/>
  <c r="H50" i="6"/>
  <c r="H46" i="6"/>
  <c r="H11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C42" i="5" l="1"/>
  <c r="E43" i="6"/>
  <c r="H43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<sst xmlns="http://schemas.openxmlformats.org/spreadsheetml/2006/main" count="203" uniqueCount="142">
  <si>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</si>
  <si>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</si>
  <si>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</si>
  <si>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</si>
  <si>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</si>
  <si>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</si>
  <si>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</si>
  <si>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</si>
  <si>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</si>
  <si>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</si>
  <si>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</si>
  <si>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</si>
  <si>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</si>
  <si>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</si>
  <si>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</si>
  <si>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</si>
  <si>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</si>
  <si>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</si>
  <si>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</si>
  <si>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</si>
  <si>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</si>
  <si>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</si>
  <si>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</si>
  <si>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</si>
  <si>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</si>
  <si>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</si>
  <si>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</si>
  <si>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</si>
  <si>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</si>
  <si>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</si>
  <si>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</si>
  <si>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</si>
  <si>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</si>
  <si>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</si>
  <si>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</si>
  <si>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</si>
  <si>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</si>
  <si>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</si>
  <si>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</si>
  <si>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</si>
  <si>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</si>
  <si>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</si>
  <si>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</si>
  <si>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</si>
  <si>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</si>
  <si>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</si>
  <si>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</si>
  <si>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</si>
  <si>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</si>
  <si>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</si>
  <si>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</si>
  <si>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</si>
  <si>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</si>
  <si>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</si>
  <si>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</si>
  <si>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</si>
  <si>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</si>
  <si>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</si>
  <si>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</si>
  <si>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</si>
  <si>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</si>
  <si>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</si>
  <si>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</si>
  <si>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</si>
  <si>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</si>
  <si>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</si>
  <si>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</si>
  <si>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</si>
  <si>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</si>
  <si>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</si>
  <si>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</si>
  <si>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</si>
  <si>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</si>
  <si>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</si>
  <si>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</si>
  <si>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</si>
  <si>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</si>
  <si>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</si>
  <si>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</si>
  <si>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</si>
  <si>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</si>
  <si>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</si>
  <si>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</si>
  <si>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</si>
  <si>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</si>
  <si>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</si>
  <si>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</si>
  <si>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</si>
  <si>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</si>
  <si>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</si>
  <si>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</si>
  <si>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</si>
  <si>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</si>
  <si>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</si>
  <si>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</si>
  <si>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</si>
  <si>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</si>
  <si>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</si>
  <si>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</si>
  <si>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</si>
  <si>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</si>
  <si>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</si>
  <si>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</si>
  <si>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</si>
  <si>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</si>
  <si>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</si>
  <si>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</si>
  <si>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</si>
  <si>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</si>
  <si>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</si>
  <si>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</si>
  <si>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</si>
  <si>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</si>
  <si>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</si>
  <si>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</si>
  <si>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</si>
  <si>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</si>
  <si>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</si>
  <si>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</si>
  <si>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</si>
  <si>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</si>
  <si>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</si>
  <si>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</si>
  <si>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</si>
  <si>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</si>
  <si>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</si>
  <si>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</si>
  <si>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</si>
  <si>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</si>
  <si>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</si>
  <si>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</si>
  <si>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</si>
  <si>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</si>
  <si>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COMISIÓN MUNICIPAL DEL DEPORTE Y ATENCIÓN A LA JUVENTUD DE GUANAJUATO
ESTADO ANALÍTICO DEL EJERCICIO DEL PRESUPUESTO DE EGRESOS
Clasificación por Objeto del Gasto (Capítulo y Concepto)
Del 1 de Enero al AL 31 DE DICIEMBRE DEL 2019</t>
  </si>
  <si>
    <t>COMISIÓN MUNICIPAL DEL DEPORTE Y ATENCIÓN A LA JUVENTUD DE GUANAJUATO
ESTADO ANALÍTICO DEL EJERCICIO DEL PRESUPUESTO DE EGRESOS
Clasificación Económica (por Tipo de Gasto)
Del 1 de Enero al AL 31 DE DICIEMBRE DEL 2019</t>
  </si>
  <si>
    <t>DIRECCIÓN GENERAL</t>
  </si>
  <si>
    <t>COORDINACIÓN JUVENTUD</t>
  </si>
  <si>
    <t>COMISIÓN MUNICIPAL DEL DEPORTE Y ATENCIÓN A LA JUVENTUD DE GUANAJUATO
ESTADO ANALÍTICO DEL EJERCICIO DEL PRESUPUESTO DE EGRESOS
Clasificación Administrativa
Del 1 de Enero al AL 31 DE DICIEMBRE DEL 2019</t>
  </si>
  <si>
    <t>Gobierno (Federal/Estatal/Municipal) de COMISIÓN MUNICIPAL DEL DEPORTE Y ATENCIÓN A LA JUVENTUD DE GUANAJUATO
Estado Analítico del Ejercicio del Presupuesto de Egresos
Clasificación Administrativa
Del 1 de Enero al AL 31 DE DICIEMBRE DEL 2019</t>
  </si>
  <si>
    <t>Sector Paraestatal del Gobierno (Federal/Estatal/Municipal) de COMISIÓN MUNICIPAL DEL DEPORTE Y ATENCIÓN A LA JUVENTUD DE GUANAJUATO
Estado Analítico del Ejercicio del Presupuesto de Egresos
Clasificación Administrativa
Del 1 de Enero al AL 31 DE DICIEMBRE DEL 2019</t>
  </si>
  <si>
    <t>COMISIÓN MUNICIPAL DEL DEPORTE Y ATENCIÓN A LA JUVENTUD DE GUANAJUATO
ESTADO ANALÍTICO DEL EJERCICIO DEL PRESUPUESTO DE EGRESOS
Clasificación Funcional (Finalidad y Función)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</si>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</sst>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7" quotePrefix="1" applyFont="1" applyFill="1" applyBorder="1" applyAlignment="1" applyProtection="1">
      <alignment horizontal="lef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opLeftCell="A55" workbookViewId="0">
      <selection activeCell="B80" sqref="B80:H8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8" t="s">
        <v>66</v>
      </c>
      <c r="B5" s="7"/>
      <c r="C5" s="14">
        <f>SUM(C6:C12)</f>
        <v>6024204.6199999992</v>
      </c>
      <c r="D5" s="14">
        <f>SUM(D6:D12)</f>
        <v>364930.39</v>
      </c>
      <c r="E5" s="14">
        <f>C5+D5</f>
        <v>6389135.0099999988</v>
      </c>
      <c r="F5" s="14">
        <f>SUM(F6:F12)</f>
        <v>6094117.3800000008</v>
      </c>
      <c r="G5" s="14">
        <f>SUM(G6:G12)</f>
        <v>5253326.08</v>
      </c>
      <c r="H5" s="14">
        <f>E5-F5</f>
        <v>295017.62999999803</v>
      </c>
    </row>
    <row r="6" spans="1:8" x14ac:dyDescent="0.2">
      <c r="A6" s="49">
        <v>1100</v>
      </c>
      <c r="B6" s="11" t="s">
        <v>75</v>
      </c>
      <c r="C6" s="15">
        <v>2313171.2999999998</v>
      </c>
      <c r="D6" s="15">
        <v>0</v>
      </c>
      <c r="E6" s="15">
        <f t="shared" ref="E6:E69" si="0">C6+D6</f>
        <v>2313171.2999999998</v>
      </c>
      <c r="F6" s="15">
        <v>2295212.6</v>
      </c>
      <c r="G6" s="15">
        <v>2067322.26</v>
      </c>
      <c r="H6" s="15">
        <f t="shared" ref="H6:H69" si="1">E6-F6</f>
        <v>17958.699999999721</v>
      </c>
    </row>
    <row r="7" spans="1:8" x14ac:dyDescent="0.2">
      <c r="A7" s="49">
        <v>1200</v>
      </c>
      <c r="B7" s="11" t="s">
        <v>76</v>
      </c>
      <c r="C7" s="15">
        <v>0</v>
      </c>
      <c r="D7" s="15">
        <v>45000</v>
      </c>
      <c r="E7" s="15">
        <f t="shared" si="0"/>
        <v>45000</v>
      </c>
      <c r="F7" s="15">
        <v>45000</v>
      </c>
      <c r="G7" s="15">
        <v>45000</v>
      </c>
      <c r="H7" s="15">
        <f t="shared" si="1"/>
        <v>0</v>
      </c>
    </row>
    <row r="8" spans="1:8" x14ac:dyDescent="0.2">
      <c r="A8" s="49">
        <v>1300</v>
      </c>
      <c r="B8" s="11" t="s">
        <v>77</v>
      </c>
      <c r="C8" s="15">
        <v>643189.76000000001</v>
      </c>
      <c r="D8" s="15">
        <v>137309.44</v>
      </c>
      <c r="E8" s="15">
        <f t="shared" si="0"/>
        <v>780499.2</v>
      </c>
      <c r="F8" s="15">
        <v>672860.79</v>
      </c>
      <c r="G8" s="15">
        <v>278515.88</v>
      </c>
      <c r="H8" s="15">
        <f t="shared" si="1"/>
        <v>107638.40999999992</v>
      </c>
    </row>
    <row r="9" spans="1:8" x14ac:dyDescent="0.2">
      <c r="A9" s="49">
        <v>1400</v>
      </c>
      <c r="B9" s="11" t="s">
        <v>35</v>
      </c>
      <c r="C9" s="15">
        <v>1330625.6299999999</v>
      </c>
      <c r="D9" s="15">
        <v>101000</v>
      </c>
      <c r="E9" s="15">
        <f t="shared" si="0"/>
        <v>1431625.63</v>
      </c>
      <c r="F9" s="15">
        <v>1410619.14</v>
      </c>
      <c r="G9" s="15">
        <v>1274870.52</v>
      </c>
      <c r="H9" s="15">
        <f t="shared" si="1"/>
        <v>21006.489999999991</v>
      </c>
    </row>
    <row r="10" spans="1:8" x14ac:dyDescent="0.2">
      <c r="A10" s="49">
        <v>1500</v>
      </c>
      <c r="B10" s="11" t="s">
        <v>78</v>
      </c>
      <c r="C10" s="15">
        <v>1737217.93</v>
      </c>
      <c r="D10" s="15">
        <v>81620.95</v>
      </c>
      <c r="E10" s="15">
        <f t="shared" si="0"/>
        <v>1818838.88</v>
      </c>
      <c r="F10" s="15">
        <v>1670424.85</v>
      </c>
      <c r="G10" s="15">
        <v>1587617.42</v>
      </c>
      <c r="H10" s="15">
        <f t="shared" si="1"/>
        <v>148414.0299999998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79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67</v>
      </c>
      <c r="B13" s="7"/>
      <c r="C13" s="15">
        <f>SUM(C14:C22)</f>
        <v>383000</v>
      </c>
      <c r="D13" s="15">
        <f>SUM(D14:D22)</f>
        <v>403139.17000000004</v>
      </c>
      <c r="E13" s="15">
        <f t="shared" si="0"/>
        <v>786139.17</v>
      </c>
      <c r="F13" s="15">
        <f>SUM(F14:F22)</f>
        <v>783223.42999999993</v>
      </c>
      <c r="G13" s="15">
        <f>SUM(G14:G22)</f>
        <v>778423.42999999993</v>
      </c>
      <c r="H13" s="15">
        <f t="shared" si="1"/>
        <v>2915.7400000001071</v>
      </c>
    </row>
    <row r="14" spans="1:8" x14ac:dyDescent="0.2">
      <c r="A14" s="49">
        <v>2100</v>
      </c>
      <c r="B14" s="11" t="s">
        <v>80</v>
      </c>
      <c r="C14" s="15">
        <v>85000</v>
      </c>
      <c r="D14" s="15">
        <v>3180.96</v>
      </c>
      <c r="E14" s="15">
        <f t="shared" si="0"/>
        <v>88180.96</v>
      </c>
      <c r="F14" s="15">
        <v>85391.84</v>
      </c>
      <c r="G14" s="15">
        <v>85391.84</v>
      </c>
      <c r="H14" s="15">
        <f t="shared" si="1"/>
        <v>2789.1200000000099</v>
      </c>
    </row>
    <row r="15" spans="1:8" x14ac:dyDescent="0.2">
      <c r="A15" s="49">
        <v>2200</v>
      </c>
      <c r="B15" s="11" t="s">
        <v>81</v>
      </c>
      <c r="C15" s="15">
        <v>20000</v>
      </c>
      <c r="D15" s="15">
        <v>8000</v>
      </c>
      <c r="E15" s="15">
        <f t="shared" si="0"/>
        <v>28000</v>
      </c>
      <c r="F15" s="15">
        <v>27931.65</v>
      </c>
      <c r="G15" s="15">
        <v>27931.65</v>
      </c>
      <c r="H15" s="15">
        <f t="shared" si="1"/>
        <v>68.349999999998545</v>
      </c>
    </row>
    <row r="16" spans="1:8" x14ac:dyDescent="0.2">
      <c r="A16" s="49">
        <v>2300</v>
      </c>
      <c r="B16" s="11" t="s">
        <v>82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83</v>
      </c>
      <c r="C17" s="15">
        <v>10000</v>
      </c>
      <c r="D17" s="15">
        <v>-627</v>
      </c>
      <c r="E17" s="15">
        <f t="shared" si="0"/>
        <v>9373</v>
      </c>
      <c r="F17" s="15">
        <v>9372.08</v>
      </c>
      <c r="G17" s="15">
        <v>9372.08</v>
      </c>
      <c r="H17" s="15">
        <f t="shared" si="1"/>
        <v>0.92000000000007276</v>
      </c>
    </row>
    <row r="18" spans="1:8" x14ac:dyDescent="0.2">
      <c r="A18" s="49">
        <v>2500</v>
      </c>
      <c r="B18" s="11" t="s">
        <v>84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85</v>
      </c>
      <c r="C19" s="15">
        <v>48000</v>
      </c>
      <c r="D19" s="15">
        <v>2132.81</v>
      </c>
      <c r="E19" s="15">
        <f t="shared" si="0"/>
        <v>50132.81</v>
      </c>
      <c r="F19" s="15">
        <v>50132.81</v>
      </c>
      <c r="G19" s="15">
        <v>45332.81</v>
      </c>
      <c r="H19" s="15">
        <f t="shared" si="1"/>
        <v>0</v>
      </c>
    </row>
    <row r="20" spans="1:8" x14ac:dyDescent="0.2">
      <c r="A20" s="49">
        <v>2700</v>
      </c>
      <c r="B20" s="11" t="s">
        <v>86</v>
      </c>
      <c r="C20" s="15">
        <v>205000</v>
      </c>
      <c r="D20" s="15">
        <v>390452.4</v>
      </c>
      <c r="E20" s="15">
        <f t="shared" si="0"/>
        <v>595452.4</v>
      </c>
      <c r="F20" s="15">
        <v>595452.32999999996</v>
      </c>
      <c r="G20" s="15">
        <v>595452.32999999996</v>
      </c>
      <c r="H20" s="15">
        <f t="shared" si="1"/>
        <v>7.000000006519258E-2</v>
      </c>
    </row>
    <row r="21" spans="1:8" x14ac:dyDescent="0.2">
      <c r="A21" s="49">
        <v>2800</v>
      </c>
      <c r="B21" s="11" t="s">
        <v>87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88</v>
      </c>
      <c r="C22" s="15">
        <v>15000</v>
      </c>
      <c r="D22" s="15">
        <v>0</v>
      </c>
      <c r="E22" s="15">
        <f t="shared" si="0"/>
        <v>15000</v>
      </c>
      <c r="F22" s="15">
        <v>14942.72</v>
      </c>
      <c r="G22" s="15">
        <v>14942.72</v>
      </c>
      <c r="H22" s="15">
        <f t="shared" si="1"/>
        <v>57.280000000000655</v>
      </c>
    </row>
    <row r="23" spans="1:8" x14ac:dyDescent="0.2">
      <c r="A23" s="48" t="s">
        <v>68</v>
      </c>
      <c r="B23" s="7"/>
      <c r="C23" s="15">
        <f>SUM(C24:C32)</f>
        <v>1264250.78</v>
      </c>
      <c r="D23" s="15">
        <f>SUM(D24:D32)</f>
        <v>1482279.0999999999</v>
      </c>
      <c r="E23" s="15">
        <f t="shared" si="0"/>
        <v>2746529.88</v>
      </c>
      <c r="F23" s="15">
        <f>SUM(F24:F32)</f>
        <v>2694030.1799999997</v>
      </c>
      <c r="G23" s="15">
        <f>SUM(G24:G32)</f>
        <v>2634689.2499999995</v>
      </c>
      <c r="H23" s="15">
        <f t="shared" si="1"/>
        <v>52499.700000000186</v>
      </c>
    </row>
    <row r="24" spans="1:8" x14ac:dyDescent="0.2">
      <c r="A24" s="49">
        <v>3100</v>
      </c>
      <c r="B24" s="11" t="s">
        <v>89</v>
      </c>
      <c r="C24" s="15">
        <v>255336.78</v>
      </c>
      <c r="D24" s="15">
        <v>384000</v>
      </c>
      <c r="E24" s="15">
        <f t="shared" si="0"/>
        <v>639336.78</v>
      </c>
      <c r="F24" s="15">
        <v>622228.07999999996</v>
      </c>
      <c r="G24" s="15">
        <v>576091.15</v>
      </c>
      <c r="H24" s="15">
        <f t="shared" si="1"/>
        <v>17108.70000000007</v>
      </c>
    </row>
    <row r="25" spans="1:8" x14ac:dyDescent="0.2">
      <c r="A25" s="49">
        <v>3200</v>
      </c>
      <c r="B25" s="11" t="s">
        <v>90</v>
      </c>
      <c r="C25" s="15">
        <v>109200</v>
      </c>
      <c r="D25" s="15">
        <v>-54082.720000000001</v>
      </c>
      <c r="E25" s="15">
        <f t="shared" si="0"/>
        <v>55117.279999999999</v>
      </c>
      <c r="F25" s="15">
        <v>55117.279999999999</v>
      </c>
      <c r="G25" s="15">
        <v>55117.279999999999</v>
      </c>
      <c r="H25" s="15">
        <f t="shared" si="1"/>
        <v>0</v>
      </c>
    </row>
    <row r="26" spans="1:8" x14ac:dyDescent="0.2">
      <c r="A26" s="49">
        <v>3300</v>
      </c>
      <c r="B26" s="11" t="s">
        <v>91</v>
      </c>
      <c r="C26" s="15">
        <v>0</v>
      </c>
      <c r="D26" s="15">
        <v>204483.6</v>
      </c>
      <c r="E26" s="15">
        <f t="shared" si="0"/>
        <v>204483.6</v>
      </c>
      <c r="F26" s="15">
        <v>204302.8</v>
      </c>
      <c r="G26" s="15">
        <v>204302.8</v>
      </c>
      <c r="H26" s="15">
        <f t="shared" si="1"/>
        <v>180.80000000001746</v>
      </c>
    </row>
    <row r="27" spans="1:8" x14ac:dyDescent="0.2">
      <c r="A27" s="49">
        <v>3400</v>
      </c>
      <c r="B27" s="11" t="s">
        <v>92</v>
      </c>
      <c r="C27" s="15">
        <v>8600</v>
      </c>
      <c r="D27" s="15">
        <v>500</v>
      </c>
      <c r="E27" s="15">
        <f t="shared" si="0"/>
        <v>9100</v>
      </c>
      <c r="F27" s="15">
        <v>8091.58</v>
      </c>
      <c r="G27" s="15">
        <v>8091.58</v>
      </c>
      <c r="H27" s="15">
        <f t="shared" si="1"/>
        <v>1008.4200000000001</v>
      </c>
    </row>
    <row r="28" spans="1:8" x14ac:dyDescent="0.2">
      <c r="A28" s="49">
        <v>3500</v>
      </c>
      <c r="B28" s="11" t="s">
        <v>93</v>
      </c>
      <c r="C28" s="15">
        <v>567614</v>
      </c>
      <c r="D28" s="15">
        <v>1014526.46</v>
      </c>
      <c r="E28" s="15">
        <f t="shared" si="0"/>
        <v>1582140.46</v>
      </c>
      <c r="F28" s="15">
        <v>1565818.66</v>
      </c>
      <c r="G28" s="15">
        <v>1565818.66</v>
      </c>
      <c r="H28" s="15">
        <f t="shared" si="1"/>
        <v>16321.800000000047</v>
      </c>
    </row>
    <row r="29" spans="1:8" x14ac:dyDescent="0.2">
      <c r="A29" s="49">
        <v>3600</v>
      </c>
      <c r="B29" s="11" t="s">
        <v>94</v>
      </c>
      <c r="C29" s="15">
        <v>125000</v>
      </c>
      <c r="D29" s="15">
        <v>-71938.240000000005</v>
      </c>
      <c r="E29" s="15">
        <f t="shared" si="0"/>
        <v>53061.759999999995</v>
      </c>
      <c r="F29" s="15">
        <v>52042.11</v>
      </c>
      <c r="G29" s="15">
        <v>52042.11</v>
      </c>
      <c r="H29" s="15">
        <f t="shared" si="1"/>
        <v>1019.6499999999942</v>
      </c>
    </row>
    <row r="30" spans="1:8" x14ac:dyDescent="0.2">
      <c r="A30" s="49">
        <v>3700</v>
      </c>
      <c r="B30" s="11" t="s">
        <v>95</v>
      </c>
      <c r="C30" s="15">
        <v>110000</v>
      </c>
      <c r="D30" s="15">
        <v>4790</v>
      </c>
      <c r="E30" s="15">
        <f t="shared" si="0"/>
        <v>114790</v>
      </c>
      <c r="F30" s="15">
        <v>114466.67</v>
      </c>
      <c r="G30" s="15">
        <v>114466.67</v>
      </c>
      <c r="H30" s="15">
        <f t="shared" si="1"/>
        <v>323.33000000000175</v>
      </c>
    </row>
    <row r="31" spans="1:8" x14ac:dyDescent="0.2">
      <c r="A31" s="49">
        <v>3800</v>
      </c>
      <c r="B31" s="11" t="s">
        <v>96</v>
      </c>
      <c r="C31" s="15">
        <v>0</v>
      </c>
      <c r="D31" s="15">
        <v>0</v>
      </c>
      <c r="E31" s="15">
        <f t="shared" si="0"/>
        <v>0</v>
      </c>
      <c r="F31" s="15">
        <v>0</v>
      </c>
      <c r="G31" s="15">
        <v>0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88500</v>
      </c>
      <c r="D32" s="15">
        <v>0</v>
      </c>
      <c r="E32" s="15">
        <f t="shared" si="0"/>
        <v>88500</v>
      </c>
      <c r="F32" s="15">
        <v>71963</v>
      </c>
      <c r="G32" s="15">
        <v>58759</v>
      </c>
      <c r="H32" s="15">
        <f t="shared" si="1"/>
        <v>16537</v>
      </c>
    </row>
    <row r="33" spans="1:8" x14ac:dyDescent="0.2">
      <c r="A33" s="48" t="s">
        <v>69</v>
      </c>
      <c r="B33" s="7"/>
      <c r="C33" s="15">
        <f>SUM(C34:C42)</f>
        <v>1223826</v>
      </c>
      <c r="D33" s="15">
        <f>SUM(D34:D42)</f>
        <v>77124.11</v>
      </c>
      <c r="E33" s="15">
        <f t="shared" si="0"/>
        <v>1300950.1100000001</v>
      </c>
      <c r="F33" s="15">
        <f>SUM(F34:F42)</f>
        <v>1299871.5900000001</v>
      </c>
      <c r="G33" s="15">
        <f>SUM(G34:G42)</f>
        <v>1298371.5900000001</v>
      </c>
      <c r="H33" s="15">
        <f t="shared" si="1"/>
        <v>1078.5200000000186</v>
      </c>
    </row>
    <row r="34" spans="1:8" x14ac:dyDescent="0.2">
      <c r="A34" s="49">
        <v>4100</v>
      </c>
      <c r="B34" s="11" t="s">
        <v>97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98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99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100</v>
      </c>
      <c r="C37" s="15">
        <v>1223826</v>
      </c>
      <c r="D37" s="15">
        <v>77124.11</v>
      </c>
      <c r="E37" s="15">
        <f t="shared" si="0"/>
        <v>1300950.1100000001</v>
      </c>
      <c r="F37" s="15">
        <v>1299871.5900000001</v>
      </c>
      <c r="G37" s="15">
        <v>1298371.5900000001</v>
      </c>
      <c r="H37" s="15">
        <f t="shared" si="1"/>
        <v>1078.5200000000186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101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102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103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70</v>
      </c>
      <c r="B43" s="7"/>
      <c r="C43" s="15">
        <f>SUM(C44:C52)</f>
        <v>13000</v>
      </c>
      <c r="D43" s="15">
        <f>SUM(D44:D52)</f>
        <v>19110.909999999996</v>
      </c>
      <c r="E43" s="15">
        <f t="shared" si="0"/>
        <v>32110.909999999996</v>
      </c>
      <c r="F43" s="15">
        <f>SUM(F44:F52)</f>
        <v>32110.909999999996</v>
      </c>
      <c r="G43" s="15">
        <f>SUM(G44:G52)</f>
        <v>32110.909999999996</v>
      </c>
      <c r="H43" s="15">
        <f t="shared" si="1"/>
        <v>0</v>
      </c>
    </row>
    <row r="44" spans="1:8" x14ac:dyDescent="0.2">
      <c r="A44" s="49">
        <v>5100</v>
      </c>
      <c r="B44" s="11" t="s">
        <v>104</v>
      </c>
      <c r="C44" s="15">
        <v>13000</v>
      </c>
      <c r="D44" s="15">
        <v>-4402.01</v>
      </c>
      <c r="E44" s="15">
        <f t="shared" si="0"/>
        <v>8597.99</v>
      </c>
      <c r="F44" s="15">
        <v>8597.99</v>
      </c>
      <c r="G44" s="15">
        <v>8597.99</v>
      </c>
      <c r="H44" s="15">
        <f t="shared" si="1"/>
        <v>0</v>
      </c>
    </row>
    <row r="45" spans="1:8" x14ac:dyDescent="0.2">
      <c r="A45" s="49">
        <v>5200</v>
      </c>
      <c r="B45" s="11" t="s">
        <v>105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106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107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108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109</v>
      </c>
      <c r="C49" s="15">
        <v>0</v>
      </c>
      <c r="D49" s="15">
        <v>23512.92</v>
      </c>
      <c r="E49" s="15">
        <f t="shared" si="0"/>
        <v>23512.92</v>
      </c>
      <c r="F49" s="15">
        <v>23512.92</v>
      </c>
      <c r="G49" s="15">
        <v>23512.92</v>
      </c>
      <c r="H49" s="15">
        <f t="shared" si="1"/>
        <v>0</v>
      </c>
    </row>
    <row r="50" spans="1:8" x14ac:dyDescent="0.2">
      <c r="A50" s="49">
        <v>5700</v>
      </c>
      <c r="B50" s="11" t="s">
        <v>110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111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112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71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113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114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115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72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116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117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118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119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120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121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122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73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74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123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124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125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126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127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128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129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58</v>
      </c>
      <c r="C77" s="17">
        <f t="shared" ref="C77:H77" si="4">SUM(C5+C13+C23+C33+C43+C53+C57+C65+C69)</f>
        <v>8908281.3999999985</v>
      </c>
      <c r="D77" s="17">
        <f t="shared" si="4"/>
        <v>2346583.6800000002</v>
      </c>
      <c r="E77" s="17">
        <f t="shared" si="4"/>
        <v>11254865.079999998</v>
      </c>
      <c r="F77" s="17">
        <f t="shared" si="4"/>
        <v>10903353.49</v>
      </c>
      <c r="G77" s="17">
        <f t="shared" si="4"/>
        <v>9996921.2599999998</v>
      </c>
      <c r="H77" s="17">
        <f t="shared" si="4"/>
        <v>351511.58999999834</v>
      </c>
    </row>
    <row r="80" spans="1:8" x14ac:dyDescent="0.2">
      <c r="B80" s="63" t="s">
        <v>141</v>
      </c>
      <c r="C80" s="63"/>
      <c r="D80" s="63"/>
      <c r="E80" s="63"/>
      <c r="F80" s="63"/>
      <c r="G80" s="63"/>
      <c r="H80" s="63"/>
    </row>
  </sheetData>
  <sheetProtection formatCells="0" formatColumns="0" formatRows="0" autoFilter="0"/>
  <protectedRanges>
    <protectedRange sqref="B80:H80" name="Rango1_1_2"/>
  </protectedRanges>
  <mergeCells count="5">
    <mergeCell ref="A1:H1"/>
    <mergeCell ref="C2:G2"/>
    <mergeCell ref="H2:H3"/>
    <mergeCell ref="A2:B4"/>
    <mergeCell ref="B80:H8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C6" sqref="C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8895281.4000000004</v>
      </c>
      <c r="D6" s="50">
        <v>2327472.77</v>
      </c>
      <c r="E6" s="50">
        <f>C6+D6</f>
        <v>11222754.17</v>
      </c>
      <c r="F6" s="50">
        <v>10871242.58</v>
      </c>
      <c r="G6" s="50">
        <v>9964810.3499999996</v>
      </c>
      <c r="H6" s="50">
        <f>E6-F6</f>
        <v>351511.58999999985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13000</v>
      </c>
      <c r="D8" s="50">
        <v>19110.91</v>
      </c>
      <c r="E8" s="50">
        <f>C8+D8</f>
        <v>32110.91</v>
      </c>
      <c r="F8" s="50">
        <v>32110.91</v>
      </c>
      <c r="G8" s="50">
        <v>32110.91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58</v>
      </c>
      <c r="C16" s="17">
        <f>SUM(C6+C8+C10+C12+C14)</f>
        <v>8908281.4000000004</v>
      </c>
      <c r="D16" s="17">
        <f>SUM(D6+D8+D10+D12+D14)</f>
        <v>2346583.6800000002</v>
      </c>
      <c r="E16" s="17">
        <f>SUM(E6+E8+E10+E12+E14)</f>
        <v>11254865.08</v>
      </c>
      <c r="F16" s="17">
        <f t="shared" ref="F16:H16" si="0">SUM(F6+F8+F10+F12+F14)</f>
        <v>10903353.49</v>
      </c>
      <c r="G16" s="17">
        <f t="shared" si="0"/>
        <v>9996921.2599999998</v>
      </c>
      <c r="H16" s="17">
        <f t="shared" si="0"/>
        <v>351511.58999999985</v>
      </c>
    </row>
    <row r="18" spans="2:2" x14ac:dyDescent="0.2">
      <c r="B18" s="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C16" sqref="C16:H1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59</v>
      </c>
      <c r="B3" s="58"/>
      <c r="C3" s="52" t="s">
        <v>65</v>
      </c>
      <c r="D3" s="53"/>
      <c r="E3" s="53"/>
      <c r="F3" s="53"/>
      <c r="G3" s="54"/>
      <c r="H3" s="55" t="s">
        <v>64</v>
      </c>
    </row>
    <row r="4" spans="1:8" ht="24.95" customHeight="1" x14ac:dyDescent="0.2">
      <c r="A4" s="59"/>
      <c r="B4" s="60"/>
      <c r="C4" s="9" t="s">
        <v>60</v>
      </c>
      <c r="D4" s="9" t="s">
        <v>130</v>
      </c>
      <c r="E4" s="9" t="s">
        <v>61</v>
      </c>
      <c r="F4" s="9" t="s">
        <v>62</v>
      </c>
      <c r="G4" s="9" t="s">
        <v>63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131</v>
      </c>
      <c r="F5" s="10">
        <v>4</v>
      </c>
      <c r="G5" s="10">
        <v>5</v>
      </c>
      <c r="H5" s="10" t="s">
        <v>132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135</v>
      </c>
      <c r="B7" s="22"/>
      <c r="C7" s="15">
        <v>8017995.4299999997</v>
      </c>
      <c r="D7" s="15">
        <v>2441677.89</v>
      </c>
      <c r="E7" s="15">
        <f>C7+D7</f>
        <v>10459673.32</v>
      </c>
      <c r="F7" s="15">
        <v>10168622.289999999</v>
      </c>
      <c r="G7" s="15">
        <v>9320962.5299999993</v>
      </c>
      <c r="H7" s="15">
        <f>E7-F7</f>
        <v>291051.03000000119</v>
      </c>
    </row>
    <row r="8" spans="1:8" x14ac:dyDescent="0.2">
      <c r="A8" s="4" t="s">
        <v>136</v>
      </c>
      <c r="B8" s="22"/>
      <c r="C8" s="15">
        <v>890285.97</v>
      </c>
      <c r="D8" s="15">
        <v>-95094.21</v>
      </c>
      <c r="E8" s="15">
        <f t="shared" ref="E8:E13" si="0">C8+D8</f>
        <v>795191.76</v>
      </c>
      <c r="F8" s="15">
        <v>734731.2</v>
      </c>
      <c r="G8" s="15">
        <v>675958.73</v>
      </c>
      <c r="H8" s="15">
        <f t="shared" ref="H8:H13" si="1">E8-F8</f>
        <v>60460.560000000056</v>
      </c>
    </row>
    <row r="9" spans="1:8" x14ac:dyDescent="0.2">
      <c r="A9" s="4" t="s">
        <v>53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54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55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56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57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58</v>
      </c>
      <c r="C16" s="23">
        <f t="shared" ref="C16:H16" si="2">SUM(C7:C15)</f>
        <v>8908281.4000000004</v>
      </c>
      <c r="D16" s="23">
        <f t="shared" si="2"/>
        <v>2346583.6800000002</v>
      </c>
      <c r="E16" s="23">
        <f t="shared" si="2"/>
        <v>11254865.08</v>
      </c>
      <c r="F16" s="23">
        <f t="shared" si="2"/>
        <v>10903353.489999998</v>
      </c>
      <c r="G16" s="23">
        <f t="shared" si="2"/>
        <v>9996921.2599999998</v>
      </c>
      <c r="H16" s="23">
        <f t="shared" si="2"/>
        <v>351511.59000000125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59</v>
      </c>
      <c r="B21" s="58"/>
      <c r="C21" s="52" t="s">
        <v>65</v>
      </c>
      <c r="D21" s="53"/>
      <c r="E21" s="53"/>
      <c r="F21" s="53"/>
      <c r="G21" s="54"/>
      <c r="H21" s="55" t="s">
        <v>64</v>
      </c>
    </row>
    <row r="22" spans="1:8" ht="22.5" x14ac:dyDescent="0.2">
      <c r="A22" s="59"/>
      <c r="B22" s="60"/>
      <c r="C22" s="9" t="s">
        <v>60</v>
      </c>
      <c r="D22" s="9" t="s">
        <v>130</v>
      </c>
      <c r="E22" s="9" t="s">
        <v>61</v>
      </c>
      <c r="F22" s="9" t="s">
        <v>62</v>
      </c>
      <c r="G22" s="9" t="s">
        <v>63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131</v>
      </c>
      <c r="F23" s="10">
        <v>4</v>
      </c>
      <c r="G23" s="10">
        <v>5</v>
      </c>
      <c r="H23" s="10" t="s">
        <v>132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58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59</v>
      </c>
      <c r="B34" s="58"/>
      <c r="C34" s="52" t="s">
        <v>65</v>
      </c>
      <c r="D34" s="53"/>
      <c r="E34" s="53"/>
      <c r="F34" s="53"/>
      <c r="G34" s="54"/>
      <c r="H34" s="55" t="s">
        <v>64</v>
      </c>
    </row>
    <row r="35" spans="1:8" ht="22.5" x14ac:dyDescent="0.2">
      <c r="A35" s="59"/>
      <c r="B35" s="60"/>
      <c r="C35" s="9" t="s">
        <v>60</v>
      </c>
      <c r="D35" s="9" t="s">
        <v>130</v>
      </c>
      <c r="E35" s="9" t="s">
        <v>61</v>
      </c>
      <c r="F35" s="9" t="s">
        <v>62</v>
      </c>
      <c r="G35" s="9" t="s">
        <v>63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131</v>
      </c>
      <c r="F36" s="10">
        <v>4</v>
      </c>
      <c r="G36" s="10">
        <v>5</v>
      </c>
      <c r="H36" s="10" t="s">
        <v>132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58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B54" s="1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24" workbookViewId="0">
      <selection activeCell="C42" sqref="C42:H4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8908281.4000000004</v>
      </c>
      <c r="D16" s="15">
        <f t="shared" si="3"/>
        <v>2346583.6800000002</v>
      </c>
      <c r="E16" s="15">
        <f t="shared" si="3"/>
        <v>11254865.08</v>
      </c>
      <c r="F16" s="15">
        <f t="shared" si="3"/>
        <v>10903353.489999998</v>
      </c>
      <c r="G16" s="15">
        <f t="shared" si="3"/>
        <v>9996921.2599999998</v>
      </c>
      <c r="H16" s="15">
        <f t="shared" si="3"/>
        <v>351511.59000000125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8017995.4299999997</v>
      </c>
      <c r="D20" s="15">
        <v>2441677.89</v>
      </c>
      <c r="E20" s="15">
        <f t="shared" si="5"/>
        <v>10459673.32</v>
      </c>
      <c r="F20" s="15">
        <v>10168622.289999999</v>
      </c>
      <c r="G20" s="15">
        <v>9320962.5299999993</v>
      </c>
      <c r="H20" s="15">
        <f t="shared" si="4"/>
        <v>291051.03000000119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890285.97</v>
      </c>
      <c r="D23" s="15">
        <v>-95094.21</v>
      </c>
      <c r="E23" s="15">
        <f t="shared" si="5"/>
        <v>795191.76</v>
      </c>
      <c r="F23" s="15">
        <v>734731.2</v>
      </c>
      <c r="G23" s="15">
        <v>675958.73</v>
      </c>
      <c r="H23" s="15">
        <f t="shared" si="4"/>
        <v>60460.560000000056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58</v>
      </c>
      <c r="C42" s="23">
        <f t="shared" ref="C42:H42" si="12">SUM(C36+C25+C16+C6)</f>
        <v>8908281.4000000004</v>
      </c>
      <c r="D42" s="23">
        <f t="shared" si="12"/>
        <v>2346583.6800000002</v>
      </c>
      <c r="E42" s="23">
        <f t="shared" si="12"/>
        <v>11254865.08</v>
      </c>
      <c r="F42" s="23">
        <f t="shared" si="12"/>
        <v>10903353.489999998</v>
      </c>
      <c r="G42" s="23">
        <f t="shared" si="12"/>
        <v>9996921.2599999998</v>
      </c>
      <c r="H42" s="23">
        <f t="shared" si="12"/>
        <v>351511.59000000125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 t="s">
        <v>141</v>
      </c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2018-03-08T21:21:25Z</cp:lastPrinted>
  <dcterms:created xsi:type="dcterms:W3CDTF">2014-02-10T03:37:14Z</dcterms:created>
  <dcterms:modified xsi:type="dcterms:W3CDTF">2020-01-23T20:56:14Z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