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2004 OK CUENTA PUBLICA\INFORMACION PRESUPUESTARIA\"/>
    </mc:Choice>
  </mc:AlternateContent>
  <xr:revisionPtr revIDLastSave="0" documentId="13_ncr:1_{B416D2B6-0C61-4C97-BFB3-2F559320527E}" xr6:coauthVersionLast="43" xr6:coauthVersionMax="43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COG!$A$3:$H$78</definedName>
    <definedName name="_xlnm.Print_Titles" localSheetId="0">COG!$1:$4</definedName>
  </definedNames>
  <calcPr calcId="191029"/>
</workbook>
</file>

<file path=xl/calcChain.xml><?xml version="1.0" encoding="utf-8"?>
<calcChain xmlns="http://schemas.openxmlformats.org/spreadsheetml/2006/main">
  <c r="E14" i="4" l="1"/>
  <c r="H14" i="4" s="1"/>
  <c r="G58" i="4" l="1"/>
  <c r="F58" i="4"/>
  <c r="D58" i="4"/>
  <c r="H52" i="4"/>
  <c r="H44" i="4"/>
  <c r="E56" i="4"/>
  <c r="H56" i="4" s="1"/>
  <c r="E54" i="4"/>
  <c r="H54" i="4" s="1"/>
  <c r="E52" i="4"/>
  <c r="E50" i="4"/>
  <c r="H50" i="4" s="1"/>
  <c r="E48" i="4"/>
  <c r="H48" i="4" s="1"/>
  <c r="E46" i="4"/>
  <c r="H46" i="4" s="1"/>
  <c r="E44" i="4"/>
  <c r="C58" i="4"/>
  <c r="G31" i="4"/>
  <c r="F31" i="4"/>
  <c r="E29" i="4"/>
  <c r="H29" i="4" s="1"/>
  <c r="E28" i="4"/>
  <c r="H28" i="4" s="1"/>
  <c r="E27" i="4"/>
  <c r="H27" i="4" s="1"/>
  <c r="E26" i="4"/>
  <c r="H26" i="4" s="1"/>
  <c r="D31" i="4"/>
  <c r="C3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7" i="4"/>
  <c r="F17" i="4"/>
  <c r="D17" i="4"/>
  <c r="C17" i="4"/>
  <c r="H58" i="4" l="1"/>
  <c r="H31" i="4"/>
  <c r="E31" i="4"/>
  <c r="E58" i="4"/>
  <c r="H17" i="4"/>
  <c r="E17" i="4"/>
  <c r="H31" i="5" l="1"/>
  <c r="H27" i="5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E30" i="5"/>
  <c r="H30" i="5" s="1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77" i="6"/>
  <c r="H76" i="6"/>
  <c r="H73" i="6"/>
  <c r="H72" i="6"/>
  <c r="H60" i="6"/>
  <c r="H18" i="6"/>
  <c r="H11" i="6"/>
  <c r="H7" i="6"/>
  <c r="E78" i="6"/>
  <c r="H78" i="6" s="1"/>
  <c r="E77" i="6"/>
  <c r="E76" i="6"/>
  <c r="E75" i="6"/>
  <c r="H75" i="6" s="1"/>
  <c r="E74" i="6"/>
  <c r="H74" i="6" s="1"/>
  <c r="E73" i="6"/>
  <c r="E72" i="6"/>
  <c r="E70" i="6"/>
  <c r="H70" i="6" s="1"/>
  <c r="E69" i="6"/>
  <c r="H69" i="6" s="1"/>
  <c r="E68" i="6"/>
  <c r="H68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E58" i="6"/>
  <c r="H58" i="6" s="1"/>
  <c r="E57" i="6"/>
  <c r="H57" i="6" s="1"/>
  <c r="E56" i="6"/>
  <c r="H56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71" i="6"/>
  <c r="G67" i="6"/>
  <c r="G59" i="6"/>
  <c r="G55" i="6"/>
  <c r="G45" i="6"/>
  <c r="G33" i="6"/>
  <c r="G23" i="6"/>
  <c r="G13" i="6"/>
  <c r="G5" i="6"/>
  <c r="F71" i="6"/>
  <c r="F67" i="6"/>
  <c r="F59" i="6"/>
  <c r="F55" i="6"/>
  <c r="F45" i="6"/>
  <c r="F33" i="6"/>
  <c r="F23" i="6"/>
  <c r="F13" i="6"/>
  <c r="F5" i="6"/>
  <c r="D71" i="6"/>
  <c r="D67" i="6"/>
  <c r="D59" i="6"/>
  <c r="D55" i="6"/>
  <c r="E55" i="6" s="1"/>
  <c r="H55" i="6" s="1"/>
  <c r="D45" i="6"/>
  <c r="D33" i="6"/>
  <c r="D23" i="6"/>
  <c r="D13" i="6"/>
  <c r="D5" i="6"/>
  <c r="C71" i="6"/>
  <c r="E71" i="6" s="1"/>
  <c r="H71" i="6" s="1"/>
  <c r="C67" i="6"/>
  <c r="E67" i="6" s="1"/>
  <c r="H67" i="6" s="1"/>
  <c r="C59" i="6"/>
  <c r="E59" i="6" s="1"/>
  <c r="C55" i="6"/>
  <c r="C45" i="6"/>
  <c r="C33" i="6"/>
  <c r="C23" i="6"/>
  <c r="C13" i="6"/>
  <c r="C5" i="6"/>
  <c r="C42" i="5" l="1"/>
  <c r="E16" i="8"/>
  <c r="H59" i="6"/>
  <c r="E45" i="6"/>
  <c r="H45" i="6" s="1"/>
  <c r="E33" i="6"/>
  <c r="H33" i="6" s="1"/>
  <c r="E23" i="6"/>
  <c r="H23" i="6" s="1"/>
  <c r="E13" i="6"/>
  <c r="H13" i="6" s="1"/>
  <c r="F79" i="6"/>
  <c r="H16" i="5"/>
  <c r="H25" i="5"/>
  <c r="G79" i="6"/>
  <c r="E36" i="5"/>
  <c r="H38" i="5"/>
  <c r="H36" i="5" s="1"/>
  <c r="H42" i="5" s="1"/>
  <c r="C79" i="6"/>
  <c r="H6" i="8"/>
  <c r="H16" i="8" s="1"/>
  <c r="E6" i="5"/>
  <c r="H13" i="5"/>
  <c r="H6" i="5" s="1"/>
  <c r="D79" i="6"/>
  <c r="E5" i="6"/>
  <c r="D42" i="5"/>
  <c r="F42" i="5"/>
  <c r="G42" i="5"/>
  <c r="E25" i="5"/>
  <c r="E16" i="5"/>
  <c r="E42" i="5" s="1"/>
  <c r="E79" i="6" l="1"/>
  <c r="H5" i="6"/>
  <c r="H79" i="6" s="1"/>
</calcChain>
</file>

<file path=xl/sharedStrings.xml><?xml version="1.0" encoding="utf-8"?>
<sst xmlns="http://schemas.openxmlformats.org/spreadsheetml/2006/main" count="204" uniqueCount="143">
  <si>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</si>
  <si>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</si>
  <si>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</si>
  <si>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</si>
  <si>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</si>
  <si>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</si>
  <si>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</si>
  <si>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</si>
  <si>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</si>
  <si>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</si>
  <si>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</si>
  <si>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</si>
  <si>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</si>
  <si>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</si>
  <si>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</si>
  <si>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</si>
  <si>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</si>
  <si>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</si>
  <si>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</si>
  <si>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</si>
  <si>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</si>
  <si>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</si>
  <si>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</si>
  <si>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</si>
  <si>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</si>
  <si>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</si>
  <si>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</si>
  <si>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</si>
  <si>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</si>
  <si>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</si>
  <si>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</si>
  <si>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</si>
  <si>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</si>
  <si>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</si>
  <si>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</si>
  <si>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</si>
  <si>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</si>
  <si>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</si>
  <si>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</si>
  <si>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</si>
  <si>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</si>
  <si>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</si>
  <si>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</si>
  <si>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</si>
  <si>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</si>
  <si>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</si>
  <si>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</si>
  <si>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</si>
  <si>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</si>
  <si>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</si>
  <si>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</si>
  <si>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</si>
  <si>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</si>
  <si>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</si>
  <si>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</si>
  <si>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</si>
  <si>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</si>
  <si>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</si>
  <si>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</si>
  <si>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</si>
  <si>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</si>
  <si>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</si>
  <si>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</si>
  <si>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</si>
  <si>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</si>
  <si>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</si>
  <si>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</si>
  <si>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</si>
  <si>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</si>
  <si>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</si>
  <si>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</si>
  <si>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</si>
  <si>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</si>
  <si>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</si>
  <si>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</si>
  <si>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</si>
  <si>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</si>
  <si>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</si>
  <si>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</si>
  <si>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</si>
  <si>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</si>
  <si>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</si>
  <si>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</si>
  <si>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</si>
  <si>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</si>
  <si>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</si>
  <si>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</si>
  <si>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</si>
  <si>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</si>
  <si>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</si>
  <si>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</si>
  <si>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</si>
  <si>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</si>
  <si>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</si>
  <si>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</si>
  <si>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</si>
  <si>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</si>
  <si>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</si>
  <si>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</si>
  <si>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</si>
  <si>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</si>
  <si>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</si>
  <si>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</si>
  <si>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</si>
  <si>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</si>
  <si>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</si>
  <si>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</si>
  <si>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</si>
  <si>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</si>
  <si>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</si>
  <si>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</si>
  <si>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</si>
  <si>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</si>
  <si>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</si>
  <si>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</si>
  <si>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</si>
  <si>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</si>
  <si>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</si>
  <si>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</si>
  <si>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</si>
  <si>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</si>
  <si>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</si>
  <si>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</si>
  <si>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</si>
  <si>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</si>
  <si>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</si>
  <si>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</si>
  <si>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</si>
  <si>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 GUANAJUATO, GTO.
ESTADO ANALÍTICO DEL EJERCICIO DEL PRESUPUESTO DE EGRESOS
CLASIFICACIÓN POR OBJETO DEL GASTO (CAPÍTULO Y CONCEPTO)
DEL 1 ENERO AL 31 DE DICIEMBRE DEL 2020</t>
  </si>
  <si>
    <t>SISTEMA PARA EL DESARROLLO INTEGRAL DE LA FAMILIA DE GUANAJUATO, GTO.
ESTADO ANALÍTICO DEL EJERCICIO DEL PRESUPUESTO DE EGRESOS
CLASIFICACION ECÓNOMICA (POR TIPO DE GASTO)
DEL 1 ENERO AL 31 DE DICIEMBRE DEL 2020</t>
  </si>
  <si>
    <t>DIRECCIÓN GENERAL</t>
  </si>
  <si>
    <t>DIRECCION ADMINISTRATIVA</t>
  </si>
  <si>
    <t xml:space="preserve"> DIRECCION DE DESARROLLO COMUNITARIO Y N</t>
  </si>
  <si>
    <t>COORDINACION DE ESTANCIAS</t>
  </si>
  <si>
    <t>UNIDAD MUNICIPAL DE REHABILITACIÓN</t>
  </si>
  <si>
    <t>CENTROS GERONTOLÓGICOS</t>
  </si>
  <si>
    <t>DIRECCION DE DESARROLLO FAMILIAR</t>
  </si>
  <si>
    <t>PROCURADURIA AUX PARA LA PROTECCION NNYA</t>
  </si>
  <si>
    <t>SISTEMA PARA EL DESARROLLO INTEGRAL DE LA FAMILIA DE GUANAJUATO, GTO.
ESTADO ANALÍTICO DEL EJERCICIO DEL PRESUPUESTO DE EGRESOS
CLASIFICACIÓN ADMINISTRATIVA
DEL 1 ENERO AL 31 DE DICIEMBRE DEL 2020</t>
  </si>
  <si>
    <t>Gobierno (Federal/Estatal/Municipal) de SISTEMA PARA EL DESARROLLO INTEGRAL DE LA FAMILIA DE GUANAJUATO, GTO.
Estado Analítico del Ejercicio del Presupuesto de Egresos
Clasificación Administrativa
DEL 1 ENERO AL 31 DE DICIEMBRE DEL 2020</t>
  </si>
  <si>
    <t>Sector Paraestatal del Gobierno (Federal/Estatal/Municipal) de SISTEMA PARA EL DESARROLLO INTEGRAL DE LA FAMILIA DE GUANAJUATO, GTO.
Estado Analítico del Ejercicio del Presupuesto de Egresos
Clasificación Administrativa
DEL 1 ENERO AL 31 DE DICIEMBRE DEL 2020</t>
  </si>
  <si>
    <t>SISTEMA PARA EL DESARROLLO INTEGRAL DE LA FAMILIA DE GUANAJUATO, GTO.
ESTADO ANALÍTICO DEL EJERCICIO DEL PRESUPUESTO DE EGRESOS
CLASIFICACIÓN FUNCIONAL (FINALIDAD Y FUNCIÓN)
DEL 1 ENERO AL 31 DE DICIEMBRE DEL 2020</t>
  </si>
  <si>
    <t>"Bajo protesta de decir verdad declaramos que los Estados Financieros y sus notas, son razonablemente correctos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</si>
</sst>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3" fillId="3" borderId="0" xfId="32" applyFont="1" applyFill="1" applyAlignment="1">
      <alignment vertical="top"/>
    </xf>
    <xf numFmtId="0" fontId="3" fillId="3" borderId="0" xfId="32" applyFont="1" applyFill="1" applyAlignment="1">
      <alignment vertical="top"/>
    </xf>
    <xf numFmtId="0" fontId="3" fillId="3" borderId="0" xfId="32" applyFont="1" applyFill="1" applyAlignment="1">
      <alignment vertical="top"/>
    </xf>
    <xf numFmtId="0" fontId="3" fillId="3" borderId="0" xfId="32" applyFont="1" applyFill="1" applyAlignment="1">
      <alignment vertical="top"/>
    </xf>
    <xf numFmtId="0" fontId="8" fillId="0" borderId="5" xfId="0" applyFont="1" applyBorder="1" applyAlignment="1">
      <alignment horizontal="center" vertical="center" wrapText="1"/>
    </xf>
    <xf numFmtId="4" fontId="3" fillId="0" borderId="4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3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5" xr:uid="{472E843E-E3D7-493C-B15E-19B4E2BC27EA}"/>
    <cellStyle name="Millares 2 2 3" xfId="17" xr:uid="{7877E375-359D-48A6-9ADE-10C357CC7B19}"/>
    <cellStyle name="Millares 2 3" xfId="4" xr:uid="{00000000-0005-0000-0000-000003000000}"/>
    <cellStyle name="Millares 2 3 2" xfId="26" xr:uid="{DA8F1C53-9293-4C25-93E9-E7C12CC6BD29}"/>
    <cellStyle name="Millares 2 3 3" xfId="18" xr:uid="{B4C21C91-E43B-4B27-8FB3-8E8093EBB9BA}"/>
    <cellStyle name="Millares 2 4" xfId="24" xr:uid="{E83528CC-B91D-43F7-8FE1-1F6236AC51F2}"/>
    <cellStyle name="Millares 2 5" xfId="16" xr:uid="{2CB4112F-7CAD-4C51-8F46-712685804071}"/>
    <cellStyle name="Millares 3" xfId="5" xr:uid="{00000000-0005-0000-0000-000004000000}"/>
    <cellStyle name="Millares 3 2" xfId="27" xr:uid="{678330D8-C1D7-4FEA-B505-F1591B3512F6}"/>
    <cellStyle name="Millares 3 3" xfId="19" xr:uid="{FAFB1F5D-87C5-48F9-80AD-20E0182097DE}"/>
    <cellStyle name="Moneda 2" xfId="6" xr:uid="{00000000-0005-0000-0000-000005000000}"/>
    <cellStyle name="Moneda 2 2" xfId="28" xr:uid="{5625B35F-3141-4989-82AA-8B52B780A788}"/>
    <cellStyle name="Moneda 2 3" xfId="20" xr:uid="{0BADFED5-E9F1-451E-9D0F-A89E73EEC0F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9" xr:uid="{B1EFB9A2-339D-41CA-8664-ED2A4041D91C}"/>
    <cellStyle name="Normal 2 4" xfId="21" xr:uid="{7C8148FD-C447-434B-8F2E-48D3793CFB73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1" xr:uid="{583F12E8-237E-4350-A867-D0059FCFDCFB}"/>
    <cellStyle name="Normal 6 2 3" xfId="23" xr:uid="{2C3E5A36-27B1-42E1-9B02-1918D7BBB449}"/>
    <cellStyle name="Normal 6 3" xfId="30" xr:uid="{351EBF31-7624-4C22-A02E-16A1AB45C2FD}"/>
    <cellStyle name="Normal 6 4" xfId="22" xr:uid="{165B8CD7-4315-4CAE-9D8C-1B5330D07B55}"/>
    <cellStyle name="Normal 7" xfId="32" xr:uid="{9733940C-EB4D-43B4-BCA2-1D52ECE50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205401</xdr:colOff>
      <xdr:row>0</xdr:row>
      <xdr:rowOff>571500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3769DD-94E7-47B9-BB08-5BADE901C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481626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93</xdr:row>
      <xdr:rowOff>85726</xdr:rowOff>
    </xdr:from>
    <xdr:to>
      <xdr:col>7</xdr:col>
      <xdr:colOff>771525</xdr:colOff>
      <xdr:row>97</xdr:row>
      <xdr:rowOff>9526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B2E172-6311-4FC1-AEF8-41821F29D8A5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323850" y="14030326"/>
          <a:ext cx="974407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323850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7465EF-FB29-4970-AB6D-D374BCBEA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457200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29</xdr:row>
      <xdr:rowOff>47625</xdr:rowOff>
    </xdr:from>
    <xdr:to>
      <xdr:col>7</xdr:col>
      <xdr:colOff>847725</xdr:colOff>
      <xdr:row>33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FA324D-D326-4A39-8071-C070BB934295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180975" y="4848225"/>
          <a:ext cx="87915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314324</xdr:colOff>
      <xdr:row>0</xdr:row>
      <xdr:rowOff>533400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F0A296-04D1-4CB9-8B66-27FDEA2FD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525"/>
          <a:ext cx="428624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19</xdr:row>
      <xdr:rowOff>66675</xdr:rowOff>
    </xdr:from>
    <xdr:to>
      <xdr:col>1</xdr:col>
      <xdr:colOff>304799</xdr:colOff>
      <xdr:row>19</xdr:row>
      <xdr:rowOff>523875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1E3213-476D-4E75-B3BD-1D065A79F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381375"/>
          <a:ext cx="428624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47625</xdr:rowOff>
    </xdr:from>
    <xdr:to>
      <xdr:col>1</xdr:col>
      <xdr:colOff>304800</xdr:colOff>
      <xdr:row>38</xdr:row>
      <xdr:rowOff>495300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0030115-0BF5-4B56-9EA0-B0BB1DD1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934075"/>
          <a:ext cx="438150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69</xdr:row>
      <xdr:rowOff>19050</xdr:rowOff>
    </xdr:from>
    <xdr:to>
      <xdr:col>7</xdr:col>
      <xdr:colOff>714375</xdr:colOff>
      <xdr:row>73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5778F86-153B-44B7-8E68-432241F1E0B7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142875" y="12334875"/>
          <a:ext cx="87820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247650</xdr:colOff>
      <xdr:row>0</xdr:row>
      <xdr:rowOff>590550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2D9283-B363-4113-9D42-673321A14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6675"/>
          <a:ext cx="49530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50</xdr:row>
      <xdr:rowOff>28575</xdr:rowOff>
    </xdr:from>
    <xdr:to>
      <xdr:col>7</xdr:col>
      <xdr:colOff>742950</xdr:colOff>
      <xdr:row>54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E592BC-9FA8-469B-A553-3D2334D8155E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t="36751" r="2136" b="18762"/>
        <a:stretch/>
      </xdr:blipFill>
      <xdr:spPr bwMode="auto">
        <a:xfrm>
          <a:off x="190500" y="7972425"/>
          <a:ext cx="98298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workbookViewId="0">
      <selection activeCell="A100" sqref="A1:H100"/>
    </sheetView>
  </sheetViews>
  <sheetFormatPr baseColWidth="10" defaultRowHeight="11.25" x14ac:dyDescent="0.2"/>
  <cols>
    <col min="1" max="1" width="5.83203125" style="1" customWidth="1"/>
    <col min="2" max="2" width="63.6640625" style="1" customWidth="1"/>
    <col min="3" max="3" width="18.33203125" style="1" customWidth="1"/>
    <col min="4" max="4" width="19.83203125" style="1" customWidth="1"/>
    <col min="5" max="7" width="18.33203125" style="1" customWidth="1"/>
    <col min="8" max="8" width="19.6640625" style="1" customWidth="1"/>
    <col min="9" max="16384" width="12" style="1"/>
  </cols>
  <sheetData>
    <row r="1" spans="1:8" ht="50.1" customHeight="1" x14ac:dyDescent="0.2">
      <c r="A1" s="59" t="s">
        <v>128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19619507.969999999</v>
      </c>
      <c r="D5" s="14">
        <f>SUM(D6:D12)</f>
        <v>-1959591.3800000001</v>
      </c>
      <c r="E5" s="14">
        <f>C5+D5</f>
        <v>17659916.59</v>
      </c>
      <c r="F5" s="14">
        <f>SUM(F6:F12)</f>
        <v>17017564.84</v>
      </c>
      <c r="G5" s="14">
        <f>SUM(G6:G12)</f>
        <v>17015309.620000001</v>
      </c>
      <c r="H5" s="14">
        <f>E5-F5</f>
        <v>642351.75</v>
      </c>
    </row>
    <row r="6" spans="1:8" x14ac:dyDescent="0.2">
      <c r="A6" s="49">
        <v>1100</v>
      </c>
      <c r="B6" s="11" t="s">
        <v>70</v>
      </c>
      <c r="C6" s="15">
        <v>5995709.8899999997</v>
      </c>
      <c r="D6" s="15">
        <v>-794809.85</v>
      </c>
      <c r="E6" s="15">
        <f t="shared" ref="E6:E71" si="0">C6+D6</f>
        <v>5200900.04</v>
      </c>
      <c r="F6" s="15">
        <v>5090753.41</v>
      </c>
      <c r="G6" s="15">
        <v>5090753.41</v>
      </c>
      <c r="H6" s="15">
        <f t="shared" ref="H6:H71" si="1">E6-F6</f>
        <v>110146.62999999989</v>
      </c>
    </row>
    <row r="7" spans="1:8" x14ac:dyDescent="0.2">
      <c r="A7" s="49">
        <v>1200</v>
      </c>
      <c r="B7" s="11" t="s">
        <v>71</v>
      </c>
      <c r="C7" s="15">
        <v>2023156.02</v>
      </c>
      <c r="D7" s="15">
        <v>-477202.77</v>
      </c>
      <c r="E7" s="15">
        <f t="shared" si="0"/>
        <v>1545953.25</v>
      </c>
      <c r="F7" s="15">
        <v>1511274.36</v>
      </c>
      <c r="G7" s="15">
        <v>1511274.36</v>
      </c>
      <c r="H7" s="15">
        <f t="shared" si="1"/>
        <v>34678.889999999898</v>
      </c>
    </row>
    <row r="8" spans="1:8" x14ac:dyDescent="0.2">
      <c r="A8" s="49">
        <v>1300</v>
      </c>
      <c r="B8" s="11" t="s">
        <v>72</v>
      </c>
      <c r="C8" s="15">
        <v>1731466.13</v>
      </c>
      <c r="D8" s="15">
        <v>401238.05</v>
      </c>
      <c r="E8" s="15">
        <f t="shared" si="0"/>
        <v>2132704.1799999997</v>
      </c>
      <c r="F8" s="15">
        <v>1973042.34</v>
      </c>
      <c r="G8" s="15">
        <v>1973042.34</v>
      </c>
      <c r="H8" s="15">
        <f t="shared" si="1"/>
        <v>159661.83999999962</v>
      </c>
    </row>
    <row r="9" spans="1:8" x14ac:dyDescent="0.2">
      <c r="A9" s="49">
        <v>1400</v>
      </c>
      <c r="B9" s="11" t="s">
        <v>35</v>
      </c>
      <c r="C9" s="15">
        <v>3168645.36</v>
      </c>
      <c r="D9" s="15">
        <v>-583177.43000000005</v>
      </c>
      <c r="E9" s="15">
        <f t="shared" si="0"/>
        <v>2585467.9299999997</v>
      </c>
      <c r="F9" s="15">
        <v>2428081.1</v>
      </c>
      <c r="G9" s="15">
        <v>2428081.1</v>
      </c>
      <c r="H9" s="15">
        <f t="shared" si="1"/>
        <v>157386.82999999961</v>
      </c>
    </row>
    <row r="10" spans="1:8" x14ac:dyDescent="0.2">
      <c r="A10" s="49">
        <v>1500</v>
      </c>
      <c r="B10" s="11" t="s">
        <v>73</v>
      </c>
      <c r="C10" s="15">
        <v>6298377.29</v>
      </c>
      <c r="D10" s="15">
        <v>-103486.1</v>
      </c>
      <c r="E10" s="15">
        <f t="shared" si="0"/>
        <v>6194891.1900000004</v>
      </c>
      <c r="F10" s="15">
        <v>6014413.6299999999</v>
      </c>
      <c r="G10" s="15">
        <v>6012158.4100000001</v>
      </c>
      <c r="H10" s="15">
        <f t="shared" si="1"/>
        <v>180477.56000000052</v>
      </c>
    </row>
    <row r="11" spans="1:8" x14ac:dyDescent="0.2">
      <c r="A11" s="49">
        <v>1600</v>
      </c>
      <c r="B11" s="11" t="s">
        <v>36</v>
      </c>
      <c r="C11" s="15">
        <v>402153.28</v>
      </c>
      <c r="D11" s="15">
        <v>-402153.28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2583005.7600000002</v>
      </c>
      <c r="D13" s="15">
        <f>SUM(D14:D22)</f>
        <v>-1045662.19</v>
      </c>
      <c r="E13" s="15">
        <f t="shared" si="0"/>
        <v>1537343.5700000003</v>
      </c>
      <c r="F13" s="15">
        <f>SUM(F14:F22)</f>
        <v>1521618.12</v>
      </c>
      <c r="G13" s="15">
        <f>SUM(G14:G22)</f>
        <v>1502391.47</v>
      </c>
      <c r="H13" s="15">
        <f t="shared" si="1"/>
        <v>15725.450000000186</v>
      </c>
    </row>
    <row r="14" spans="1:8" x14ac:dyDescent="0.2">
      <c r="A14" s="49">
        <v>2100</v>
      </c>
      <c r="B14" s="11" t="s">
        <v>75</v>
      </c>
      <c r="C14" s="15">
        <v>376158.98</v>
      </c>
      <c r="D14" s="15">
        <v>-11882.24</v>
      </c>
      <c r="E14" s="15">
        <f t="shared" si="0"/>
        <v>364276.74</v>
      </c>
      <c r="F14" s="15">
        <v>364276.73</v>
      </c>
      <c r="G14" s="15">
        <v>364276.73</v>
      </c>
      <c r="H14" s="15">
        <f t="shared" si="1"/>
        <v>1.0000000009313226E-2</v>
      </c>
    </row>
    <row r="15" spans="1:8" x14ac:dyDescent="0.2">
      <c r="A15" s="49">
        <v>2200</v>
      </c>
      <c r="B15" s="11" t="s">
        <v>76</v>
      </c>
      <c r="C15" s="15">
        <v>896121.33</v>
      </c>
      <c r="D15" s="15">
        <v>-449876.41</v>
      </c>
      <c r="E15" s="15">
        <f t="shared" si="0"/>
        <v>446244.92</v>
      </c>
      <c r="F15" s="15">
        <v>446221.86</v>
      </c>
      <c r="G15" s="15">
        <v>446221.86</v>
      </c>
      <c r="H15" s="15">
        <f t="shared" si="1"/>
        <v>23.059999999997672</v>
      </c>
    </row>
    <row r="16" spans="1:8" x14ac:dyDescent="0.2">
      <c r="A16" s="49">
        <v>2300</v>
      </c>
      <c r="B16" s="11" t="s">
        <v>77</v>
      </c>
      <c r="C16" s="15">
        <v>403596</v>
      </c>
      <c r="D16" s="15">
        <v>-385587.6</v>
      </c>
      <c r="E16" s="15">
        <f t="shared" si="0"/>
        <v>18008.400000000023</v>
      </c>
      <c r="F16" s="15">
        <v>18008.400000000001</v>
      </c>
      <c r="G16" s="15">
        <v>18008.400000000001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65880</v>
      </c>
      <c r="D17" s="15">
        <v>-38913.78</v>
      </c>
      <c r="E17" s="15">
        <f t="shared" si="0"/>
        <v>26966.22</v>
      </c>
      <c r="F17" s="15">
        <v>26948.21</v>
      </c>
      <c r="G17" s="15">
        <v>26948.21</v>
      </c>
      <c r="H17" s="15">
        <f t="shared" si="1"/>
        <v>18.010000000002037</v>
      </c>
    </row>
    <row r="18" spans="1:8" x14ac:dyDescent="0.2">
      <c r="A18" s="49">
        <v>2500</v>
      </c>
      <c r="B18" s="11" t="s">
        <v>79</v>
      </c>
      <c r="C18" s="15">
        <v>57500</v>
      </c>
      <c r="D18" s="15">
        <v>-32293.57</v>
      </c>
      <c r="E18" s="15">
        <f t="shared" si="0"/>
        <v>25206.43</v>
      </c>
      <c r="F18" s="15">
        <v>25206.41</v>
      </c>
      <c r="G18" s="15">
        <v>25206.41</v>
      </c>
      <c r="H18" s="15">
        <f t="shared" si="1"/>
        <v>2.0000000000436557E-2</v>
      </c>
    </row>
    <row r="19" spans="1:8" x14ac:dyDescent="0.2">
      <c r="A19" s="49">
        <v>2600</v>
      </c>
      <c r="B19" s="11" t="s">
        <v>80</v>
      </c>
      <c r="C19" s="15">
        <v>512585</v>
      </c>
      <c r="D19" s="15">
        <v>-66097.990000000005</v>
      </c>
      <c r="E19" s="15">
        <f t="shared" si="0"/>
        <v>446487.01</v>
      </c>
      <c r="F19" s="15">
        <v>446468.46</v>
      </c>
      <c r="G19" s="15">
        <v>434636.72</v>
      </c>
      <c r="H19" s="15">
        <f t="shared" si="1"/>
        <v>18.549999999988358</v>
      </c>
    </row>
    <row r="20" spans="1:8" x14ac:dyDescent="0.2">
      <c r="A20" s="49">
        <v>2700</v>
      </c>
      <c r="B20" s="11" t="s">
        <v>81</v>
      </c>
      <c r="C20" s="15">
        <v>157092</v>
      </c>
      <c r="D20" s="15">
        <v>-92192.86</v>
      </c>
      <c r="E20" s="15">
        <f t="shared" si="0"/>
        <v>64899.14</v>
      </c>
      <c r="F20" s="15">
        <v>54527.68</v>
      </c>
      <c r="G20" s="15">
        <v>54527.68</v>
      </c>
      <c r="H20" s="15">
        <f t="shared" si="1"/>
        <v>10371.459999999999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114072.45</v>
      </c>
      <c r="D22" s="15">
        <v>31182.26</v>
      </c>
      <c r="E22" s="15">
        <f t="shared" si="0"/>
        <v>145254.71</v>
      </c>
      <c r="F22" s="15">
        <v>139960.37</v>
      </c>
      <c r="G22" s="15">
        <v>132565.46</v>
      </c>
      <c r="H22" s="15">
        <f t="shared" si="1"/>
        <v>5294.3399999999965</v>
      </c>
    </row>
    <row r="23" spans="1:8" x14ac:dyDescent="0.2">
      <c r="A23" s="48" t="s">
        <v>63</v>
      </c>
      <c r="B23" s="7"/>
      <c r="C23" s="15">
        <f>SUM(C24:C32)</f>
        <v>2946491.61</v>
      </c>
      <c r="D23" s="15">
        <f>SUM(D24:D32)</f>
        <v>-524402.5</v>
      </c>
      <c r="E23" s="15">
        <f t="shared" si="0"/>
        <v>2422089.11</v>
      </c>
      <c r="F23" s="15">
        <f>SUM(F24:F32)</f>
        <v>2160482.1300000004</v>
      </c>
      <c r="G23" s="15">
        <f>SUM(G24:G32)</f>
        <v>2125467.3400000003</v>
      </c>
      <c r="H23" s="15">
        <f t="shared" si="1"/>
        <v>261606.97999999952</v>
      </c>
    </row>
    <row r="24" spans="1:8" x14ac:dyDescent="0.2">
      <c r="A24" s="49">
        <v>3100</v>
      </c>
      <c r="B24" s="11" t="s">
        <v>84</v>
      </c>
      <c r="C24" s="15">
        <v>924303.99</v>
      </c>
      <c r="D24" s="15">
        <v>-35894.81</v>
      </c>
      <c r="E24" s="15">
        <f t="shared" si="0"/>
        <v>888409.17999999993</v>
      </c>
      <c r="F24" s="15">
        <v>759463.86</v>
      </c>
      <c r="G24" s="15">
        <v>750644.86</v>
      </c>
      <c r="H24" s="15">
        <f t="shared" si="1"/>
        <v>128945.31999999995</v>
      </c>
    </row>
    <row r="25" spans="1:8" x14ac:dyDescent="0.2">
      <c r="A25" s="49">
        <v>3200</v>
      </c>
      <c r="B25" s="11" t="s">
        <v>85</v>
      </c>
      <c r="C25" s="15">
        <v>40320</v>
      </c>
      <c r="D25" s="15">
        <v>2612</v>
      </c>
      <c r="E25" s="15">
        <f t="shared" si="0"/>
        <v>42932</v>
      </c>
      <c r="F25" s="15">
        <v>26967.84</v>
      </c>
      <c r="G25" s="15">
        <v>26967.84</v>
      </c>
      <c r="H25" s="15">
        <f t="shared" si="1"/>
        <v>15964.16</v>
      </c>
    </row>
    <row r="26" spans="1:8" x14ac:dyDescent="0.2">
      <c r="A26" s="49">
        <v>3300</v>
      </c>
      <c r="B26" s="11" t="s">
        <v>86</v>
      </c>
      <c r="C26" s="15">
        <v>335286.62</v>
      </c>
      <c r="D26" s="15">
        <v>-137413.82</v>
      </c>
      <c r="E26" s="15">
        <f t="shared" si="0"/>
        <v>197872.8</v>
      </c>
      <c r="F26" s="15">
        <v>102351.99</v>
      </c>
      <c r="G26" s="15">
        <v>90055.99</v>
      </c>
      <c r="H26" s="15">
        <f t="shared" si="1"/>
        <v>95520.809999999983</v>
      </c>
    </row>
    <row r="27" spans="1:8" x14ac:dyDescent="0.2">
      <c r="A27" s="49">
        <v>3400</v>
      </c>
      <c r="B27" s="11" t="s">
        <v>87</v>
      </c>
      <c r="C27" s="15">
        <v>214752.86</v>
      </c>
      <c r="D27" s="15">
        <v>-105220.12</v>
      </c>
      <c r="E27" s="15">
        <f t="shared" si="0"/>
        <v>109532.73999999999</v>
      </c>
      <c r="F27" s="15">
        <v>109532.74</v>
      </c>
      <c r="G27" s="15">
        <v>109532.74</v>
      </c>
      <c r="H27" s="15">
        <f t="shared" si="1"/>
        <v>0</v>
      </c>
    </row>
    <row r="28" spans="1:8" x14ac:dyDescent="0.2">
      <c r="A28" s="49">
        <v>3500</v>
      </c>
      <c r="B28" s="11" t="s">
        <v>88</v>
      </c>
      <c r="C28" s="15">
        <v>927964.03</v>
      </c>
      <c r="D28" s="15">
        <v>-146308.57999999999</v>
      </c>
      <c r="E28" s="15">
        <f t="shared" si="0"/>
        <v>781655.45000000007</v>
      </c>
      <c r="F28" s="15">
        <v>772015.67</v>
      </c>
      <c r="G28" s="15">
        <v>758339.88</v>
      </c>
      <c r="H28" s="15">
        <f t="shared" si="1"/>
        <v>9639.7800000000279</v>
      </c>
    </row>
    <row r="29" spans="1:8" x14ac:dyDescent="0.2">
      <c r="A29" s="49">
        <v>3600</v>
      </c>
      <c r="B29" s="11" t="s">
        <v>89</v>
      </c>
      <c r="C29" s="15">
        <v>65000</v>
      </c>
      <c r="D29" s="15">
        <v>-39781.94</v>
      </c>
      <c r="E29" s="15">
        <f t="shared" si="0"/>
        <v>25218.059999999998</v>
      </c>
      <c r="F29" s="15">
        <v>25218.06</v>
      </c>
      <c r="G29" s="15">
        <v>25218.06</v>
      </c>
      <c r="H29" s="15">
        <f t="shared" si="1"/>
        <v>0</v>
      </c>
    </row>
    <row r="30" spans="1:8" x14ac:dyDescent="0.2">
      <c r="A30" s="49">
        <v>3700</v>
      </c>
      <c r="B30" s="11" t="s">
        <v>90</v>
      </c>
      <c r="C30" s="15">
        <v>54504.4</v>
      </c>
      <c r="D30" s="15">
        <v>-32531.37</v>
      </c>
      <c r="E30" s="15">
        <f t="shared" si="0"/>
        <v>21973.030000000002</v>
      </c>
      <c r="F30" s="15">
        <v>21973.03</v>
      </c>
      <c r="G30" s="15">
        <v>21749.03</v>
      </c>
      <c r="H30" s="15">
        <f t="shared" si="1"/>
        <v>0</v>
      </c>
    </row>
    <row r="31" spans="1:8" x14ac:dyDescent="0.2">
      <c r="A31" s="49">
        <v>3800</v>
      </c>
      <c r="B31" s="11" t="s">
        <v>91</v>
      </c>
      <c r="C31" s="15">
        <v>150000</v>
      </c>
      <c r="D31" s="15">
        <v>-26967.26</v>
      </c>
      <c r="E31" s="15">
        <f t="shared" si="0"/>
        <v>123032.74</v>
      </c>
      <c r="F31" s="15">
        <v>123032.74</v>
      </c>
      <c r="G31" s="15">
        <v>123032.74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234359.71</v>
      </c>
      <c r="D32" s="15">
        <v>-2896.6</v>
      </c>
      <c r="E32" s="15">
        <f t="shared" si="0"/>
        <v>231463.11</v>
      </c>
      <c r="F32" s="15">
        <v>219926.2</v>
      </c>
      <c r="G32" s="15">
        <v>219926.2</v>
      </c>
      <c r="H32" s="15">
        <f t="shared" si="1"/>
        <v>11536.909999999974</v>
      </c>
    </row>
    <row r="33" spans="1:8" x14ac:dyDescent="0.2">
      <c r="A33" s="48" t="s">
        <v>64</v>
      </c>
      <c r="B33" s="7"/>
      <c r="C33" s="15">
        <f>SUM(C34:C42)</f>
        <v>1759791.94</v>
      </c>
      <c r="D33" s="15">
        <f>SUM(D34:D42)</f>
        <v>971899.15</v>
      </c>
      <c r="E33" s="15">
        <f t="shared" si="0"/>
        <v>2731691.09</v>
      </c>
      <c r="F33" s="15">
        <f>SUM(F34:F42)</f>
        <v>2345429.6900000004</v>
      </c>
      <c r="G33" s="15">
        <f>SUM(G34:G42)</f>
        <v>2343429.6900000004</v>
      </c>
      <c r="H33" s="15">
        <f t="shared" si="1"/>
        <v>386261.39999999944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1508716.81</v>
      </c>
      <c r="D37" s="15">
        <v>971899.15</v>
      </c>
      <c r="E37" s="15">
        <f t="shared" si="0"/>
        <v>2480615.96</v>
      </c>
      <c r="F37" s="15">
        <v>2132575.7200000002</v>
      </c>
      <c r="G37" s="15">
        <v>2130575.7200000002</v>
      </c>
      <c r="H37" s="15">
        <f t="shared" si="1"/>
        <v>348040.23999999976</v>
      </c>
    </row>
    <row r="38" spans="1:8" x14ac:dyDescent="0.2">
      <c r="A38" s="49">
        <v>4500</v>
      </c>
      <c r="B38" s="11" t="s">
        <v>41</v>
      </c>
      <c r="C38" s="15">
        <v>251075.13</v>
      </c>
      <c r="D38" s="15">
        <v>0</v>
      </c>
      <c r="E38" s="15">
        <f t="shared" si="0"/>
        <v>251075.13</v>
      </c>
      <c r="F38" s="15">
        <v>212853.97</v>
      </c>
      <c r="G38" s="15">
        <v>212853.97</v>
      </c>
      <c r="H38" s="15">
        <f t="shared" si="1"/>
        <v>38221.160000000003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9"/>
      <c r="B43" s="11"/>
      <c r="C43" s="15"/>
      <c r="D43" s="15"/>
      <c r="E43" s="15"/>
      <c r="F43" s="15"/>
      <c r="G43" s="15"/>
      <c r="H43" s="15"/>
    </row>
    <row r="44" spans="1:8" x14ac:dyDescent="0.2">
      <c r="A44" s="49"/>
      <c r="B44" s="11"/>
      <c r="C44" s="15"/>
      <c r="D44" s="15"/>
      <c r="E44" s="15"/>
      <c r="F44" s="15"/>
      <c r="G44" s="15"/>
      <c r="H44" s="15"/>
    </row>
    <row r="45" spans="1:8" x14ac:dyDescent="0.2">
      <c r="A45" s="48" t="s">
        <v>65</v>
      </c>
      <c r="B45" s="7"/>
      <c r="C45" s="15">
        <f>SUM(C46:C54)</f>
        <v>347429.88</v>
      </c>
      <c r="D45" s="15">
        <f>SUM(D46:D54)</f>
        <v>174646.49000000002</v>
      </c>
      <c r="E45" s="15">
        <f t="shared" si="0"/>
        <v>522076.37</v>
      </c>
      <c r="F45" s="15">
        <f>SUM(F46:F54)</f>
        <v>515306.37</v>
      </c>
      <c r="G45" s="15">
        <f>SUM(G46:G54)</f>
        <v>515306.37</v>
      </c>
      <c r="H45" s="15">
        <f t="shared" si="1"/>
        <v>6770</v>
      </c>
    </row>
    <row r="46" spans="1:8" x14ac:dyDescent="0.2">
      <c r="A46" s="49">
        <v>5100</v>
      </c>
      <c r="B46" s="11" t="s">
        <v>99</v>
      </c>
      <c r="C46" s="15">
        <v>299520</v>
      </c>
      <c r="D46" s="15">
        <v>-181189.96</v>
      </c>
      <c r="E46" s="15">
        <f t="shared" si="0"/>
        <v>118330.04000000001</v>
      </c>
      <c r="F46" s="15">
        <v>111730.04</v>
      </c>
      <c r="G46" s="15">
        <v>111730.04</v>
      </c>
      <c r="H46" s="15">
        <f t="shared" si="1"/>
        <v>6600.0000000000146</v>
      </c>
    </row>
    <row r="47" spans="1:8" x14ac:dyDescent="0.2">
      <c r="A47" s="49">
        <v>5200</v>
      </c>
      <c r="B47" s="58" t="s">
        <v>100</v>
      </c>
      <c r="C47" s="15">
        <v>22000</v>
      </c>
      <c r="D47" s="15">
        <v>-22000</v>
      </c>
      <c r="E47" s="57">
        <f t="shared" si="0"/>
        <v>0</v>
      </c>
      <c r="F47" s="57">
        <v>0</v>
      </c>
      <c r="G47" s="57">
        <v>0</v>
      </c>
      <c r="H47" s="57">
        <f t="shared" si="1"/>
        <v>0</v>
      </c>
    </row>
    <row r="48" spans="1:8" x14ac:dyDescent="0.2">
      <c r="A48" s="49">
        <v>5300</v>
      </c>
      <c r="B48" s="11" t="s">
        <v>101</v>
      </c>
      <c r="C48" s="15">
        <v>10920.4</v>
      </c>
      <c r="D48" s="15">
        <v>158928.89000000001</v>
      </c>
      <c r="E48" s="15">
        <f t="shared" si="0"/>
        <v>169849.29</v>
      </c>
      <c r="F48" s="15">
        <v>169849.29</v>
      </c>
      <c r="G48" s="15">
        <v>169849.29</v>
      </c>
      <c r="H48" s="15">
        <f t="shared" si="1"/>
        <v>0</v>
      </c>
    </row>
    <row r="49" spans="1:8" x14ac:dyDescent="0.2">
      <c r="A49" s="49">
        <v>5400</v>
      </c>
      <c r="B49" s="11" t="s">
        <v>102</v>
      </c>
      <c r="C49" s="15">
        <v>0</v>
      </c>
      <c r="D49" s="15">
        <v>185000</v>
      </c>
      <c r="E49" s="15">
        <f t="shared" si="0"/>
        <v>185000</v>
      </c>
      <c r="F49" s="15">
        <v>184830</v>
      </c>
      <c r="G49" s="15">
        <v>184830</v>
      </c>
      <c r="H49" s="15">
        <f t="shared" si="1"/>
        <v>170</v>
      </c>
    </row>
    <row r="50" spans="1:8" x14ac:dyDescent="0.2">
      <c r="A50" s="49">
        <v>5500</v>
      </c>
      <c r="B50" s="11" t="s">
        <v>103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5600</v>
      </c>
      <c r="B51" s="11" t="s">
        <v>104</v>
      </c>
      <c r="C51" s="15">
        <v>0</v>
      </c>
      <c r="D51" s="15">
        <v>48897.04</v>
      </c>
      <c r="E51" s="15">
        <f t="shared" si="0"/>
        <v>48897.04</v>
      </c>
      <c r="F51" s="15">
        <v>48897.04</v>
      </c>
      <c r="G51" s="15">
        <v>48897.04</v>
      </c>
      <c r="H51" s="15">
        <f t="shared" si="1"/>
        <v>0</v>
      </c>
    </row>
    <row r="52" spans="1:8" x14ac:dyDescent="0.2">
      <c r="A52" s="49">
        <v>5700</v>
      </c>
      <c r="B52" s="11" t="s">
        <v>105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9">
        <v>5800</v>
      </c>
      <c r="B53" s="11" t="s">
        <v>106</v>
      </c>
      <c r="C53" s="15">
        <v>0</v>
      </c>
      <c r="D53" s="15">
        <v>0</v>
      </c>
      <c r="E53" s="15">
        <f t="shared" si="0"/>
        <v>0</v>
      </c>
      <c r="F53" s="15">
        <v>0</v>
      </c>
      <c r="G53" s="15">
        <v>0</v>
      </c>
      <c r="H53" s="15">
        <f t="shared" si="1"/>
        <v>0</v>
      </c>
    </row>
    <row r="54" spans="1:8" x14ac:dyDescent="0.2">
      <c r="A54" s="49">
        <v>5900</v>
      </c>
      <c r="B54" s="11" t="s">
        <v>107</v>
      </c>
      <c r="C54" s="15">
        <v>14989.48</v>
      </c>
      <c r="D54" s="15">
        <v>-14989.48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8" t="s">
        <v>66</v>
      </c>
      <c r="B55" s="7"/>
      <c r="C55" s="15">
        <f>SUM(C56:C58)</f>
        <v>0</v>
      </c>
      <c r="D55" s="15">
        <f>SUM(D56:D58)</f>
        <v>0</v>
      </c>
      <c r="E55" s="15">
        <f t="shared" si="0"/>
        <v>0</v>
      </c>
      <c r="F55" s="15">
        <f>SUM(F56:F58)</f>
        <v>0</v>
      </c>
      <c r="G55" s="15">
        <f>SUM(G56:G58)</f>
        <v>0</v>
      </c>
      <c r="H55" s="15">
        <f t="shared" si="1"/>
        <v>0</v>
      </c>
    </row>
    <row r="56" spans="1:8" x14ac:dyDescent="0.2">
      <c r="A56" s="56">
        <v>6100</v>
      </c>
      <c r="B56" s="12" t="s">
        <v>108</v>
      </c>
      <c r="C56" s="16">
        <v>0</v>
      </c>
      <c r="D56" s="16">
        <v>0</v>
      </c>
      <c r="E56" s="16">
        <f t="shared" si="0"/>
        <v>0</v>
      </c>
      <c r="F56" s="16">
        <v>0</v>
      </c>
      <c r="G56" s="16">
        <v>0</v>
      </c>
      <c r="H56" s="16">
        <f t="shared" si="1"/>
        <v>0</v>
      </c>
    </row>
    <row r="57" spans="1:8" x14ac:dyDescent="0.2">
      <c r="A57" s="49">
        <v>6200</v>
      </c>
      <c r="B57" s="11" t="s">
        <v>109</v>
      </c>
      <c r="C57" s="15">
        <v>0</v>
      </c>
      <c r="D57" s="15">
        <v>0</v>
      </c>
      <c r="E57" s="15">
        <f t="shared" si="0"/>
        <v>0</v>
      </c>
      <c r="F57" s="15">
        <v>0</v>
      </c>
      <c r="G57" s="15">
        <v>0</v>
      </c>
      <c r="H57" s="15">
        <f t="shared" si="1"/>
        <v>0</v>
      </c>
    </row>
    <row r="58" spans="1:8" x14ac:dyDescent="0.2">
      <c r="A58" s="49">
        <v>6300</v>
      </c>
      <c r="B58" s="11" t="s">
        <v>110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8" t="s">
        <v>67</v>
      </c>
      <c r="B59" s="7"/>
      <c r="C59" s="15">
        <f>SUM(C60:C66)</f>
        <v>402152.84</v>
      </c>
      <c r="D59" s="15">
        <f>SUM(D60:D66)</f>
        <v>-402152.84</v>
      </c>
      <c r="E59" s="15">
        <f t="shared" si="0"/>
        <v>0</v>
      </c>
      <c r="F59" s="15">
        <f>SUM(F60:F66)</f>
        <v>0</v>
      </c>
      <c r="G59" s="15">
        <f>SUM(G60:G66)</f>
        <v>0</v>
      </c>
      <c r="H59" s="15">
        <f t="shared" si="1"/>
        <v>0</v>
      </c>
    </row>
    <row r="60" spans="1:8" x14ac:dyDescent="0.2">
      <c r="A60" s="49">
        <v>7100</v>
      </c>
      <c r="B60" s="11" t="s">
        <v>111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7200</v>
      </c>
      <c r="B61" s="11" t="s">
        <v>112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7300</v>
      </c>
      <c r="B62" s="11" t="s">
        <v>113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7400</v>
      </c>
      <c r="B63" s="11" t="s">
        <v>114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7500</v>
      </c>
      <c r="B64" s="11" t="s">
        <v>115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9">
        <v>7600</v>
      </c>
      <c r="B65" s="11" t="s">
        <v>116</v>
      </c>
      <c r="C65" s="15">
        <v>0</v>
      </c>
      <c r="D65" s="15">
        <v>0</v>
      </c>
      <c r="E65" s="15">
        <f t="shared" si="0"/>
        <v>0</v>
      </c>
      <c r="F65" s="15">
        <v>0</v>
      </c>
      <c r="G65" s="15">
        <v>0</v>
      </c>
      <c r="H65" s="15">
        <f t="shared" si="1"/>
        <v>0</v>
      </c>
    </row>
    <row r="66" spans="1:8" x14ac:dyDescent="0.2">
      <c r="A66" s="49">
        <v>7900</v>
      </c>
      <c r="B66" s="11" t="s">
        <v>117</v>
      </c>
      <c r="C66" s="15">
        <v>402152.84</v>
      </c>
      <c r="D66" s="15">
        <v>-402152.84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8" t="s">
        <v>68</v>
      </c>
      <c r="B67" s="7"/>
      <c r="C67" s="15">
        <f>SUM(C68:C70)</f>
        <v>0</v>
      </c>
      <c r="D67" s="15">
        <f>SUM(D68:D70)</f>
        <v>0</v>
      </c>
      <c r="E67" s="15">
        <f t="shared" si="0"/>
        <v>0</v>
      </c>
      <c r="F67" s="15">
        <f>SUM(F68:F70)</f>
        <v>0</v>
      </c>
      <c r="G67" s="15">
        <f>SUM(G68:G70)</f>
        <v>0</v>
      </c>
      <c r="H67" s="15">
        <f t="shared" si="1"/>
        <v>0</v>
      </c>
    </row>
    <row r="68" spans="1:8" x14ac:dyDescent="0.2">
      <c r="A68" s="49">
        <v>8100</v>
      </c>
      <c r="B68" s="11" t="s">
        <v>38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9">
        <v>8300</v>
      </c>
      <c r="B69" s="11" t="s">
        <v>39</v>
      </c>
      <c r="C69" s="15">
        <v>0</v>
      </c>
      <c r="D69" s="15">
        <v>0</v>
      </c>
      <c r="E69" s="15">
        <f t="shared" si="0"/>
        <v>0</v>
      </c>
      <c r="F69" s="15">
        <v>0</v>
      </c>
      <c r="G69" s="15">
        <v>0</v>
      </c>
      <c r="H69" s="15">
        <f t="shared" si="1"/>
        <v>0</v>
      </c>
    </row>
    <row r="70" spans="1:8" x14ac:dyDescent="0.2">
      <c r="A70" s="49">
        <v>8500</v>
      </c>
      <c r="B70" s="11" t="s">
        <v>40</v>
      </c>
      <c r="C70" s="15">
        <v>0</v>
      </c>
      <c r="D70" s="15">
        <v>0</v>
      </c>
      <c r="E70" s="15">
        <f t="shared" si="0"/>
        <v>0</v>
      </c>
      <c r="F70" s="15">
        <v>0</v>
      </c>
      <c r="G70" s="15">
        <v>0</v>
      </c>
      <c r="H70" s="15">
        <f t="shared" si="1"/>
        <v>0</v>
      </c>
    </row>
    <row r="71" spans="1:8" x14ac:dyDescent="0.2">
      <c r="A71" s="48" t="s">
        <v>69</v>
      </c>
      <c r="B71" s="7"/>
      <c r="C71" s="15">
        <f>SUM(C72:C78)</f>
        <v>0</v>
      </c>
      <c r="D71" s="15">
        <f>SUM(D72:D78)</f>
        <v>0</v>
      </c>
      <c r="E71" s="15">
        <f t="shared" si="0"/>
        <v>0</v>
      </c>
      <c r="F71" s="15">
        <f>SUM(F72:F78)</f>
        <v>0</v>
      </c>
      <c r="G71" s="15">
        <f>SUM(G72:G78)</f>
        <v>0</v>
      </c>
      <c r="H71" s="15">
        <f t="shared" si="1"/>
        <v>0</v>
      </c>
    </row>
    <row r="72" spans="1:8" x14ac:dyDescent="0.2">
      <c r="A72" s="49">
        <v>9100</v>
      </c>
      <c r="B72" s="11" t="s">
        <v>118</v>
      </c>
      <c r="C72" s="15">
        <v>0</v>
      </c>
      <c r="D72" s="15">
        <v>0</v>
      </c>
      <c r="E72" s="15">
        <f t="shared" ref="E72:E78" si="2">C72+D72</f>
        <v>0</v>
      </c>
      <c r="F72" s="15">
        <v>0</v>
      </c>
      <c r="G72" s="15">
        <v>0</v>
      </c>
      <c r="H72" s="15">
        <f t="shared" ref="H72:H78" si="3">E72-F72</f>
        <v>0</v>
      </c>
    </row>
    <row r="73" spans="1:8" x14ac:dyDescent="0.2">
      <c r="A73" s="49">
        <v>9200</v>
      </c>
      <c r="B73" s="11" t="s">
        <v>119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9300</v>
      </c>
      <c r="B74" s="11" t="s">
        <v>120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9400</v>
      </c>
      <c r="B75" s="11" t="s">
        <v>121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9500</v>
      </c>
      <c r="B76" s="11" t="s">
        <v>122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49">
        <v>9600</v>
      </c>
      <c r="B77" s="11" t="s">
        <v>123</v>
      </c>
      <c r="C77" s="15">
        <v>0</v>
      </c>
      <c r="D77" s="15">
        <v>0</v>
      </c>
      <c r="E77" s="15">
        <f t="shared" si="2"/>
        <v>0</v>
      </c>
      <c r="F77" s="15">
        <v>0</v>
      </c>
      <c r="G77" s="15">
        <v>0</v>
      </c>
      <c r="H77" s="15">
        <f t="shared" si="3"/>
        <v>0</v>
      </c>
    </row>
    <row r="78" spans="1:8" x14ac:dyDescent="0.2">
      <c r="A78" s="49">
        <v>9900</v>
      </c>
      <c r="B78" s="12" t="s">
        <v>124</v>
      </c>
      <c r="C78" s="16">
        <v>0</v>
      </c>
      <c r="D78" s="16">
        <v>0</v>
      </c>
      <c r="E78" s="16">
        <f t="shared" si="2"/>
        <v>0</v>
      </c>
      <c r="F78" s="16">
        <v>0</v>
      </c>
      <c r="G78" s="16">
        <v>0</v>
      </c>
      <c r="H78" s="16">
        <f t="shared" si="3"/>
        <v>0</v>
      </c>
    </row>
    <row r="79" spans="1:8" x14ac:dyDescent="0.2">
      <c r="A79" s="8"/>
      <c r="B79" s="13" t="s">
        <v>53</v>
      </c>
      <c r="C79" s="17">
        <f t="shared" ref="C79:H79" si="4">SUM(C5+C13+C23+C33+C45+C55+C59+C67+C71)</f>
        <v>27658380</v>
      </c>
      <c r="D79" s="17">
        <f t="shared" si="4"/>
        <v>-2785263.27</v>
      </c>
      <c r="E79" s="17">
        <f t="shared" si="4"/>
        <v>24873116.73</v>
      </c>
      <c r="F79" s="17">
        <f t="shared" si="4"/>
        <v>23560401.150000002</v>
      </c>
      <c r="G79" s="17">
        <f t="shared" si="4"/>
        <v>23501904.490000002</v>
      </c>
      <c r="H79" s="17">
        <f t="shared" si="4"/>
        <v>1312715.5799999991</v>
      </c>
    </row>
    <row r="80" spans="1:8" x14ac:dyDescent="0.2">
      <c r="A80" s="52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55118110236220474" bottom="0.55118110236220474" header="0.31496062992125984" footer="0.31496062992125984"/>
  <pageSetup scale="85" orientation="landscape" r:id="rId1"/>
  <headerFooter>
    <oddFooter>&amp;R&amp;P de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zoomScaleNormal="100" workbookViewId="0">
      <selection activeCell="A100" sqref="A1:H10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9" t="s">
        <v>129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27059874.989999998</v>
      </c>
      <c r="D6" s="50">
        <v>-2959909.76</v>
      </c>
      <c r="E6" s="50">
        <f>C6+D6</f>
        <v>24099965.229999997</v>
      </c>
      <c r="F6" s="50">
        <v>22832240.809999999</v>
      </c>
      <c r="G6" s="50">
        <v>22773744.149999999</v>
      </c>
      <c r="H6" s="50">
        <f>E6-F6</f>
        <v>1267724.4199999981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347429.88</v>
      </c>
      <c r="D8" s="50">
        <v>174646.49</v>
      </c>
      <c r="E8" s="50">
        <f>C8+D8</f>
        <v>522076.37</v>
      </c>
      <c r="F8" s="50">
        <v>515306.37</v>
      </c>
      <c r="G8" s="50">
        <v>515306.37</v>
      </c>
      <c r="H8" s="50">
        <f>E8-F8</f>
        <v>6770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251075.13</v>
      </c>
      <c r="D12" s="50">
        <v>0</v>
      </c>
      <c r="E12" s="50">
        <f>C12+D12</f>
        <v>251075.13</v>
      </c>
      <c r="F12" s="50">
        <v>212853.97</v>
      </c>
      <c r="G12" s="50">
        <v>212853.97</v>
      </c>
      <c r="H12" s="50">
        <f>E12-F12</f>
        <v>38221.160000000003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27658379.999999996</v>
      </c>
      <c r="D16" s="17">
        <f>SUM(D6+D8+D10+D12+D14)</f>
        <v>-2785263.2699999996</v>
      </c>
      <c r="E16" s="17">
        <f>SUM(E6+E8+E10+E12+E14)</f>
        <v>24873116.729999997</v>
      </c>
      <c r="F16" s="17">
        <f t="shared" ref="F16:H16" si="0">SUM(F6+F8+F10+F12+F14)</f>
        <v>23560401.149999999</v>
      </c>
      <c r="G16" s="17">
        <f t="shared" si="0"/>
        <v>23501904.489999998</v>
      </c>
      <c r="H16" s="17">
        <f t="shared" si="0"/>
        <v>1312715.579999998</v>
      </c>
    </row>
    <row r="17" spans="1:1" x14ac:dyDescent="0.2">
      <c r="A17" s="53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9370078740157483" right="0.51181102362204722" top="0.94488188976377963" bottom="0.74803149606299213" header="0.31496062992125984" footer="0.31496062992125984"/>
  <pageSetup orientation="landscape" r:id="rId1"/>
  <headerFooter>
    <oddFooter>&amp;R&amp;P de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showGridLines="0" workbookViewId="0">
      <selection activeCell="A76" sqref="A1:H76"/>
    </sheetView>
  </sheetViews>
  <sheetFormatPr baseColWidth="10" defaultRowHeight="11.25" x14ac:dyDescent="0.2"/>
  <cols>
    <col min="1" max="1" width="2.83203125" style="1" customWidth="1"/>
    <col min="2" max="2" width="60.5" style="1" bestFit="1" customWidth="1"/>
    <col min="3" max="3" width="17.1640625" style="1" customWidth="1"/>
    <col min="4" max="4" width="15.6640625" style="1" customWidth="1"/>
    <col min="5" max="5" width="14.6640625" style="1" customWidth="1"/>
    <col min="6" max="6" width="14.5" style="1" customWidth="1"/>
    <col min="7" max="8" width="18.33203125" style="1" customWidth="1"/>
    <col min="9" max="16384" width="12" style="1"/>
  </cols>
  <sheetData>
    <row r="1" spans="1:8" ht="45" customHeight="1" x14ac:dyDescent="0.2">
      <c r="A1" s="59" t="s">
        <v>138</v>
      </c>
      <c r="B1" s="60"/>
      <c r="C1" s="60"/>
      <c r="D1" s="60"/>
      <c r="E1" s="60"/>
      <c r="F1" s="60"/>
      <c r="G1" s="60"/>
      <c r="H1" s="61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4" t="s">
        <v>54</v>
      </c>
      <c r="B3" s="65"/>
      <c r="C3" s="59" t="s">
        <v>60</v>
      </c>
      <c r="D3" s="60"/>
      <c r="E3" s="60"/>
      <c r="F3" s="60"/>
      <c r="G3" s="61"/>
      <c r="H3" s="62" t="s">
        <v>59</v>
      </c>
    </row>
    <row r="4" spans="1:8" ht="24.95" customHeight="1" x14ac:dyDescent="0.2">
      <c r="A4" s="66"/>
      <c r="B4" s="67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3"/>
    </row>
    <row r="5" spans="1:8" x14ac:dyDescent="0.2">
      <c r="A5" s="68"/>
      <c r="B5" s="69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6043723.7800000003</v>
      </c>
      <c r="D7" s="15">
        <v>-817140.59</v>
      </c>
      <c r="E7" s="15">
        <f>C7+D7</f>
        <v>5226583.1900000004</v>
      </c>
      <c r="F7" s="15">
        <v>5033774.96</v>
      </c>
      <c r="G7" s="15">
        <v>5025116.5599999996</v>
      </c>
      <c r="H7" s="15">
        <f>E7-F7</f>
        <v>192808.23000000045</v>
      </c>
    </row>
    <row r="8" spans="1:8" x14ac:dyDescent="0.2">
      <c r="A8" s="4" t="s">
        <v>131</v>
      </c>
      <c r="B8" s="22"/>
      <c r="C8" s="15">
        <v>4873668.71</v>
      </c>
      <c r="D8" s="15">
        <v>-945744.55</v>
      </c>
      <c r="E8" s="15">
        <f t="shared" ref="E8:E13" si="0">C8+D8</f>
        <v>3927924.16</v>
      </c>
      <c r="F8" s="15">
        <v>3713864.18</v>
      </c>
      <c r="G8" s="15">
        <v>3708064.18</v>
      </c>
      <c r="H8" s="15">
        <f t="shared" ref="H8:H13" si="1">E8-F8</f>
        <v>214059.97999999998</v>
      </c>
    </row>
    <row r="9" spans="1:8" x14ac:dyDescent="0.2">
      <c r="A9" s="4" t="s">
        <v>132</v>
      </c>
      <c r="B9" s="22"/>
      <c r="C9" s="15">
        <v>3093723.15</v>
      </c>
      <c r="D9" s="15">
        <v>214667.56</v>
      </c>
      <c r="E9" s="15">
        <f t="shared" si="0"/>
        <v>3308390.71</v>
      </c>
      <c r="F9" s="15">
        <v>3220504.69</v>
      </c>
      <c r="G9" s="15">
        <v>3213204.76</v>
      </c>
      <c r="H9" s="15">
        <f t="shared" si="1"/>
        <v>87886.020000000019</v>
      </c>
    </row>
    <row r="10" spans="1:8" x14ac:dyDescent="0.2">
      <c r="A10" s="4" t="s">
        <v>133</v>
      </c>
      <c r="B10" s="22"/>
      <c r="C10" s="15">
        <v>6742510.4699999997</v>
      </c>
      <c r="D10" s="15">
        <v>-1971857.35</v>
      </c>
      <c r="E10" s="15">
        <f t="shared" si="0"/>
        <v>4770653.1199999992</v>
      </c>
      <c r="F10" s="15">
        <v>4441800.0999999996</v>
      </c>
      <c r="G10" s="15">
        <v>4437789.88</v>
      </c>
      <c r="H10" s="15">
        <f t="shared" si="1"/>
        <v>328853.01999999955</v>
      </c>
    </row>
    <row r="11" spans="1:8" x14ac:dyDescent="0.2">
      <c r="A11" s="4" t="s">
        <v>134</v>
      </c>
      <c r="B11" s="22"/>
      <c r="C11" s="15">
        <v>1649164.05</v>
      </c>
      <c r="D11" s="15">
        <v>-103083.66</v>
      </c>
      <c r="E11" s="15">
        <f t="shared" si="0"/>
        <v>1546080.3900000001</v>
      </c>
      <c r="F11" s="15">
        <v>1489163.8</v>
      </c>
      <c r="G11" s="15">
        <v>1464625.5</v>
      </c>
      <c r="H11" s="15">
        <f t="shared" si="1"/>
        <v>56916.590000000084</v>
      </c>
    </row>
    <row r="12" spans="1:8" x14ac:dyDescent="0.2">
      <c r="A12" s="4" t="s">
        <v>135</v>
      </c>
      <c r="B12" s="22"/>
      <c r="C12" s="15">
        <v>1238056.72</v>
      </c>
      <c r="D12" s="15">
        <v>20942.96</v>
      </c>
      <c r="E12" s="15">
        <f t="shared" si="0"/>
        <v>1258999.68</v>
      </c>
      <c r="F12" s="15">
        <v>1196048.97</v>
      </c>
      <c r="G12" s="15">
        <v>1191994.03</v>
      </c>
      <c r="H12" s="15">
        <f t="shared" si="1"/>
        <v>62950.709999999963</v>
      </c>
    </row>
    <row r="13" spans="1:8" x14ac:dyDescent="0.2">
      <c r="A13" s="4" t="s">
        <v>136</v>
      </c>
      <c r="B13" s="22"/>
      <c r="C13" s="15">
        <v>1163932.8999999999</v>
      </c>
      <c r="D13" s="15">
        <v>9966.11</v>
      </c>
      <c r="E13" s="15">
        <f t="shared" si="0"/>
        <v>1173899.01</v>
      </c>
      <c r="F13" s="15">
        <v>1152613.26</v>
      </c>
      <c r="G13" s="15">
        <v>1152613.26</v>
      </c>
      <c r="H13" s="15">
        <f t="shared" si="1"/>
        <v>21285.75</v>
      </c>
    </row>
    <row r="14" spans="1:8" x14ac:dyDescent="0.2">
      <c r="A14" s="4" t="s">
        <v>137</v>
      </c>
      <c r="B14" s="22"/>
      <c r="C14" s="15">
        <v>2853600.22</v>
      </c>
      <c r="D14" s="15">
        <v>806986.25</v>
      </c>
      <c r="E14" s="15">
        <f t="shared" ref="E14" si="2">C14+D14</f>
        <v>3660586.47</v>
      </c>
      <c r="F14" s="15">
        <v>3312631.19</v>
      </c>
      <c r="G14" s="15">
        <v>3308496.32</v>
      </c>
      <c r="H14" s="15">
        <f t="shared" ref="H14" si="3">E14-F14</f>
        <v>347955.28000000026</v>
      </c>
    </row>
    <row r="15" spans="1:8" x14ac:dyDescent="0.2">
      <c r="A15" s="4"/>
      <c r="B15" s="22"/>
      <c r="C15" s="15"/>
      <c r="D15" s="15"/>
      <c r="E15" s="15"/>
      <c r="F15" s="15"/>
      <c r="G15" s="15"/>
      <c r="H15" s="15"/>
    </row>
    <row r="16" spans="1:8" x14ac:dyDescent="0.2">
      <c r="A16" s="4"/>
      <c r="B16" s="25"/>
      <c r="C16" s="16"/>
      <c r="D16" s="16"/>
      <c r="E16" s="16"/>
      <c r="F16" s="16"/>
      <c r="G16" s="16"/>
      <c r="H16" s="16"/>
    </row>
    <row r="17" spans="1:8" x14ac:dyDescent="0.2">
      <c r="A17" s="26"/>
      <c r="B17" s="47" t="s">
        <v>53</v>
      </c>
      <c r="C17" s="23">
        <f t="shared" ref="C17:H17" si="4">SUM(C7:C16)</f>
        <v>27658379.999999996</v>
      </c>
      <c r="D17" s="23">
        <f t="shared" si="4"/>
        <v>-2785263.2700000005</v>
      </c>
      <c r="E17" s="23">
        <f t="shared" si="4"/>
        <v>24873116.73</v>
      </c>
      <c r="F17" s="23">
        <f t="shared" si="4"/>
        <v>23560401.150000002</v>
      </c>
      <c r="G17" s="23">
        <f t="shared" si="4"/>
        <v>23501904.490000002</v>
      </c>
      <c r="H17" s="23">
        <f t="shared" si="4"/>
        <v>1312715.5800000003</v>
      </c>
    </row>
    <row r="20" spans="1:8" ht="45" customHeight="1" x14ac:dyDescent="0.2">
      <c r="A20" s="59" t="s">
        <v>139</v>
      </c>
      <c r="B20" s="60"/>
      <c r="C20" s="60"/>
      <c r="D20" s="60"/>
      <c r="E20" s="60"/>
      <c r="F20" s="60"/>
      <c r="G20" s="60"/>
      <c r="H20" s="61"/>
    </row>
    <row r="22" spans="1:8" x14ac:dyDescent="0.2">
      <c r="A22" s="64" t="s">
        <v>54</v>
      </c>
      <c r="B22" s="65"/>
      <c r="C22" s="59" t="s">
        <v>60</v>
      </c>
      <c r="D22" s="60"/>
      <c r="E22" s="60"/>
      <c r="F22" s="60"/>
      <c r="G22" s="61"/>
      <c r="H22" s="62" t="s">
        <v>59</v>
      </c>
    </row>
    <row r="23" spans="1:8" ht="22.5" x14ac:dyDescent="0.2">
      <c r="A23" s="66"/>
      <c r="B23" s="67"/>
      <c r="C23" s="9" t="s">
        <v>55</v>
      </c>
      <c r="D23" s="9" t="s">
        <v>125</v>
      </c>
      <c r="E23" s="9" t="s">
        <v>56</v>
      </c>
      <c r="F23" s="9" t="s">
        <v>57</v>
      </c>
      <c r="G23" s="9" t="s">
        <v>58</v>
      </c>
      <c r="H23" s="63"/>
    </row>
    <row r="24" spans="1:8" x14ac:dyDescent="0.2">
      <c r="A24" s="68"/>
      <c r="B24" s="69"/>
      <c r="C24" s="10">
        <v>1</v>
      </c>
      <c r="D24" s="10">
        <v>2</v>
      </c>
      <c r="E24" s="10" t="s">
        <v>126</v>
      </c>
      <c r="F24" s="10">
        <v>4</v>
      </c>
      <c r="G24" s="10">
        <v>5</v>
      </c>
      <c r="H24" s="10" t="s">
        <v>127</v>
      </c>
    </row>
    <row r="25" spans="1:8" x14ac:dyDescent="0.2">
      <c r="A25" s="28"/>
      <c r="B25" s="29"/>
      <c r="C25" s="33"/>
      <c r="D25" s="33"/>
      <c r="E25" s="33"/>
      <c r="F25" s="33"/>
      <c r="G25" s="33"/>
      <c r="H25" s="33"/>
    </row>
    <row r="26" spans="1:8" x14ac:dyDescent="0.2">
      <c r="A26" s="4" t="s">
        <v>8</v>
      </c>
      <c r="B26" s="2"/>
      <c r="C26" s="34">
        <v>0</v>
      </c>
      <c r="D26" s="34">
        <v>0</v>
      </c>
      <c r="E26" s="34">
        <f>C26+D26</f>
        <v>0</v>
      </c>
      <c r="F26" s="34">
        <v>0</v>
      </c>
      <c r="G26" s="34">
        <v>0</v>
      </c>
      <c r="H26" s="34">
        <f>E26-F26</f>
        <v>0</v>
      </c>
    </row>
    <row r="27" spans="1:8" x14ac:dyDescent="0.2">
      <c r="A27" s="4" t="s">
        <v>9</v>
      </c>
      <c r="B27" s="2"/>
      <c r="C27" s="34">
        <v>0</v>
      </c>
      <c r="D27" s="34">
        <v>0</v>
      </c>
      <c r="E27" s="34">
        <f t="shared" ref="E27:E29" si="5">C27+D27</f>
        <v>0</v>
      </c>
      <c r="F27" s="34">
        <v>0</v>
      </c>
      <c r="G27" s="34">
        <v>0</v>
      </c>
      <c r="H27" s="34">
        <f t="shared" ref="H27:H29" si="6">E27-F27</f>
        <v>0</v>
      </c>
    </row>
    <row r="28" spans="1:8" x14ac:dyDescent="0.2">
      <c r="A28" s="4" t="s">
        <v>10</v>
      </c>
      <c r="B28" s="2"/>
      <c r="C28" s="34">
        <v>0</v>
      </c>
      <c r="D28" s="34">
        <v>0</v>
      </c>
      <c r="E28" s="34">
        <f t="shared" si="5"/>
        <v>0</v>
      </c>
      <c r="F28" s="34">
        <v>0</v>
      </c>
      <c r="G28" s="34">
        <v>0</v>
      </c>
      <c r="H28" s="34">
        <f t="shared" si="6"/>
        <v>0</v>
      </c>
    </row>
    <row r="29" spans="1:8" x14ac:dyDescent="0.2">
      <c r="A29" s="4" t="s">
        <v>11</v>
      </c>
      <c r="B29" s="2"/>
      <c r="C29" s="34">
        <v>0</v>
      </c>
      <c r="D29" s="34">
        <v>0</v>
      </c>
      <c r="E29" s="34">
        <f t="shared" si="5"/>
        <v>0</v>
      </c>
      <c r="F29" s="34">
        <v>0</v>
      </c>
      <c r="G29" s="34">
        <v>0</v>
      </c>
      <c r="H29" s="34">
        <f t="shared" si="6"/>
        <v>0</v>
      </c>
    </row>
    <row r="30" spans="1:8" x14ac:dyDescent="0.2">
      <c r="A30" s="4"/>
      <c r="B30" s="2"/>
      <c r="C30" s="35"/>
      <c r="D30" s="35"/>
      <c r="E30" s="35"/>
      <c r="F30" s="35"/>
      <c r="G30" s="35"/>
      <c r="H30" s="35"/>
    </row>
    <row r="31" spans="1:8" x14ac:dyDescent="0.2">
      <c r="A31" s="26"/>
      <c r="B31" s="47" t="s">
        <v>53</v>
      </c>
      <c r="C31" s="23">
        <f>SUM(C26:C30)</f>
        <v>0</v>
      </c>
      <c r="D31" s="23">
        <f>SUM(D26:D30)</f>
        <v>0</v>
      </c>
      <c r="E31" s="23">
        <f>SUM(E26:E29)</f>
        <v>0</v>
      </c>
      <c r="F31" s="23">
        <f>SUM(F26:F29)</f>
        <v>0</v>
      </c>
      <c r="G31" s="23">
        <f>SUM(G26:G29)</f>
        <v>0</v>
      </c>
      <c r="H31" s="23">
        <f>SUM(H26:H29)</f>
        <v>0</v>
      </c>
    </row>
    <row r="39" spans="1:8" ht="45" customHeight="1" x14ac:dyDescent="0.2">
      <c r="A39" s="59" t="s">
        <v>140</v>
      </c>
      <c r="B39" s="60"/>
      <c r="C39" s="60"/>
      <c r="D39" s="60"/>
      <c r="E39" s="60"/>
      <c r="F39" s="60"/>
      <c r="G39" s="60"/>
      <c r="H39" s="61"/>
    </row>
    <row r="40" spans="1:8" x14ac:dyDescent="0.2">
      <c r="A40" s="64" t="s">
        <v>54</v>
      </c>
      <c r="B40" s="65"/>
      <c r="C40" s="59" t="s">
        <v>60</v>
      </c>
      <c r="D40" s="60"/>
      <c r="E40" s="60"/>
      <c r="F40" s="60"/>
      <c r="G40" s="61"/>
      <c r="H40" s="62" t="s">
        <v>59</v>
      </c>
    </row>
    <row r="41" spans="1:8" ht="22.5" x14ac:dyDescent="0.2">
      <c r="A41" s="66"/>
      <c r="B41" s="67"/>
      <c r="C41" s="9" t="s">
        <v>55</v>
      </c>
      <c r="D41" s="9" t="s">
        <v>125</v>
      </c>
      <c r="E41" s="9" t="s">
        <v>56</v>
      </c>
      <c r="F41" s="9" t="s">
        <v>57</v>
      </c>
      <c r="G41" s="9" t="s">
        <v>58</v>
      </c>
      <c r="H41" s="63"/>
    </row>
    <row r="42" spans="1:8" x14ac:dyDescent="0.2">
      <c r="A42" s="68"/>
      <c r="B42" s="69"/>
      <c r="C42" s="10">
        <v>1</v>
      </c>
      <c r="D42" s="10">
        <v>2</v>
      </c>
      <c r="E42" s="10" t="s">
        <v>126</v>
      </c>
      <c r="F42" s="10">
        <v>4</v>
      </c>
      <c r="G42" s="10">
        <v>5</v>
      </c>
      <c r="H42" s="10" t="s">
        <v>127</v>
      </c>
    </row>
    <row r="43" spans="1:8" x14ac:dyDescent="0.2">
      <c r="A43" s="28"/>
      <c r="B43" s="29"/>
      <c r="C43" s="33"/>
      <c r="D43" s="33"/>
      <c r="E43" s="33"/>
      <c r="F43" s="33"/>
      <c r="G43" s="33"/>
      <c r="H43" s="33"/>
    </row>
    <row r="44" spans="1:8" ht="22.5" x14ac:dyDescent="0.2">
      <c r="A44" s="4"/>
      <c r="B44" s="31" t="s">
        <v>13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x14ac:dyDescent="0.2">
      <c r="A46" s="4"/>
      <c r="B46" s="31" t="s">
        <v>12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14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26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27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ht="22.5" x14ac:dyDescent="0.2">
      <c r="A54" s="4"/>
      <c r="B54" s="31" t="s">
        <v>34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4"/>
      <c r="B55" s="31"/>
      <c r="C55" s="34"/>
      <c r="D55" s="34"/>
      <c r="E55" s="34"/>
      <c r="F55" s="34"/>
      <c r="G55" s="34"/>
      <c r="H55" s="34"/>
    </row>
    <row r="56" spans="1:8" x14ac:dyDescent="0.2">
      <c r="A56" s="4"/>
      <c r="B56" s="31" t="s">
        <v>15</v>
      </c>
      <c r="C56" s="34">
        <v>0</v>
      </c>
      <c r="D56" s="34">
        <v>0</v>
      </c>
      <c r="E56" s="34">
        <f>C56+D56</f>
        <v>0</v>
      </c>
      <c r="F56" s="34">
        <v>0</v>
      </c>
      <c r="G56" s="34">
        <v>0</v>
      </c>
      <c r="H56" s="34">
        <f>E56-F56</f>
        <v>0</v>
      </c>
    </row>
    <row r="57" spans="1:8" x14ac:dyDescent="0.2">
      <c r="A57" s="30"/>
      <c r="B57" s="32"/>
      <c r="C57" s="35"/>
      <c r="D57" s="35"/>
      <c r="E57" s="35"/>
      <c r="F57" s="35"/>
      <c r="G57" s="35"/>
      <c r="H57" s="35"/>
    </row>
    <row r="58" spans="1:8" x14ac:dyDescent="0.2">
      <c r="A58" s="26"/>
      <c r="B58" s="47" t="s">
        <v>53</v>
      </c>
      <c r="C58" s="23">
        <f t="shared" ref="C58:H58" si="7">SUM(C44:C56)</f>
        <v>0</v>
      </c>
      <c r="D58" s="23">
        <f t="shared" si="7"/>
        <v>0</v>
      </c>
      <c r="E58" s="23">
        <f t="shared" si="7"/>
        <v>0</v>
      </c>
      <c r="F58" s="23">
        <f t="shared" si="7"/>
        <v>0</v>
      </c>
      <c r="G58" s="23">
        <f t="shared" si="7"/>
        <v>0</v>
      </c>
      <c r="H58" s="23">
        <f t="shared" si="7"/>
        <v>0</v>
      </c>
    </row>
    <row r="60" spans="1:8" x14ac:dyDescent="0.2">
      <c r="A60" s="54" t="s">
        <v>142</v>
      </c>
    </row>
  </sheetData>
  <sheetProtection formatCells="0" formatColumns="0" formatRows="0" insertRows="0" deleteRows="0" autoFilter="0"/>
  <mergeCells count="12">
    <mergeCell ref="A1:H1"/>
    <mergeCell ref="A3:B5"/>
    <mergeCell ref="A20:H20"/>
    <mergeCell ref="A22:B24"/>
    <mergeCell ref="C3:G3"/>
    <mergeCell ref="H3:H4"/>
    <mergeCell ref="A39:H39"/>
    <mergeCell ref="A40:B42"/>
    <mergeCell ref="C40:G40"/>
    <mergeCell ref="H40:H41"/>
    <mergeCell ref="C22:G22"/>
    <mergeCell ref="H22:H23"/>
  </mergeCells>
  <printOptions horizontalCentered="1"/>
  <pageMargins left="0" right="0" top="0.94488188976377963" bottom="0.74803149606299213" header="0.31496062992125984" footer="0.31496062992125984"/>
  <pageSetup orientation="landscape" r:id="rId1"/>
  <headerFooter>
    <oddFooter>&amp;R&amp;P de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abSelected="1" workbookViewId="0">
      <selection activeCell="A100" sqref="A1:H10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9" t="s">
        <v>141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27658380</v>
      </c>
      <c r="D16" s="15">
        <f t="shared" si="3"/>
        <v>-2785263.27</v>
      </c>
      <c r="E16" s="15">
        <f t="shared" si="3"/>
        <v>24873116.73</v>
      </c>
      <c r="F16" s="15">
        <f t="shared" si="3"/>
        <v>23560401.149999999</v>
      </c>
      <c r="G16" s="15">
        <f t="shared" si="3"/>
        <v>23501904.489999998</v>
      </c>
      <c r="H16" s="15">
        <f t="shared" si="3"/>
        <v>1312715.5800000015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1034838.78</v>
      </c>
      <c r="D18" s="15">
        <v>1984.07</v>
      </c>
      <c r="E18" s="15">
        <f t="shared" ref="E18:E23" si="5">C18+D18</f>
        <v>1036822.85</v>
      </c>
      <c r="F18" s="15">
        <v>1023046.47</v>
      </c>
      <c r="G18" s="15">
        <v>1021719.2</v>
      </c>
      <c r="H18" s="15">
        <f t="shared" si="4"/>
        <v>13776.380000000005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1930293.08</v>
      </c>
      <c r="D22" s="15">
        <v>337539.72</v>
      </c>
      <c r="E22" s="15">
        <f t="shared" si="5"/>
        <v>2267832.7999999998</v>
      </c>
      <c r="F22" s="15">
        <v>2201425.1800000002</v>
      </c>
      <c r="G22" s="15">
        <v>2194397.98</v>
      </c>
      <c r="H22" s="15">
        <f t="shared" si="4"/>
        <v>66407.619999999646</v>
      </c>
    </row>
    <row r="23" spans="1:8" x14ac:dyDescent="0.2">
      <c r="A23" s="38"/>
      <c r="B23" s="42" t="s">
        <v>4</v>
      </c>
      <c r="C23" s="15">
        <v>24693248.140000001</v>
      </c>
      <c r="D23" s="15">
        <v>-3124787.06</v>
      </c>
      <c r="E23" s="15">
        <f t="shared" si="5"/>
        <v>21568461.080000002</v>
      </c>
      <c r="F23" s="15">
        <v>20335929.5</v>
      </c>
      <c r="G23" s="15">
        <v>20285787.309999999</v>
      </c>
      <c r="H23" s="15">
        <f t="shared" si="4"/>
        <v>1232531.5800000019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27658380</v>
      </c>
      <c r="D42" s="23">
        <f t="shared" si="12"/>
        <v>-2785263.27</v>
      </c>
      <c r="E42" s="23">
        <f t="shared" si="12"/>
        <v>24873116.73</v>
      </c>
      <c r="F42" s="23">
        <f t="shared" si="12"/>
        <v>23560401.149999999</v>
      </c>
      <c r="G42" s="23">
        <f t="shared" si="12"/>
        <v>23501904.489999998</v>
      </c>
      <c r="H42" s="23">
        <f t="shared" si="12"/>
        <v>1312715.5800000015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55" t="s">
        <v>142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&amp;R&amp;P de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2021-02-10T22:28:19Z</cp:lastPrinted>
  <dcterms:created xsi:type="dcterms:W3CDTF">2014-02-10T03:37:14Z</dcterms:created>
  <dcterms:modified xsi:type="dcterms:W3CDTF">2021-02-10T22:29:57Z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