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 Movil 1\Desktop\ALMA VARGAS 2021\TRIMESTRAL\4TO TRIM 2020\INFORMACION CONTABLE\"/>
    </mc:Choice>
  </mc:AlternateContent>
  <xr:revisionPtr revIDLastSave="0" documentId="13_ncr:1_{23BD5964-B1DF-4A08-A307-639113BB6161}" xr6:coauthVersionLast="43" xr6:coauthVersionMax="43" xr10:uidLastSave="{00000000-0000-0000-0000-000000000000}"/>
  <bookViews>
    <workbookView xWindow="-120" yWindow="-120" windowWidth="29040" windowHeight="15840" tabRatio="863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ACT!$A$103:$E$227</definedName>
    <definedName name="_xlnm.Print_Titles" localSheetId="2">ACT!$1:$4</definedName>
    <definedName name="_xlnm.Print_Titles" localSheetId="4">EFE!$2:$5</definedName>
    <definedName name="_xlnm.Print_Titles" localSheetId="1">ESF!$1:$4</definedName>
    <definedName name="_xlnm.Print_Titles" localSheetId="7">Memoria!$1:$4</definedName>
  </definedNames>
  <calcPr calcId="191029"/>
</workbook>
</file>

<file path=xl/calcChain.xml><?xml version="1.0" encoding="utf-8"?>
<calcChain xmlns="http://schemas.openxmlformats.org/spreadsheetml/2006/main">
  <c r="D27" i="62" l="1"/>
  <c r="E35" i="62"/>
  <c r="E26" i="62"/>
  <c r="C116" i="59" l="1"/>
  <c r="C215" i="60" l="1"/>
  <c r="C213" i="60"/>
  <c r="D15" i="62" l="1"/>
  <c r="C15" i="62"/>
  <c r="C44" i="59"/>
  <c r="C9" i="60" l="1"/>
  <c r="C76" i="62" l="1"/>
  <c r="C75" i="62" s="1"/>
  <c r="C226" i="60"/>
  <c r="C211" i="60"/>
  <c r="C205" i="60"/>
  <c r="C202" i="60"/>
  <c r="C193" i="60"/>
  <c r="C189" i="60"/>
  <c r="C187" i="60"/>
  <c r="C184" i="60"/>
  <c r="C181" i="60"/>
  <c r="C178" i="60"/>
  <c r="C174" i="60"/>
  <c r="C171" i="60"/>
  <c r="C168" i="60"/>
  <c r="C164" i="60"/>
  <c r="C158" i="60"/>
  <c r="C156" i="60"/>
  <c r="C153" i="60"/>
  <c r="C149" i="60"/>
  <c r="C144" i="60"/>
  <c r="C141" i="60"/>
  <c r="C138" i="60"/>
  <c r="C135" i="60"/>
  <c r="C124" i="60"/>
  <c r="C114" i="60"/>
  <c r="C107" i="60"/>
  <c r="C192" i="60" l="1"/>
  <c r="C167" i="60"/>
  <c r="C225" i="60"/>
  <c r="C177" i="60"/>
  <c r="C134" i="60"/>
  <c r="C106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5" i="62"/>
  <c r="D66" i="62"/>
  <c r="C66" i="62"/>
  <c r="D64" i="62"/>
  <c r="C64" i="62"/>
  <c r="D62" i="62"/>
  <c r="C62" i="62"/>
  <c r="D56" i="62"/>
  <c r="C56" i="62"/>
  <c r="D53" i="62"/>
  <c r="C53" i="62"/>
  <c r="D44" i="62"/>
  <c r="C44" i="62"/>
  <c r="C35" i="62"/>
  <c r="C26" i="62"/>
  <c r="C18" i="62"/>
  <c r="C25" i="61"/>
  <c r="C21" i="61"/>
  <c r="C16" i="61"/>
  <c r="C91" i="60"/>
  <c r="C89" i="60"/>
  <c r="C87" i="60"/>
  <c r="C81" i="60"/>
  <c r="C78" i="60"/>
  <c r="C67" i="60"/>
  <c r="C61" i="60"/>
  <c r="C46" i="60"/>
  <c r="C37" i="60"/>
  <c r="C34" i="60"/>
  <c r="C28" i="60"/>
  <c r="C25" i="60"/>
  <c r="C19" i="60"/>
  <c r="C60" i="60" l="1"/>
  <c r="C105" i="60"/>
  <c r="D43" i="62"/>
  <c r="C43" i="62"/>
  <c r="C77" i="60"/>
  <c r="C169" i="59" l="1"/>
  <c r="C157" i="59"/>
  <c r="C150" i="59"/>
  <c r="C110" i="59"/>
  <c r="E100" i="59"/>
  <c r="D100" i="59"/>
  <c r="C100" i="59"/>
  <c r="E94" i="59"/>
  <c r="D94" i="59"/>
  <c r="C94" i="59"/>
  <c r="E71" i="59"/>
  <c r="D71" i="59"/>
  <c r="C71" i="59"/>
  <c r="E63" i="59"/>
  <c r="D63" i="59"/>
  <c r="C63" i="59"/>
  <c r="C30" i="64" l="1"/>
  <c r="C7" i="64"/>
  <c r="C15" i="63"/>
  <c r="C7" i="63"/>
  <c r="C39" i="64" l="1"/>
  <c r="C20" i="63"/>
  <c r="H2" i="65"/>
  <c r="E2" i="60"/>
  <c r="H2" i="59"/>
  <c r="E3" i="62" l="1"/>
  <c r="E2" i="61"/>
  <c r="D222" i="60" l="1"/>
  <c r="D218" i="60"/>
  <c r="D214" i="60"/>
  <c r="D210" i="60"/>
  <c r="D206" i="60"/>
  <c r="D198" i="60"/>
  <c r="D194" i="60"/>
  <c r="D190" i="60"/>
  <c r="D186" i="60"/>
  <c r="D182" i="60"/>
  <c r="D170" i="60"/>
  <c r="D166" i="60"/>
  <c r="D162" i="60"/>
  <c r="D154" i="60"/>
  <c r="D150" i="60"/>
  <c r="D146" i="60"/>
  <c r="D142" i="60"/>
  <c r="D130" i="60"/>
  <c r="D126" i="60"/>
  <c r="D122" i="60"/>
  <c r="D118" i="60"/>
  <c r="D110" i="60"/>
  <c r="D220" i="60"/>
  <c r="D212" i="60"/>
  <c r="D200" i="60"/>
  <c r="D176" i="60"/>
  <c r="D148" i="60"/>
  <c r="D140" i="60"/>
  <c r="D132" i="60"/>
  <c r="D116" i="60"/>
  <c r="D108" i="60"/>
  <c r="D223" i="60"/>
  <c r="D203" i="60"/>
  <c r="D195" i="60"/>
  <c r="D183" i="60"/>
  <c r="D175" i="60"/>
  <c r="D159" i="60"/>
  <c r="D151" i="60"/>
  <c r="D143" i="60"/>
  <c r="D127" i="60"/>
  <c r="D123" i="60"/>
  <c r="D115" i="60"/>
  <c r="D221" i="60"/>
  <c r="D217" i="60"/>
  <c r="D209" i="60"/>
  <c r="D201" i="60"/>
  <c r="D197" i="60"/>
  <c r="D185" i="60"/>
  <c r="D173" i="60"/>
  <c r="D169" i="60"/>
  <c r="D165" i="60"/>
  <c r="D161" i="60"/>
  <c r="D157" i="60"/>
  <c r="D145" i="60"/>
  <c r="D137" i="60"/>
  <c r="D133" i="60"/>
  <c r="D129" i="60"/>
  <c r="D125" i="60"/>
  <c r="D121" i="60"/>
  <c r="D117" i="60"/>
  <c r="D113" i="60"/>
  <c r="D109" i="60"/>
  <c r="D224" i="60"/>
  <c r="D216" i="60"/>
  <c r="D208" i="60"/>
  <c r="D204" i="60"/>
  <c r="D196" i="60"/>
  <c r="D188" i="60"/>
  <c r="D180" i="60"/>
  <c r="D172" i="60"/>
  <c r="D160" i="60"/>
  <c r="D152" i="60"/>
  <c r="D136" i="60"/>
  <c r="D128" i="60"/>
  <c r="D120" i="60"/>
  <c r="D112" i="60"/>
  <c r="D227" i="60"/>
  <c r="D219" i="60"/>
  <c r="D207" i="60"/>
  <c r="D199" i="60"/>
  <c r="D191" i="60"/>
  <c r="D179" i="60"/>
  <c r="D163" i="60"/>
  <c r="D155" i="60"/>
  <c r="D147" i="60"/>
  <c r="D139" i="60"/>
  <c r="D131" i="60"/>
  <c r="D119" i="60"/>
  <c r="D111" i="60"/>
  <c r="D215" i="60"/>
  <c r="D213" i="60"/>
  <c r="D156" i="60"/>
  <c r="D202" i="60"/>
  <c r="D174" i="60"/>
  <c r="D149" i="60"/>
  <c r="D211" i="60"/>
  <c r="D168" i="60"/>
  <c r="D124" i="60"/>
  <c r="D187" i="60"/>
  <c r="D164" i="60"/>
  <c r="D107" i="60"/>
  <c r="D181" i="60"/>
  <c r="D114" i="60"/>
  <c r="D171" i="60"/>
  <c r="D144" i="60"/>
  <c r="D205" i="60"/>
  <c r="D178" i="60"/>
  <c r="D138" i="60"/>
  <c r="D193" i="60"/>
  <c r="D141" i="60"/>
  <c r="D184" i="60"/>
  <c r="D158" i="60"/>
  <c r="D135" i="60"/>
  <c r="D189" i="60"/>
  <c r="D153" i="60"/>
  <c r="D226" i="60"/>
  <c r="D192" i="60"/>
  <c r="D167" i="60"/>
  <c r="D134" i="60"/>
  <c r="D106" i="60"/>
  <c r="D177" i="60"/>
  <c r="D225" i="60"/>
  <c r="C8" i="60"/>
</calcChain>
</file>

<file path=xl/sharedStrings.xml><?xml version="1.0" encoding="utf-8"?>
<sst xmlns="http://schemas.openxmlformats.org/spreadsheetml/2006/main" count="816" uniqueCount="580">
  <si>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</si>
  <si>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</si>
  <si>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</si>
  <si>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</si>
  <si>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</si>
  <si>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</si>
  <si>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</si>
  <si>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</si>
  <si>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</si>
  <si>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</si>
  <si>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</si>
  <si>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</si>
  <si>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</si>
  <si>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</si>
  <si>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</si>
  <si>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</si>
  <si>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</si>
  <si>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</si>
  <si>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</si>
  <si>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</si>
  <si>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</si>
  <si>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</si>
  <si>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</si>
  <si>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</si>
  <si>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</si>
  <si>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</si>
  <si>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</si>
  <si>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</si>
  <si>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</si>
  <si>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</si>
  <si>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</si>
  <si>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</si>
  <si>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</si>
  <si>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</si>
  <si>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</si>
  <si>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</si>
  <si>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</si>
  <si>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</si>
  <si>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</si>
  <si>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</si>
  <si>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</si>
  <si>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</si>
  <si>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</si>
  <si>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</si>
  <si>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</si>
  <si>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</si>
  <si>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</si>
  <si>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</si>
  <si>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</si>
  <si>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</si>
  <si>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</si>
  <si>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</si>
  <si>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</si>
  <si>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</si>
  <si>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</si>
  <si>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</si>
  <si>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</si>
  <si>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</si>
  <si>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</si>
  <si>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</si>
  <si>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</si>
  <si>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</si>
  <si>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</si>
  <si>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</si>
  <si>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</si>
  <si>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</si>
  <si>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</si>
  <si>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</si>
  <si>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</si>
  <si>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</si>
  <si>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</si>
  <si>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</si>
  <si>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</si>
  <si>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</si>
  <si>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</si>
  <si>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</si>
  <si>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</si>
  <si>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</si>
  <si>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</si>
  <si>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</si>
  <si>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</si>
  <si>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</si>
  <si>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</si>
  <si>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</si>
  <si>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</si>
  <si>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</si>
  <si>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</si>
  <si>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</si>
  <si>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</si>
  <si>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</si>
  <si>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</si>
  <si>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</si>
  <si>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</si>
  <si>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</si>
  <si>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</si>
  <si>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</si>
  <si>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</si>
  <si>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</si>
  <si>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</si>
  <si>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</si>
  <si>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</si>
  <si>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</si>
  <si>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</si>
  <si>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</si>
  <si>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</si>
  <si>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</si>
  <si>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</si>
  <si>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</si>
  <si>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</si>
  <si>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</si>
  <si>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</si>
  <si>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</si>
  <si>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</si>
  <si>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</si>
  <si>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</si>
  <si>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</si>
  <si>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</si>
  <si>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</si>
  <si>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</si>
  <si>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</si>
  <si>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</si>
  <si>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</si>
  <si>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</si>
  <si>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</si>
  <si>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</si>
  <si>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</si>
  <si>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</si>
  <si>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</si>
  <si>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</si>
  <si>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</si>
  <si>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</si>
  <si>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</si>
  <si>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</si>
  <si>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</si>
  <si>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</si>
  <si>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</si>
  <si>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</si>
  <si>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</si>
  <si>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</si>
  <si>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</si>
  <si>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</si>
  <si>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</si>
  <si>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</si>
  <si>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</si>
  <si>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</si>
  <si>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</si>
  <si>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</si>
  <si>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</si>
  <si>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</si>
  <si>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</si>
  <si>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</si>
  <si>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</si>
  <si>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</si>
  <si>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</si>
  <si>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</si>
  <si>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</si>
  <si>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</si>
  <si>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</si>
  <si>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</si>
  <si>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</si>
  <si>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</si>
  <si>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</si>
  <si>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</si>
  <si>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</si>
  <si>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</si>
  <si>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</si>
  <si>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</si>
  <si>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</si>
  <si>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</si>
  <si>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</si>
  <si>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</si>
  <si>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</si>
  <si>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</si>
  <si>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</si>
  <si>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</si>
  <si>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</si>
  <si>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</si>
  <si>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</si>
  <si>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</si>
  <si>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</si>
  <si>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</si>
  <si>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</si>
  <si>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</si>
  <si>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</si>
  <si>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</si>
  <si>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</si>
  <si>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</si>
  <si>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</si>
  <si>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</si>
  <si>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</si>
  <si>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</si>
  <si>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</si>
  <si>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</si>
  <si>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</si>
  <si>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</si>
  <si>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</si>
  <si>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</si>
  <si>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</si>
  <si>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</si>
  <si>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</si>
  <si>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</si>
  <si>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</si>
  <si>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</si>
  <si>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</si>
  <si>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</si>
  <si>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</si>
  <si>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</si>
  <si>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</si>
  <si>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</si>
  <si>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</si>
  <si>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</si>
  <si>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</si>
  <si>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</si>
  <si>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</si>
  <si>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</si>
  <si>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</si>
  <si>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</si>
  <si>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</si>
  <si>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</si>
  <si>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</si>
  <si>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</si>
  <si>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</si>
  <si>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</si>
  <si>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</si>
  <si>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</si>
  <si>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</si>
  <si>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</si>
  <si>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</si>
  <si>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</si>
  <si>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</si>
  <si>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</si>
  <si>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</si>
  <si>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</si>
  <si>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</si>
  <si>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</si>
  <si>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</si>
  <si>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</si>
  <si>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</si>
  <si>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</si>
  <si>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</si>
  <si>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</si>
  <si>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</si>
  <si>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</si>
  <si>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</si>
  <si>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</si>
  <si>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</si>
  <si>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</si>
  <si>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</si>
  <si>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</si>
  <si>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</si>
  <si>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</si>
  <si>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</si>
  <si>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</si>
  <si>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</si>
  <si>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</si>
  <si>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</si>
  <si>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</si>
  <si>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</si>
  <si>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</si>
  <si>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</si>
  <si>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</si>
  <si>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</si>
  <si>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</si>
  <si>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</si>
  <si>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</si>
  <si>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</si>
  <si>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</si>
  <si>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</si>
  <si>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</si>
  <si>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</si>
  <si>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</si>
  <si>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</si>
  <si>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</si>
  <si>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</si>
  <si>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</si>
  <si>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</si>
  <si>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</si>
  <si>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</si>
  <si>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</si>
  <si>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</si>
  <si>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</si>
  <si>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</si>
  <si>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</si>
  <si>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</si>
  <si>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</si>
  <si>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</si>
  <si>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</si>
  <si>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</si>
  <si>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</si>
  <si>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</si>
  <si>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</si>
  <si>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</si>
  <si>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</si>
  <si>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</si>
  <si>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</si>
  <si>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</si>
  <si>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</si>
  <si>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</si>
  <si>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</si>
  <si>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</si>
  <si>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</si>
  <si>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</si>
  <si>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</si>
  <si>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</si>
  <si>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</si>
  <si>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</si>
  <si>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</si>
  <si>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</si>
  <si>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</si>
  <si>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</si>
  <si>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</si>
  <si>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</si>
  <si>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</si>
  <si>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</si>
  <si>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</si>
  <si>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</si>
  <si>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</si>
  <si>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</si>
  <si>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</si>
  <si>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</si>
  <si>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</si>
  <si>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</si>
  <si>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</si>
  <si>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</si>
  <si>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</si>
  <si>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</si>
  <si>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</si>
  <si>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</si>
  <si>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</si>
  <si>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</si>
  <si>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</si>
  <si>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</si>
  <si>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</si>
  <si>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</si>
  <si>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</si>
  <si>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</si>
  <si>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</si>
  <si>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</si>
  <si>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</si>
  <si>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</si>
  <si>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</si>
  <si>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</si>
  <si>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</si>
  <si>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</si>
  <si>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</si>
  <si>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</si>
  <si>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</si>
  <si>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</si>
  <si>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</si>
  <si>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</si>
  <si>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</si>
  <si>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</si>
  <si>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</si>
  <si>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</si>
  <si>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</si>
  <si>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</si>
  <si>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</si>
  <si>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</si>
  <si>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</si>
  <si>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</si>
  <si>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</si>
  <si>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</si>
  <si>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</si>
  <si>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</si>
  <si>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</si>
  <si>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</si>
  <si>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</si>
  <si>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</si>
  <si>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</si>
  <si>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</si>
  <si>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</si>
  <si>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</si>
  <si>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</si>
  <si>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</si>
  <si>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</si>
  <si>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</si>
  <si>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</si>
  <si>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</si>
  <si>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</si>
  <si>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</si>
  <si>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</si>
  <si>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</si>
  <si>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</si>
  <si>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</si>
  <si>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</si>
  <si>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</si>
  <si>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</si>
  <si>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</si>
  <si>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</si>
  <si>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</si>
  <si>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</si>
  <si>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</si>
  <si>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</si>
  <si>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</si>
  <si>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</si>
  <si>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</si>
  <si>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</si>
  <si>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</si>
  <si>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</si>
  <si>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</si>
  <si>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</si>
  <si>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</si>
  <si>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</si>
  <si>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</si>
  <si>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</si>
  <si>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</si>
  <si>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</si>
  <si>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</si>
  <si>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</si>
  <si>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</si>
  <si>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</si>
  <si>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</si>
  <si>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</si>
  <si>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</si>
  <si>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</si>
  <si>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</si>
  <si>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</si>
  <si>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</si>
  <si>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</si>
  <si>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</si>
  <si>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</si>
  <si>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</si>
  <si>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</si>
  <si>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</si>
  <si>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</si>
  <si>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</si>
  <si>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</si>
  <si>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</si>
  <si>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</si>
  <si>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</si>
  <si>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</si>
  <si>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</si>
  <si>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</si>
  <si>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</si>
  <si>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</si>
  <si>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</si>
  <si>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</si>
  <si>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</si>
  <si>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</si>
  <si>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</si>
  <si>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</si>
  <si>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</si>
  <si>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</si>
  <si>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</si>
  <si>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</si>
  <si>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</si>
  <si>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</si>
  <si>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</si>
  <si>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</si>
  <si>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</si>
  <si>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</si>
  <si>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</si>
  <si>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</si>
  <si>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</si>
  <si>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</si>
  <si>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</si>
  <si>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</si>
  <si>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</si>
  <si>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</si>
  <si>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</si>
  <si>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</si>
  <si>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</si>
  <si>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</si>
  <si>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</si>
  <si>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</si>
  <si>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</si>
  <si>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</si>
  <si>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</si>
  <si>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</si>
  <si>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</si>
  <si>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</si>
  <si>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</si>
  <si>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</si>
  <si>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</si>
  <si>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</si>
  <si>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</si>
  <si>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</si>
  <si>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</si>
  <si>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</si>
  <si>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</si>
  <si>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</si>
  <si>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</si>
  <si>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</si>
  <si>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</si>
  <si>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</si>
  <si>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</si>
  <si>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</si>
  <si>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</si>
  <si>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</si>
  <si>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</si>
  <si>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</si>
  <si>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</si>
  <si>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</si>
  <si>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</si>
  <si>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</si>
  <si>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</si>
  <si>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</si>
  <si>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</si>
  <si>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</si>
  <si>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</si>
  <si>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</si>
  <si>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</si>
  <si>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</si>
  <si>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</si>
  <si>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</si>
  <si>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</si>
  <si>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</si>
  <si>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</si>
  <si>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</si>
  <si>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</si>
  <si>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</si>
  <si>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</si>
  <si>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</si>
  <si>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Saldo Anterior</t>
  </si>
  <si>
    <t>BIENES DISPONIBLES PARA SU TRANSFORMACIÓN ESTIMACIONES Y DETERIOROS (INVENTARIOS)</t>
  </si>
  <si>
    <t>ALMACENES</t>
  </si>
  <si>
    <t>OTROS ACTIVOS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</si>
  <si>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</si>
  <si>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</si>
  <si>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</si>
  <si>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</si>
  <si>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</si>
  <si>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</si>
  <si>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</si>
  <si>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</si>
  <si>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</si>
  <si>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</si>
  <si>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</si>
  <si>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</si>
  <si>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</si>
  <si>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SISTEMA PARA EL DESARROLLO INTEGRAL DE LA FAMILIA DE GUANAJUATO, GTO.</t>
  </si>
  <si>
    <t>CORRESPONDIENTE DEL 1 DE ENERO AL 31 DE DICIEMBRE DEL 2020</t>
  </si>
  <si>
    <t>"Bajo protesta de decir verdad declaramos que los Estados Financieros y sus notas, son razonablemente correctos y son responsabilidad del emisor."</t>
  </si>
  <si>
    <t>Ma. Francisca Contreras Huerta</t>
  </si>
  <si>
    <t>Fondo Fijo de Caja</t>
  </si>
  <si>
    <t>Banbajío</t>
  </si>
  <si>
    <t>Comisiones pendientes de bonificar</t>
  </si>
  <si>
    <t>Tienda de suvenires</t>
  </si>
  <si>
    <t>Costeo por ordenes</t>
  </si>
  <si>
    <t>PEPS</t>
  </si>
  <si>
    <t>Se estima conveniente dado que se tiene variedad de productos en existencia</t>
  </si>
  <si>
    <t>5% anual</t>
  </si>
  <si>
    <t>10% anual</t>
  </si>
  <si>
    <t>25% / 20% anual, Criterios SFIyA y CONAC, respectivamente</t>
  </si>
  <si>
    <t>ESF-11 OTROS ACTIVOS</t>
  </si>
  <si>
    <t>Pasivos Capitulo 1000 al cierre 2020</t>
  </si>
  <si>
    <t>Pasivos Capitulo 2000 al cierre 2020</t>
  </si>
  <si>
    <t>Pasivos Capitulo 3000 al cierre 2020</t>
  </si>
  <si>
    <t>Pasivos Capitulo 4000 al cierre 2020</t>
  </si>
  <si>
    <t>ISR retenciones por salarios</t>
  </si>
  <si>
    <t>ISR retenciones por servicios profesionales</t>
  </si>
  <si>
    <t>Impuestos federales que se enteran en el mes subsiguiente</t>
  </si>
  <si>
    <t>Impuestos estatales que se enteran en el mes subsiguiente</t>
  </si>
  <si>
    <t>Otras cuentas por pagar CP</t>
  </si>
  <si>
    <t>Conveniencia de la Aplicación</t>
  </si>
  <si>
    <t>No se tiene impacto negativo por el método de valuación</t>
  </si>
  <si>
    <t>Impacto a la información financiera por cambios en el método</t>
  </si>
  <si>
    <t>Línea recta</t>
  </si>
  <si>
    <t>La depreciación se calcula anualmente, sin cambios en criterio contable</t>
  </si>
  <si>
    <t>10% anual con excepción de bienes del tipo 5151 a los que se aplica 33.33% anual</t>
  </si>
  <si>
    <t>10% anual para bienes del tipo 5211, 33.33% para bienes del tipo 5231; 10% y 20% dependiendo de las características de cada bien para los del tipo 5291</t>
  </si>
  <si>
    <t>La amortización se calcula anualmente, sin cambios en criterio contable</t>
  </si>
  <si>
    <r>
      <t xml:space="preserve">Pasivos de </t>
    </r>
    <r>
      <rPr>
        <b/>
        <sz val="8"/>
        <color rgb="FF000000"/>
        <rFont val="Arial"/>
        <family val="2"/>
      </rPr>
      <t>Servicios Personales</t>
    </r>
    <r>
      <rPr>
        <sz val="8"/>
        <color rgb="FF000000"/>
        <rFont val="Arial"/>
        <family val="2"/>
      </rPr>
      <t xml:space="preserve"> que serán pagados en enero 2021</t>
    </r>
  </si>
  <si>
    <r>
      <t xml:space="preserve">Pasivos de </t>
    </r>
    <r>
      <rPr>
        <b/>
        <sz val="8"/>
        <color rgb="FF000000"/>
        <rFont val="Arial"/>
        <family val="2"/>
      </rPr>
      <t>Materiales y suministros</t>
    </r>
    <r>
      <rPr>
        <sz val="8"/>
        <color rgb="FF000000"/>
        <rFont val="Arial"/>
        <family val="2"/>
      </rPr>
      <t xml:space="preserve"> que serán pagados en enero 2021</t>
    </r>
  </si>
  <si>
    <r>
      <t>Pasivos de</t>
    </r>
    <r>
      <rPr>
        <b/>
        <sz val="8"/>
        <color rgb="FF000000"/>
        <rFont val="Arial"/>
        <family val="2"/>
      </rPr>
      <t xml:space="preserve"> Servicios generales</t>
    </r>
    <r>
      <rPr>
        <sz val="8"/>
        <color rgb="FF000000"/>
        <rFont val="Arial"/>
        <family val="2"/>
      </rPr>
      <t xml:space="preserve"> que serán pagados en enero 2021</t>
    </r>
  </si>
  <si>
    <r>
      <t xml:space="preserve">Pasivos de </t>
    </r>
    <r>
      <rPr>
        <b/>
        <sz val="8"/>
        <color rgb="FF000000"/>
        <rFont val="Arial"/>
        <family val="2"/>
      </rPr>
      <t>Transferencias, asignaciones…</t>
    </r>
    <r>
      <rPr>
        <sz val="8"/>
        <color rgb="FF000000"/>
        <rFont val="Arial"/>
        <family val="2"/>
      </rPr>
      <t>, que serán pagados en enero 2021</t>
    </r>
  </si>
  <si>
    <t>Retención Impuesto cedular sobre honorarios</t>
  </si>
  <si>
    <t>Sobrantes en depósitos, redondeos, etc.; Mismos que serán compensadas en el subsiguiente periodo trimestral</t>
  </si>
  <si>
    <t>Ingresos propios; Estancias infantiles, programa alimentario, etc.</t>
  </si>
  <si>
    <t>Transferencias del Municipio</t>
  </si>
  <si>
    <t>Aportaciones del Ramo General 33</t>
  </si>
  <si>
    <t>Pago de nomina de la Quincena 1 a la 24 del personal de base</t>
  </si>
  <si>
    <t>Pago de cuotas IMSS, ISSEG y ahorro para el retiro de la quincena 1 a la 24</t>
  </si>
  <si>
    <t>Pago de liquidaciones y prestaciones establecidas para los trabajadores</t>
  </si>
  <si>
    <t>ACT-01 INGRESOS DE GESTIÓN</t>
  </si>
  <si>
    <t>INGRESOS DE GESTIÓN</t>
  </si>
  <si>
    <t>Enajenación de bienes e intereses bancarios</t>
  </si>
  <si>
    <t>ingresos por Venta de Bienes y Prestación de Servicios</t>
  </si>
  <si>
    <t>Municipal</t>
  </si>
  <si>
    <t>Donación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</si>
</sst>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7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172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5" fillId="0" borderId="9" xfId="13" applyFont="1" applyBorder="1"/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5" fillId="8" borderId="0" xfId="20" applyFont="1" applyFill="1" applyAlignment="1">
      <alignment vertical="top"/>
    </xf>
    <xf numFmtId="0" fontId="15" fillId="8" borderId="0" xfId="20" applyFont="1" applyFill="1" applyAlignment="1">
      <alignment vertical="top"/>
    </xf>
    <xf numFmtId="0" fontId="15" fillId="8" borderId="0" xfId="20" applyFont="1" applyFill="1" applyAlignment="1">
      <alignment vertical="top"/>
    </xf>
    <xf numFmtId="0" fontId="15" fillId="8" borderId="0" xfId="20" applyFont="1" applyFill="1" applyAlignment="1">
      <alignment vertical="top"/>
    </xf>
    <xf numFmtId="0" fontId="15" fillId="8" borderId="0" xfId="20" applyFont="1" applyFill="1" applyAlignment="1">
      <alignment vertical="top"/>
    </xf>
    <xf numFmtId="0" fontId="15" fillId="8" borderId="0" xfId="20" applyFont="1" applyFill="1" applyAlignment="1">
      <alignment vertical="top"/>
    </xf>
    <xf numFmtId="0" fontId="15" fillId="8" borderId="0" xfId="20" applyFont="1" applyFill="1" applyAlignment="1">
      <alignment vertical="top"/>
    </xf>
    <xf numFmtId="0" fontId="12" fillId="5" borderId="0" xfId="8" applyFont="1" applyFill="1" applyAlignment="1">
      <alignment horizontal="right"/>
    </xf>
    <xf numFmtId="0" fontId="9" fillId="0" borderId="0" xfId="8" applyFont="1" applyAlignment="1">
      <alignment wrapText="1"/>
    </xf>
    <xf numFmtId="4" fontId="9" fillId="0" borderId="0" xfId="8" applyNumberFormat="1" applyFont="1" applyAlignment="1">
      <alignment vertical="center"/>
    </xf>
    <xf numFmtId="0" fontId="9" fillId="0" borderId="0" xfId="8" applyFont="1" applyAlignment="1">
      <alignment vertical="center" wrapText="1"/>
    </xf>
    <xf numFmtId="0" fontId="11" fillId="4" borderId="0" xfId="8" applyFont="1" applyFill="1" applyAlignment="1">
      <alignment horizontal="right"/>
    </xf>
    <xf numFmtId="4" fontId="9" fillId="0" borderId="0" xfId="8" applyNumberFormat="1" applyFont="1" applyAlignment="1">
      <alignment horizontal="right"/>
    </xf>
    <xf numFmtId="4" fontId="9" fillId="0" borderId="0" xfId="8" applyNumberFormat="1" applyFont="1" applyAlignment="1">
      <alignment horizontal="right" vertical="center"/>
    </xf>
    <xf numFmtId="0" fontId="12" fillId="6" borderId="0" xfId="8" applyFont="1" applyFill="1" applyAlignment="1">
      <alignment horizontal="right"/>
    </xf>
    <xf numFmtId="0" fontId="9" fillId="0" borderId="0" xfId="8" applyFont="1" applyAlignment="1">
      <alignment horizontal="right"/>
    </xf>
    <xf numFmtId="0" fontId="9" fillId="0" borderId="0" xfId="8" applyFont="1" applyAlignment="1">
      <alignment horizontal="right" vertical="center"/>
    </xf>
    <xf numFmtId="0" fontId="12" fillId="5" borderId="0" xfId="8" applyFont="1" applyFill="1" applyAlignment="1">
      <alignment horizontal="center"/>
    </xf>
    <xf numFmtId="0" fontId="11" fillId="4" borderId="0" xfId="8" applyFont="1" applyFill="1" applyAlignment="1">
      <alignment horizontal="left" vertical="center"/>
    </xf>
    <xf numFmtId="0" fontId="11" fillId="4" borderId="0" xfId="8" applyFont="1" applyFill="1" applyAlignment="1">
      <alignment horizontal="left"/>
    </xf>
    <xf numFmtId="0" fontId="12" fillId="5" borderId="0" xfId="8" applyFont="1" applyFill="1" applyAlignment="1">
      <alignment horizontal="left"/>
    </xf>
    <xf numFmtId="0" fontId="9" fillId="0" borderId="0" xfId="8" applyFont="1" applyAlignment="1">
      <alignment horizontal="left"/>
    </xf>
    <xf numFmtId="0" fontId="9" fillId="0" borderId="0" xfId="8" applyFont="1" applyAlignment="1">
      <alignment horizontal="left" vertical="center"/>
    </xf>
    <xf numFmtId="0" fontId="12" fillId="6" borderId="0" xfId="8" applyFont="1" applyFill="1" applyAlignment="1">
      <alignment horizontal="left"/>
    </xf>
    <xf numFmtId="0" fontId="15" fillId="8" borderId="0" xfId="20" applyFont="1" applyFill="1" applyAlignment="1">
      <alignment horizontal="left" vertical="top"/>
    </xf>
    <xf numFmtId="4" fontId="16" fillId="0" borderId="0" xfId="8" applyNumberFormat="1" applyFont="1"/>
    <xf numFmtId="0" fontId="2" fillId="0" borderId="0" xfId="8" applyFont="1" applyAlignment="1">
      <alignment horizontal="left" vertical="center"/>
    </xf>
    <xf numFmtId="0" fontId="2" fillId="0" borderId="0" xfId="8" applyFont="1" applyAlignment="1">
      <alignment vertical="center"/>
    </xf>
    <xf numFmtId="4" fontId="2" fillId="0" borderId="0" xfId="8" applyNumberFormat="1" applyFont="1" applyAlignment="1">
      <alignment horizontal="right" vertical="center"/>
    </xf>
    <xf numFmtId="0" fontId="2" fillId="0" borderId="0" xfId="8" applyFont="1" applyAlignment="1">
      <alignment horizontal="center" vertical="center"/>
    </xf>
    <xf numFmtId="4" fontId="2" fillId="0" borderId="0" xfId="8" applyNumberFormat="1" applyFont="1"/>
    <xf numFmtId="0" fontId="2" fillId="0" borderId="0" xfId="8" applyFont="1"/>
    <xf numFmtId="0" fontId="2" fillId="0" borderId="0" xfId="8" applyFont="1" applyAlignment="1">
      <alignment vertical="center" wrapText="1"/>
    </xf>
    <xf numFmtId="0" fontId="2" fillId="0" borderId="0" xfId="12" applyFont="1" applyAlignment="1">
      <alignment wrapText="1"/>
    </xf>
    <xf numFmtId="0" fontId="2" fillId="0" borderId="0" xfId="12" applyFont="1" applyFill="1" applyAlignment="1">
      <alignment vertical="center"/>
    </xf>
    <xf numFmtId="4" fontId="2" fillId="0" borderId="0" xfId="12" applyNumberFormat="1" applyFont="1" applyAlignment="1">
      <alignment vertical="center"/>
    </xf>
    <xf numFmtId="9" fontId="2" fillId="0" borderId="0" xfId="12" applyNumberFormat="1" applyFont="1" applyAlignment="1">
      <alignment vertical="center"/>
    </xf>
    <xf numFmtId="4" fontId="8" fillId="0" borderId="0" xfId="9" applyNumberFormat="1" applyFont="1"/>
    <xf numFmtId="0" fontId="9" fillId="0" borderId="0" xfId="9" applyFont="1" applyFill="1" applyAlignment="1">
      <alignment horizontal="center"/>
    </xf>
    <xf numFmtId="0" fontId="9" fillId="0" borderId="0" xfId="9" applyFont="1" applyFill="1"/>
    <xf numFmtId="4" fontId="9" fillId="0" borderId="0" xfId="9" applyNumberFormat="1" applyFont="1" applyFill="1"/>
    <xf numFmtId="9" fontId="9" fillId="0" borderId="0" xfId="9" applyNumberFormat="1" applyFont="1" applyFill="1"/>
    <xf numFmtId="4" fontId="1" fillId="7" borderId="1" xfId="13" applyNumberFormat="1" applyFont="1" applyFill="1" applyBorder="1" applyAlignment="1">
      <alignment horizontal="right" vertical="center"/>
    </xf>
    <xf numFmtId="4" fontId="1" fillId="0" borderId="9" xfId="13" applyNumberFormat="1" applyFont="1" applyFill="1" applyBorder="1" applyAlignment="1">
      <alignment horizontal="right" vertical="center"/>
    </xf>
    <xf numFmtId="4" fontId="1" fillId="7" borderId="1" xfId="13" applyNumberFormat="1" applyFont="1" applyFill="1" applyBorder="1" applyAlignment="1">
      <alignment horizontal="right" vertical="center" wrapText="1" inden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9" fillId="0" borderId="0" xfId="8" applyFont="1" applyAlignment="1">
      <alignment horizontal="left" vertical="center" wrapText="1"/>
    </xf>
    <xf numFmtId="9" fontId="2" fillId="0" borderId="0" xfId="14" applyFont="1" applyAlignment="1">
      <alignment horizontal="left" wrapText="1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21"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2 2" xfId="19" xr:uid="{00000000-0005-0000-0000-000003000000}"/>
    <cellStyle name="Millares 2 2 3" xfId="17" xr:uid="{00000000-0005-0000-0000-000004000000}"/>
    <cellStyle name="Millares 2 3" xfId="18" xr:uid="{00000000-0005-0000-0000-000005000000}"/>
    <cellStyle name="Millares 2 4" xfId="16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Normal 7" xfId="20" xr:uid="{00000000-0005-0000-0000-000012000000}"/>
    <cellStyle name="Porcentaje" xfId="14" builtinId="5"/>
    <cellStyle name="Porcentaje 2" xfId="7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0</xdr:col>
      <xdr:colOff>609600</xdr:colOff>
      <xdr:row>2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CD6109-BCF1-4E3F-9FAA-9FB144622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95250"/>
          <a:ext cx="542925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189636</xdr:colOff>
      <xdr:row>47</xdr:row>
      <xdr:rowOff>138546</xdr:rowOff>
    </xdr:from>
    <xdr:to>
      <xdr:col>4</xdr:col>
      <xdr:colOff>519547</xdr:colOff>
      <xdr:row>52</xdr:row>
      <xdr:rowOff>3921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6783E95-6358-4793-A4E4-1DFFD3985F7D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29" t="36751" r="2136" b="18762"/>
        <a:stretch/>
      </xdr:blipFill>
      <xdr:spPr bwMode="auto">
        <a:xfrm>
          <a:off x="189636" y="7394864"/>
          <a:ext cx="7672820" cy="6013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71887</xdr:colOff>
      <xdr:row>0</xdr:row>
      <xdr:rowOff>71887</xdr:rowOff>
    </xdr:from>
    <xdr:to>
      <xdr:col>0</xdr:col>
      <xdr:colOff>602053</xdr:colOff>
      <xdr:row>2</xdr:row>
      <xdr:rowOff>125802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5A8E9EA-9948-4239-B2A8-74672CC77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887" y="71887"/>
          <a:ext cx="530166" cy="539151"/>
        </a:xfrm>
        <a:prstGeom prst="rect">
          <a:avLst/>
        </a:prstGeom>
      </xdr:spPr>
    </xdr:pic>
    <xdr:clientData/>
  </xdr:twoCellAnchor>
  <xdr:twoCellAnchor editAs="oneCell">
    <xdr:from>
      <xdr:col>0</xdr:col>
      <xdr:colOff>472185</xdr:colOff>
      <xdr:row>177</xdr:row>
      <xdr:rowOff>17270</xdr:rowOff>
    </xdr:from>
    <xdr:to>
      <xdr:col>7</xdr:col>
      <xdr:colOff>579783</xdr:colOff>
      <xdr:row>180</xdr:row>
      <xdr:rowOff>99393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6F50B52-CCEF-4C63-AFC7-3CBAB59CCCCC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29" t="36751" r="2136" b="18762"/>
        <a:stretch/>
      </xdr:blipFill>
      <xdr:spPr bwMode="auto">
        <a:xfrm>
          <a:off x="472185" y="34241009"/>
          <a:ext cx="10643076" cy="5045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76201</xdr:rowOff>
    </xdr:from>
    <xdr:to>
      <xdr:col>0</xdr:col>
      <xdr:colOff>615891</xdr:colOff>
      <xdr:row>2</xdr:row>
      <xdr:rowOff>171451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DCF93D5-BA1E-4F38-9F9A-D0CAA53CC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76201"/>
          <a:ext cx="530166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246</xdr:row>
      <xdr:rowOff>95250</xdr:rowOff>
    </xdr:from>
    <xdr:to>
      <xdr:col>4</xdr:col>
      <xdr:colOff>845388</xdr:colOff>
      <xdr:row>251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9324587-18CC-4B43-9C1E-8BC6C706CA06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29" t="36751" r="2136" b="18762"/>
        <a:stretch/>
      </xdr:blipFill>
      <xdr:spPr bwMode="auto">
        <a:xfrm>
          <a:off x="76200" y="38671500"/>
          <a:ext cx="9065463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552450</xdr:colOff>
      <xdr:row>2</xdr:row>
      <xdr:rowOff>110151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AB7E450-1E22-4171-A19C-55F984FF4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04775"/>
          <a:ext cx="476250" cy="48162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37</xdr:row>
      <xdr:rowOff>57150</xdr:rowOff>
    </xdr:from>
    <xdr:to>
      <xdr:col>4</xdr:col>
      <xdr:colOff>864438</xdr:colOff>
      <xdr:row>42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84773FB-56A7-4D84-8A5D-550966542243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29" t="36751" r="2136" b="18762"/>
        <a:stretch/>
      </xdr:blipFill>
      <xdr:spPr bwMode="auto">
        <a:xfrm>
          <a:off x="95250" y="5629275"/>
          <a:ext cx="7284288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66676</xdr:rowOff>
    </xdr:from>
    <xdr:to>
      <xdr:col>0</xdr:col>
      <xdr:colOff>568266</xdr:colOff>
      <xdr:row>3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5A467C9-8DF9-41B5-A979-675C35294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6676"/>
          <a:ext cx="530166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89</xdr:row>
      <xdr:rowOff>57150</xdr:rowOff>
    </xdr:from>
    <xdr:to>
      <xdr:col>4</xdr:col>
      <xdr:colOff>723900</xdr:colOff>
      <xdr:row>93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FB40F67-9D88-4AD6-8E53-BEB176CC33F8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29" t="36751" r="2136" b="18762"/>
        <a:stretch/>
      </xdr:blipFill>
      <xdr:spPr bwMode="auto">
        <a:xfrm>
          <a:off x="161925" y="13058775"/>
          <a:ext cx="757237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180975</xdr:rowOff>
    </xdr:from>
    <xdr:to>
      <xdr:col>1</xdr:col>
      <xdr:colOff>371475</xdr:colOff>
      <xdr:row>3</xdr:row>
      <xdr:rowOff>47625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4A3F4B4-437B-4A3C-A59F-7E197215D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80975"/>
          <a:ext cx="504825" cy="55245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29</xdr:row>
      <xdr:rowOff>47625</xdr:rowOff>
    </xdr:from>
    <xdr:to>
      <xdr:col>2</xdr:col>
      <xdr:colOff>1362075</xdr:colOff>
      <xdr:row>33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1EAFCAA-E8FE-4535-A65F-3C40E460A2D5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29" t="36751" r="2136" b="18762"/>
        <a:stretch/>
      </xdr:blipFill>
      <xdr:spPr bwMode="auto">
        <a:xfrm>
          <a:off x="276225" y="4533900"/>
          <a:ext cx="551497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104776</xdr:rowOff>
    </xdr:from>
    <xdr:to>
      <xdr:col>1</xdr:col>
      <xdr:colOff>304799</xdr:colOff>
      <xdr:row>2</xdr:row>
      <xdr:rowOff>161926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B90546-91B0-428E-929A-1A12C4901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4" y="104776"/>
          <a:ext cx="485775" cy="5334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44</xdr:row>
      <xdr:rowOff>123825</xdr:rowOff>
    </xdr:from>
    <xdr:to>
      <xdr:col>2</xdr:col>
      <xdr:colOff>1581150</xdr:colOff>
      <xdr:row>48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5DE0A92-E87F-4BEA-9FAE-51B4E056A2CE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29" t="36751" r="2136" b="18762"/>
        <a:stretch/>
      </xdr:blipFill>
      <xdr:spPr bwMode="auto">
        <a:xfrm>
          <a:off x="190500" y="6534150"/>
          <a:ext cx="578167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66676</xdr:rowOff>
    </xdr:from>
    <xdr:to>
      <xdr:col>1</xdr:col>
      <xdr:colOff>19049</xdr:colOff>
      <xdr:row>2</xdr:row>
      <xdr:rowOff>161926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B32736B-475D-4998-ADBC-4EA07DACF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66676"/>
          <a:ext cx="619124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485775</xdr:colOff>
      <xdr:row>61</xdr:row>
      <xdr:rowOff>114300</xdr:rowOff>
    </xdr:from>
    <xdr:to>
      <xdr:col>7</xdr:col>
      <xdr:colOff>390524</xdr:colOff>
      <xdr:row>66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F525F58-5853-425F-A82B-1E03EC02090A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29" t="36751" r="2136" b="18762"/>
        <a:stretch/>
      </xdr:blipFill>
      <xdr:spPr bwMode="auto">
        <a:xfrm>
          <a:off x="485775" y="9115425"/>
          <a:ext cx="9782174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1"/>
  <sheetViews>
    <sheetView showGridLines="0" zoomScale="110" zoomScaleNormal="110" zoomScaleSheetLayoutView="100" workbookViewId="0">
      <pane ySplit="4" topLeftCell="A20" activePane="bottomLeft" state="frozen"/>
      <selection activeCell="A14" sqref="A14:B14"/>
      <selection pane="bottomLeft" activeCell="A54" sqref="A1:E54"/>
    </sheetView>
  </sheetViews>
  <sheetFormatPr baseColWidth="10" defaultColWidth="12.85546875" defaultRowHeight="11.25" x14ac:dyDescent="0.2"/>
  <cols>
    <col min="1" max="1" width="14.7109375" style="1" customWidth="1"/>
    <col min="2" max="2" width="74.5703125" style="1" customWidth="1"/>
    <col min="3" max="3" width="8" style="1" customWidth="1"/>
    <col min="4" max="16384" width="12.85546875" style="1"/>
  </cols>
  <sheetData>
    <row r="1" spans="1:5" ht="18.95" customHeight="1" x14ac:dyDescent="0.2">
      <c r="A1" s="146" t="s">
        <v>530</v>
      </c>
      <c r="B1" s="146"/>
      <c r="C1" s="15"/>
      <c r="D1" s="12" t="s">
        <v>518</v>
      </c>
      <c r="E1" s="13">
        <v>2020</v>
      </c>
    </row>
    <row r="2" spans="1:5" ht="18.95" customHeight="1" x14ac:dyDescent="0.2">
      <c r="A2" s="147" t="s">
        <v>517</v>
      </c>
      <c r="B2" s="147"/>
      <c r="C2" s="34"/>
      <c r="D2" s="12" t="s">
        <v>519</v>
      </c>
      <c r="E2" s="15" t="s">
        <v>521</v>
      </c>
    </row>
    <row r="3" spans="1:5" ht="18.95" customHeight="1" x14ac:dyDescent="0.2">
      <c r="A3" s="148" t="s">
        <v>531</v>
      </c>
      <c r="B3" s="148"/>
      <c r="C3" s="15"/>
      <c r="D3" s="12" t="s">
        <v>520</v>
      </c>
      <c r="E3" s="13">
        <v>4</v>
      </c>
    </row>
    <row r="4" spans="1:5" ht="15" customHeight="1" x14ac:dyDescent="0.2">
      <c r="A4" s="10" t="s">
        <v>33</v>
      </c>
      <c r="B4" s="11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91</v>
      </c>
      <c r="B12" s="44" t="s">
        <v>514</v>
      </c>
    </row>
    <row r="13" spans="1:5" x14ac:dyDescent="0.2">
      <c r="A13" s="43" t="s">
        <v>7</v>
      </c>
      <c r="B13" s="44" t="s">
        <v>515</v>
      </c>
    </row>
    <row r="14" spans="1:5" x14ac:dyDescent="0.2">
      <c r="A14" s="43" t="s">
        <v>8</v>
      </c>
      <c r="B14" s="44" t="s">
        <v>90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516</v>
      </c>
    </row>
    <row r="20" spans="1:2" x14ac:dyDescent="0.2">
      <c r="A20" s="43" t="s">
        <v>18</v>
      </c>
      <c r="B20" s="44" t="s">
        <v>19</v>
      </c>
    </row>
    <row r="21" spans="1:2" x14ac:dyDescent="0.2">
      <c r="A21" s="43" t="s">
        <v>20</v>
      </c>
      <c r="B21" s="44" t="s">
        <v>127</v>
      </c>
    </row>
    <row r="22" spans="1:2" x14ac:dyDescent="0.2">
      <c r="A22" s="43" t="s">
        <v>21</v>
      </c>
      <c r="B22" s="44" t="s">
        <v>22</v>
      </c>
    </row>
    <row r="23" spans="1:2" x14ac:dyDescent="0.2">
      <c r="A23" s="97" t="s">
        <v>504</v>
      </c>
      <c r="B23" s="98" t="s">
        <v>237</v>
      </c>
    </row>
    <row r="24" spans="1:2" x14ac:dyDescent="0.2">
      <c r="A24" s="97" t="s">
        <v>505</v>
      </c>
      <c r="B24" s="98" t="s">
        <v>506</v>
      </c>
    </row>
    <row r="25" spans="1:2" s="96" customFormat="1" x14ac:dyDescent="0.2">
      <c r="A25" s="97" t="s">
        <v>507</v>
      </c>
      <c r="B25" s="98" t="s">
        <v>274</v>
      </c>
    </row>
    <row r="26" spans="1:2" x14ac:dyDescent="0.2">
      <c r="A26" s="97" t="s">
        <v>508</v>
      </c>
      <c r="B26" s="98" t="s">
        <v>291</v>
      </c>
    </row>
    <row r="27" spans="1:2" x14ac:dyDescent="0.2">
      <c r="A27" s="43" t="s">
        <v>23</v>
      </c>
      <c r="B27" s="44" t="s">
        <v>24</v>
      </c>
    </row>
    <row r="28" spans="1:2" x14ac:dyDescent="0.2">
      <c r="A28" s="43" t="s">
        <v>25</v>
      </c>
      <c r="B28" s="44" t="s">
        <v>26</v>
      </c>
    </row>
    <row r="29" spans="1:2" x14ac:dyDescent="0.2">
      <c r="A29" s="43" t="s">
        <v>27</v>
      </c>
      <c r="B29" s="44" t="s">
        <v>28</v>
      </c>
    </row>
    <row r="30" spans="1:2" x14ac:dyDescent="0.2">
      <c r="A30" s="43" t="s">
        <v>29</v>
      </c>
      <c r="B30" s="44" t="s">
        <v>30</v>
      </c>
    </row>
    <row r="31" spans="1:2" x14ac:dyDescent="0.2">
      <c r="A31" s="43" t="s">
        <v>42</v>
      </c>
      <c r="B31" s="44" t="s">
        <v>43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3" t="s">
        <v>40</v>
      </c>
      <c r="B34" s="44" t="s">
        <v>35</v>
      </c>
    </row>
    <row r="35" spans="1:2" x14ac:dyDescent="0.2">
      <c r="A35" s="43" t="s">
        <v>41</v>
      </c>
      <c r="B35" s="44" t="s">
        <v>36</v>
      </c>
    </row>
    <row r="36" spans="1:2" x14ac:dyDescent="0.2">
      <c r="A36" s="4"/>
      <c r="B36" s="7"/>
    </row>
    <row r="37" spans="1:2" x14ac:dyDescent="0.2">
      <c r="A37" s="4"/>
      <c r="B37" s="5" t="s">
        <v>38</v>
      </c>
    </row>
    <row r="38" spans="1:2" x14ac:dyDescent="0.2">
      <c r="A38" s="4" t="s">
        <v>39</v>
      </c>
      <c r="B38" s="44" t="s">
        <v>31</v>
      </c>
    </row>
    <row r="39" spans="1:2" x14ac:dyDescent="0.2">
      <c r="A39" s="4"/>
      <c r="B39" s="44" t="s">
        <v>32</v>
      </c>
    </row>
    <row r="40" spans="1:2" ht="12" thickBot="1" x14ac:dyDescent="0.25">
      <c r="A40" s="8"/>
      <c r="B40" s="9"/>
    </row>
    <row r="41" spans="1:2" x14ac:dyDescent="0.2">
      <c r="A41" s="101" t="s">
        <v>532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1.1023622047244095" right="0.70866141732283472" top="0.74803149606299213" bottom="0.74803149606299213" header="0.31496062992125984" footer="0.31496062992125984"/>
  <pageSetup scale="83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75"/>
  <sheetViews>
    <sheetView zoomScale="115" zoomScaleNormal="115" workbookViewId="0">
      <selection activeCell="A181" sqref="A1:H181"/>
    </sheetView>
  </sheetViews>
  <sheetFormatPr baseColWidth="10" defaultColWidth="9.140625" defaultRowHeight="11.25" x14ac:dyDescent="0.2"/>
  <cols>
    <col min="1" max="1" width="10" style="122" customWidth="1"/>
    <col min="2" max="2" width="64.5703125" style="18" bestFit="1" customWidth="1"/>
    <col min="3" max="3" width="10" style="116" bestFit="1" customWidth="1"/>
    <col min="4" max="4" width="16.140625" style="116" bestFit="1" customWidth="1"/>
    <col min="5" max="5" width="22.7109375" style="116" customWidth="1"/>
    <col min="6" max="6" width="21.85546875" style="18" customWidth="1"/>
    <col min="7" max="7" width="12.5703125" style="18" customWidth="1"/>
    <col min="8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49" t="s">
        <v>530</v>
      </c>
      <c r="B1" s="150"/>
      <c r="C1" s="150"/>
      <c r="D1" s="150"/>
      <c r="E1" s="150"/>
      <c r="F1" s="150"/>
      <c r="G1" s="12" t="s">
        <v>518</v>
      </c>
      <c r="H1" s="23">
        <v>2020</v>
      </c>
    </row>
    <row r="2" spans="1:8" s="14" customFormat="1" ht="18.95" customHeight="1" x14ac:dyDescent="0.25">
      <c r="A2" s="149" t="s">
        <v>522</v>
      </c>
      <c r="B2" s="150"/>
      <c r="C2" s="150"/>
      <c r="D2" s="150"/>
      <c r="E2" s="150"/>
      <c r="F2" s="150"/>
      <c r="G2" s="12" t="s">
        <v>523</v>
      </c>
      <c r="H2" s="23" t="str">
        <f>'Notas a los Edos Financieros'!E2</f>
        <v>TRIMESTRAL</v>
      </c>
    </row>
    <row r="3" spans="1:8" s="14" customFormat="1" ht="18.95" customHeight="1" x14ac:dyDescent="0.25">
      <c r="A3" s="149" t="s">
        <v>531</v>
      </c>
      <c r="B3" s="150"/>
      <c r="C3" s="150"/>
      <c r="D3" s="150"/>
      <c r="E3" s="150"/>
      <c r="F3" s="150"/>
      <c r="G3" s="12" t="s">
        <v>524</v>
      </c>
      <c r="H3" s="23">
        <v>4</v>
      </c>
    </row>
    <row r="4" spans="1:8" x14ac:dyDescent="0.2">
      <c r="A4" s="119" t="s">
        <v>130</v>
      </c>
      <c r="B4" s="17"/>
      <c r="C4" s="112"/>
      <c r="D4" s="112"/>
      <c r="E4" s="112"/>
      <c r="F4" s="17"/>
      <c r="G4" s="17"/>
      <c r="H4" s="17"/>
    </row>
    <row r="6" spans="1:8" x14ac:dyDescent="0.2">
      <c r="A6" s="120" t="s">
        <v>97</v>
      </c>
      <c r="B6" s="17"/>
      <c r="C6" s="112"/>
      <c r="D6" s="112"/>
      <c r="E6" s="112"/>
      <c r="F6" s="17"/>
      <c r="G6" s="17"/>
      <c r="H6" s="17"/>
    </row>
    <row r="7" spans="1:8" x14ac:dyDescent="0.2">
      <c r="A7" s="121" t="s">
        <v>95</v>
      </c>
      <c r="B7" s="19" t="s">
        <v>92</v>
      </c>
      <c r="C7" s="108" t="s">
        <v>93</v>
      </c>
      <c r="D7" s="108" t="s">
        <v>94</v>
      </c>
      <c r="E7" s="108"/>
      <c r="F7" s="19"/>
      <c r="G7" s="19"/>
      <c r="H7" s="19"/>
    </row>
    <row r="8" spans="1:8" x14ac:dyDescent="0.2">
      <c r="A8" s="122">
        <v>1114</v>
      </c>
      <c r="B8" s="18" t="s">
        <v>131</v>
      </c>
      <c r="C8" s="113">
        <v>0</v>
      </c>
    </row>
    <row r="9" spans="1:8" x14ac:dyDescent="0.2">
      <c r="A9" s="122">
        <v>1115</v>
      </c>
      <c r="B9" s="18" t="s">
        <v>132</v>
      </c>
      <c r="C9" s="113">
        <v>0</v>
      </c>
    </row>
    <row r="10" spans="1:8" x14ac:dyDescent="0.2">
      <c r="A10" s="122">
        <v>1121</v>
      </c>
      <c r="B10" s="18" t="s">
        <v>133</v>
      </c>
      <c r="C10" s="113">
        <v>0</v>
      </c>
    </row>
    <row r="11" spans="1:8" x14ac:dyDescent="0.2">
      <c r="A11" s="122">
        <v>1211</v>
      </c>
      <c r="B11" s="18" t="s">
        <v>134</v>
      </c>
      <c r="C11" s="113">
        <v>0</v>
      </c>
    </row>
    <row r="13" spans="1:8" x14ac:dyDescent="0.2">
      <c r="A13" s="120" t="s">
        <v>98</v>
      </c>
      <c r="B13" s="17"/>
      <c r="C13" s="112"/>
      <c r="D13" s="112"/>
      <c r="E13" s="112"/>
      <c r="F13" s="17"/>
      <c r="G13" s="17"/>
      <c r="H13" s="17"/>
    </row>
    <row r="14" spans="1:8" x14ac:dyDescent="0.2">
      <c r="A14" s="121" t="s">
        <v>95</v>
      </c>
      <c r="B14" s="19" t="s">
        <v>92</v>
      </c>
      <c r="C14" s="108" t="s">
        <v>93</v>
      </c>
      <c r="D14" s="108">
        <v>2019</v>
      </c>
      <c r="E14" s="108">
        <v>2018</v>
      </c>
      <c r="F14" s="108">
        <v>2017</v>
      </c>
      <c r="G14" s="108">
        <v>2016</v>
      </c>
      <c r="H14" s="19" t="s">
        <v>129</v>
      </c>
    </row>
    <row r="15" spans="1:8" x14ac:dyDescent="0.2">
      <c r="A15" s="122">
        <v>1122</v>
      </c>
      <c r="B15" s="18" t="s">
        <v>135</v>
      </c>
      <c r="C15" s="113">
        <v>0</v>
      </c>
      <c r="D15" s="113">
        <v>0.17</v>
      </c>
      <c r="E15" s="113">
        <v>534006.64</v>
      </c>
      <c r="F15" s="22">
        <v>546415.91</v>
      </c>
      <c r="G15" s="22">
        <v>546971.1</v>
      </c>
    </row>
    <row r="16" spans="1:8" x14ac:dyDescent="0.2">
      <c r="A16" s="122">
        <v>1124</v>
      </c>
      <c r="B16" s="18" t="s">
        <v>136</v>
      </c>
      <c r="C16" s="113">
        <v>0</v>
      </c>
      <c r="D16" s="113">
        <v>0</v>
      </c>
      <c r="E16" s="113">
        <v>0</v>
      </c>
      <c r="F16" s="22">
        <v>0</v>
      </c>
      <c r="G16" s="22">
        <v>0</v>
      </c>
    </row>
    <row r="18" spans="1:8" x14ac:dyDescent="0.2">
      <c r="A18" s="120" t="s">
        <v>99</v>
      </c>
      <c r="B18" s="17"/>
      <c r="C18" s="112"/>
      <c r="D18" s="112"/>
      <c r="E18" s="112"/>
      <c r="F18" s="17"/>
      <c r="G18" s="17"/>
      <c r="H18" s="17"/>
    </row>
    <row r="19" spans="1:8" x14ac:dyDescent="0.2">
      <c r="A19" s="121" t="s">
        <v>95</v>
      </c>
      <c r="B19" s="19" t="s">
        <v>92</v>
      </c>
      <c r="C19" s="108" t="s">
        <v>93</v>
      </c>
      <c r="D19" s="108" t="s">
        <v>137</v>
      </c>
      <c r="E19" s="108" t="s">
        <v>138</v>
      </c>
      <c r="F19" s="108" t="s">
        <v>139</v>
      </c>
      <c r="G19" s="108" t="s">
        <v>140</v>
      </c>
      <c r="H19" s="19" t="s">
        <v>141</v>
      </c>
    </row>
    <row r="20" spans="1:8" x14ac:dyDescent="0.2">
      <c r="A20" s="122">
        <v>1123</v>
      </c>
      <c r="B20" s="18" t="s">
        <v>142</v>
      </c>
      <c r="C20" s="113">
        <v>0</v>
      </c>
      <c r="D20" s="113">
        <v>0</v>
      </c>
      <c r="E20" s="113">
        <v>0</v>
      </c>
      <c r="F20" s="22">
        <v>0</v>
      </c>
      <c r="G20" s="22">
        <v>0</v>
      </c>
    </row>
    <row r="21" spans="1:8" x14ac:dyDescent="0.2">
      <c r="A21" s="122">
        <v>1125</v>
      </c>
      <c r="B21" s="18" t="s">
        <v>143</v>
      </c>
      <c r="C21" s="113">
        <v>1000</v>
      </c>
      <c r="D21" s="113">
        <v>0</v>
      </c>
      <c r="E21" s="113">
        <v>0</v>
      </c>
      <c r="F21" s="22">
        <v>1000</v>
      </c>
      <c r="G21" s="22">
        <v>0</v>
      </c>
    </row>
    <row r="22" spans="1:8" x14ac:dyDescent="0.2">
      <c r="A22" s="122">
        <v>112500001</v>
      </c>
      <c r="B22" s="18" t="s">
        <v>533</v>
      </c>
      <c r="C22" s="113">
        <v>1000</v>
      </c>
      <c r="D22" s="113">
        <v>0</v>
      </c>
      <c r="E22" s="113">
        <v>0</v>
      </c>
      <c r="F22" s="22">
        <v>1000</v>
      </c>
      <c r="G22" s="22">
        <v>0</v>
      </c>
      <c r="H22" s="18" t="s">
        <v>534</v>
      </c>
    </row>
    <row r="23" spans="1:8" x14ac:dyDescent="0.2">
      <c r="A23" s="122">
        <v>1126</v>
      </c>
      <c r="B23" s="18" t="s">
        <v>510</v>
      </c>
      <c r="C23" s="113">
        <v>0</v>
      </c>
      <c r="D23" s="113">
        <v>0</v>
      </c>
      <c r="E23" s="113">
        <v>0</v>
      </c>
      <c r="F23" s="22">
        <v>0</v>
      </c>
      <c r="G23" s="22">
        <v>0</v>
      </c>
    </row>
    <row r="24" spans="1:8" x14ac:dyDescent="0.2">
      <c r="A24" s="122">
        <v>1129</v>
      </c>
      <c r="B24" s="18" t="s">
        <v>511</v>
      </c>
      <c r="C24" s="113">
        <v>137.13999999999999</v>
      </c>
      <c r="D24" s="113">
        <v>137.13999999999999</v>
      </c>
      <c r="E24" s="113">
        <v>0</v>
      </c>
      <c r="F24" s="22">
        <v>0</v>
      </c>
      <c r="G24" s="22">
        <v>0</v>
      </c>
    </row>
    <row r="25" spans="1:8" ht="33.75" x14ac:dyDescent="0.2">
      <c r="A25" s="123">
        <v>112900001</v>
      </c>
      <c r="B25" s="14" t="s">
        <v>535</v>
      </c>
      <c r="C25" s="114">
        <v>137.13999999999999</v>
      </c>
      <c r="D25" s="114">
        <v>137.13999999999999</v>
      </c>
      <c r="E25" s="114">
        <v>0</v>
      </c>
      <c r="F25" s="110">
        <v>0</v>
      </c>
      <c r="G25" s="110">
        <v>0</v>
      </c>
      <c r="H25" s="111" t="s">
        <v>536</v>
      </c>
    </row>
    <row r="26" spans="1:8" x14ac:dyDescent="0.2">
      <c r="A26" s="122">
        <v>1131</v>
      </c>
      <c r="B26" s="18" t="s">
        <v>144</v>
      </c>
      <c r="C26" s="113">
        <v>0</v>
      </c>
      <c r="D26" s="113">
        <v>0</v>
      </c>
      <c r="E26" s="113">
        <v>0</v>
      </c>
      <c r="F26" s="22">
        <v>0</v>
      </c>
      <c r="G26" s="22">
        <v>0</v>
      </c>
    </row>
    <row r="27" spans="1:8" x14ac:dyDescent="0.2">
      <c r="A27" s="122">
        <v>1132</v>
      </c>
      <c r="B27" s="18" t="s">
        <v>145</v>
      </c>
      <c r="C27" s="113">
        <v>0</v>
      </c>
      <c r="D27" s="113">
        <v>0</v>
      </c>
      <c r="E27" s="113">
        <v>0</v>
      </c>
      <c r="F27" s="22">
        <v>0</v>
      </c>
      <c r="G27" s="22">
        <v>0</v>
      </c>
    </row>
    <row r="28" spans="1:8" x14ac:dyDescent="0.2">
      <c r="A28" s="122">
        <v>1133</v>
      </c>
      <c r="B28" s="18" t="s">
        <v>146</v>
      </c>
      <c r="C28" s="113">
        <v>0</v>
      </c>
      <c r="D28" s="113">
        <v>0</v>
      </c>
      <c r="E28" s="113">
        <v>0</v>
      </c>
      <c r="F28" s="22">
        <v>0</v>
      </c>
      <c r="G28" s="22">
        <v>0</v>
      </c>
    </row>
    <row r="29" spans="1:8" x14ac:dyDescent="0.2">
      <c r="A29" s="122">
        <v>1134</v>
      </c>
      <c r="B29" s="18" t="s">
        <v>147</v>
      </c>
      <c r="C29" s="113">
        <v>0</v>
      </c>
      <c r="D29" s="113">
        <v>0</v>
      </c>
      <c r="E29" s="113">
        <v>0</v>
      </c>
      <c r="F29" s="22">
        <v>0</v>
      </c>
      <c r="G29" s="22">
        <v>0</v>
      </c>
    </row>
    <row r="30" spans="1:8" x14ac:dyDescent="0.2">
      <c r="A30" s="122">
        <v>1139</v>
      </c>
      <c r="B30" s="18" t="s">
        <v>148</v>
      </c>
      <c r="C30" s="113">
        <v>0</v>
      </c>
      <c r="D30" s="113">
        <v>0</v>
      </c>
      <c r="E30" s="113">
        <v>0</v>
      </c>
      <c r="F30" s="22">
        <v>0</v>
      </c>
      <c r="G30" s="22">
        <v>0</v>
      </c>
    </row>
    <row r="32" spans="1:8" x14ac:dyDescent="0.2">
      <c r="A32" s="120" t="s">
        <v>512</v>
      </c>
      <c r="B32" s="17"/>
      <c r="C32" s="112"/>
      <c r="D32" s="112"/>
      <c r="E32" s="112"/>
      <c r="F32" s="17"/>
      <c r="G32" s="17"/>
      <c r="H32" s="17"/>
    </row>
    <row r="33" spans="1:8" x14ac:dyDescent="0.2">
      <c r="A33" s="121" t="s">
        <v>95</v>
      </c>
      <c r="B33" s="19" t="s">
        <v>92</v>
      </c>
      <c r="C33" s="108" t="s">
        <v>93</v>
      </c>
      <c r="D33" s="108" t="s">
        <v>102</v>
      </c>
      <c r="E33" s="118" t="s">
        <v>101</v>
      </c>
      <c r="F33" s="19" t="s">
        <v>554</v>
      </c>
      <c r="G33" s="19" t="s">
        <v>104</v>
      </c>
      <c r="H33" s="19"/>
    </row>
    <row r="34" spans="1:8" x14ac:dyDescent="0.2">
      <c r="A34" s="122">
        <v>1140</v>
      </c>
      <c r="B34" s="18" t="s">
        <v>149</v>
      </c>
      <c r="C34" s="113">
        <v>22610.06</v>
      </c>
      <c r="E34" s="20"/>
    </row>
    <row r="35" spans="1:8" x14ac:dyDescent="0.2">
      <c r="A35" s="122">
        <v>1141</v>
      </c>
      <c r="B35" s="18" t="s">
        <v>150</v>
      </c>
      <c r="C35" s="113">
        <v>22610.06</v>
      </c>
      <c r="E35" s="20"/>
    </row>
    <row r="36" spans="1:8" ht="33.75" x14ac:dyDescent="0.2">
      <c r="A36" s="123">
        <v>114100001</v>
      </c>
      <c r="B36" s="14" t="s">
        <v>537</v>
      </c>
      <c r="C36" s="114">
        <v>22610.06</v>
      </c>
      <c r="D36" s="117" t="s">
        <v>538</v>
      </c>
      <c r="E36" s="24" t="s">
        <v>539</v>
      </c>
      <c r="F36" s="111" t="s">
        <v>540</v>
      </c>
      <c r="G36" s="151" t="s">
        <v>555</v>
      </c>
      <c r="H36" s="151"/>
    </row>
    <row r="37" spans="1:8" x14ac:dyDescent="0.2">
      <c r="A37" s="122">
        <v>1142</v>
      </c>
      <c r="B37" s="18" t="s">
        <v>151</v>
      </c>
      <c r="C37" s="113">
        <v>0</v>
      </c>
    </row>
    <row r="38" spans="1:8" x14ac:dyDescent="0.2">
      <c r="A38" s="122">
        <v>1143</v>
      </c>
      <c r="B38" s="18" t="s">
        <v>152</v>
      </c>
      <c r="C38" s="113">
        <v>0</v>
      </c>
    </row>
    <row r="39" spans="1:8" x14ac:dyDescent="0.2">
      <c r="A39" s="122">
        <v>1144</v>
      </c>
      <c r="B39" s="18" t="s">
        <v>153</v>
      </c>
      <c r="C39" s="113">
        <v>0</v>
      </c>
    </row>
    <row r="40" spans="1:8" x14ac:dyDescent="0.2">
      <c r="A40" s="122">
        <v>1145</v>
      </c>
      <c r="B40" s="18" t="s">
        <v>154</v>
      </c>
      <c r="C40" s="113">
        <v>0</v>
      </c>
    </row>
    <row r="42" spans="1:8" x14ac:dyDescent="0.2">
      <c r="A42" s="120" t="s">
        <v>155</v>
      </c>
      <c r="B42" s="17"/>
      <c r="C42" s="112"/>
      <c r="D42" s="112"/>
      <c r="E42" s="112"/>
      <c r="F42" s="17"/>
      <c r="G42" s="17"/>
      <c r="H42" s="17"/>
    </row>
    <row r="43" spans="1:8" x14ac:dyDescent="0.2">
      <c r="A43" s="121" t="s">
        <v>95</v>
      </c>
      <c r="B43" s="19" t="s">
        <v>92</v>
      </c>
      <c r="C43" s="108" t="s">
        <v>93</v>
      </c>
      <c r="D43" s="118" t="s">
        <v>100</v>
      </c>
      <c r="E43" s="118" t="s">
        <v>103</v>
      </c>
      <c r="F43" s="19" t="s">
        <v>556</v>
      </c>
      <c r="G43" s="19"/>
      <c r="H43" s="19"/>
    </row>
    <row r="44" spans="1:8" x14ac:dyDescent="0.2">
      <c r="A44" s="122">
        <v>1150</v>
      </c>
      <c r="B44" s="18" t="s">
        <v>156</v>
      </c>
      <c r="C44" s="113">
        <f>C45</f>
        <v>0</v>
      </c>
    </row>
    <row r="45" spans="1:8" x14ac:dyDescent="0.2">
      <c r="A45" s="122">
        <v>1151</v>
      </c>
      <c r="B45" s="18" t="s">
        <v>157</v>
      </c>
      <c r="C45" s="113">
        <v>0</v>
      </c>
    </row>
    <row r="47" spans="1:8" x14ac:dyDescent="0.2">
      <c r="A47" s="120" t="s">
        <v>105</v>
      </c>
      <c r="B47" s="17"/>
      <c r="C47" s="112"/>
      <c r="D47" s="112"/>
      <c r="E47" s="112"/>
      <c r="F47" s="17"/>
      <c r="G47" s="17"/>
      <c r="H47" s="17"/>
    </row>
    <row r="48" spans="1:8" x14ac:dyDescent="0.2">
      <c r="A48" s="121" t="s">
        <v>95</v>
      </c>
      <c r="B48" s="19" t="s">
        <v>92</v>
      </c>
      <c r="C48" s="108" t="s">
        <v>93</v>
      </c>
      <c r="D48" s="108" t="s">
        <v>94</v>
      </c>
      <c r="E48" s="108" t="s">
        <v>141</v>
      </c>
      <c r="F48" s="19"/>
      <c r="G48" s="19"/>
      <c r="H48" s="19"/>
    </row>
    <row r="49" spans="1:9" x14ac:dyDescent="0.2">
      <c r="A49" s="122">
        <v>1213</v>
      </c>
      <c r="B49" s="18" t="s">
        <v>158</v>
      </c>
      <c r="C49" s="113">
        <v>0</v>
      </c>
    </row>
    <row r="51" spans="1:9" x14ac:dyDescent="0.2">
      <c r="A51" s="120" t="s">
        <v>106</v>
      </c>
      <c r="B51" s="17"/>
      <c r="C51" s="112"/>
      <c r="D51" s="112"/>
      <c r="E51" s="112"/>
      <c r="F51" s="17"/>
      <c r="G51" s="17"/>
      <c r="H51" s="17"/>
    </row>
    <row r="52" spans="1:9" x14ac:dyDescent="0.2">
      <c r="A52" s="121" t="s">
        <v>95</v>
      </c>
      <c r="B52" s="19" t="s">
        <v>92</v>
      </c>
      <c r="C52" s="108" t="s">
        <v>93</v>
      </c>
      <c r="D52" s="108"/>
      <c r="E52" s="108"/>
      <c r="F52" s="19"/>
      <c r="G52" s="19"/>
      <c r="H52" s="19"/>
    </row>
    <row r="53" spans="1:9" x14ac:dyDescent="0.2">
      <c r="A53" s="122">
        <v>1214</v>
      </c>
      <c r="B53" s="18" t="s">
        <v>159</v>
      </c>
      <c r="C53" s="113">
        <v>0</v>
      </c>
    </row>
    <row r="61" spans="1:9" x14ac:dyDescent="0.2">
      <c r="A61" s="120" t="s">
        <v>110</v>
      </c>
      <c r="B61" s="17"/>
      <c r="C61" s="112"/>
      <c r="D61" s="112"/>
      <c r="E61" s="112"/>
      <c r="F61" s="17"/>
      <c r="G61" s="17"/>
      <c r="H61" s="17"/>
    </row>
    <row r="62" spans="1:9" x14ac:dyDescent="0.2">
      <c r="A62" s="121" t="s">
        <v>95</v>
      </c>
      <c r="B62" s="19" t="s">
        <v>92</v>
      </c>
      <c r="C62" s="108" t="s">
        <v>93</v>
      </c>
      <c r="D62" s="108" t="s">
        <v>107</v>
      </c>
      <c r="E62" s="108" t="s">
        <v>108</v>
      </c>
      <c r="F62" s="118" t="s">
        <v>100</v>
      </c>
      <c r="G62" s="19" t="s">
        <v>160</v>
      </c>
      <c r="H62" s="19" t="s">
        <v>109</v>
      </c>
    </row>
    <row r="63" spans="1:9" s="132" customFormat="1" x14ac:dyDescent="0.2">
      <c r="A63" s="127">
        <v>1230</v>
      </c>
      <c r="B63" s="128" t="s">
        <v>161</v>
      </c>
      <c r="C63" s="129">
        <f>SUM(C64:C70)</f>
        <v>5392458.6099999994</v>
      </c>
      <c r="D63" s="129">
        <f>SUM(D64:D70)</f>
        <v>199622.93</v>
      </c>
      <c r="E63" s="129">
        <f>SUM(E64:E70)</f>
        <v>-1064655.6299999999</v>
      </c>
      <c r="F63" s="130"/>
      <c r="G63" s="128"/>
      <c r="H63" s="128"/>
      <c r="I63" s="131"/>
    </row>
    <row r="64" spans="1:9" s="132" customFormat="1" x14ac:dyDescent="0.2">
      <c r="A64" s="127">
        <v>1231</v>
      </c>
      <c r="B64" s="128" t="s">
        <v>162</v>
      </c>
      <c r="C64" s="129">
        <v>1400000</v>
      </c>
      <c r="D64" s="129">
        <v>0</v>
      </c>
      <c r="E64" s="129">
        <v>0</v>
      </c>
      <c r="F64" s="130"/>
      <c r="G64" s="128"/>
      <c r="H64" s="128"/>
    </row>
    <row r="65" spans="1:9" s="132" customFormat="1" x14ac:dyDescent="0.2">
      <c r="A65" s="127">
        <v>1232</v>
      </c>
      <c r="B65" s="128" t="s">
        <v>163</v>
      </c>
      <c r="C65" s="129">
        <v>0</v>
      </c>
      <c r="D65" s="129">
        <v>0</v>
      </c>
      <c r="E65" s="129">
        <v>0</v>
      </c>
      <c r="F65" s="130"/>
      <c r="G65" s="128"/>
      <c r="H65" s="128"/>
    </row>
    <row r="66" spans="1:9" s="132" customFormat="1" ht="45" x14ac:dyDescent="0.2">
      <c r="A66" s="127">
        <v>1233</v>
      </c>
      <c r="B66" s="128" t="s">
        <v>164</v>
      </c>
      <c r="C66" s="129">
        <v>3992458.61</v>
      </c>
      <c r="D66" s="129">
        <v>199622.93</v>
      </c>
      <c r="E66" s="129">
        <v>-1064655.6299999999</v>
      </c>
      <c r="F66" s="130" t="s">
        <v>557</v>
      </c>
      <c r="G66" s="128" t="s">
        <v>541</v>
      </c>
      <c r="H66" s="133" t="s">
        <v>558</v>
      </c>
      <c r="I66" s="131"/>
    </row>
    <row r="67" spans="1:9" s="132" customFormat="1" x14ac:dyDescent="0.2">
      <c r="A67" s="127">
        <v>1234</v>
      </c>
      <c r="B67" s="128" t="s">
        <v>165</v>
      </c>
      <c r="C67" s="129">
        <v>0</v>
      </c>
      <c r="D67" s="129">
        <v>0</v>
      </c>
      <c r="E67" s="129">
        <v>0</v>
      </c>
      <c r="F67" s="130"/>
      <c r="G67" s="128"/>
      <c r="H67" s="128"/>
      <c r="I67" s="131"/>
    </row>
    <row r="68" spans="1:9" s="132" customFormat="1" x14ac:dyDescent="0.2">
      <c r="A68" s="127">
        <v>1235</v>
      </c>
      <c r="B68" s="128" t="s">
        <v>166</v>
      </c>
      <c r="C68" s="129">
        <v>0</v>
      </c>
      <c r="D68" s="129">
        <v>0</v>
      </c>
      <c r="E68" s="129">
        <v>0</v>
      </c>
      <c r="F68" s="130"/>
      <c r="G68" s="128"/>
      <c r="H68" s="128"/>
    </row>
    <row r="69" spans="1:9" s="132" customFormat="1" x14ac:dyDescent="0.2">
      <c r="A69" s="127">
        <v>1236</v>
      </c>
      <c r="B69" s="128" t="s">
        <v>167</v>
      </c>
      <c r="C69" s="129">
        <v>0</v>
      </c>
      <c r="D69" s="129">
        <v>0</v>
      </c>
      <c r="E69" s="129">
        <v>0</v>
      </c>
      <c r="F69" s="130"/>
      <c r="G69" s="128"/>
      <c r="H69" s="128"/>
    </row>
    <row r="70" spans="1:9" s="132" customFormat="1" x14ac:dyDescent="0.2">
      <c r="A70" s="127">
        <v>1239</v>
      </c>
      <c r="B70" s="128" t="s">
        <v>168</v>
      </c>
      <c r="C70" s="129">
        <v>0</v>
      </c>
      <c r="D70" s="129">
        <v>0</v>
      </c>
      <c r="E70" s="129">
        <v>0</v>
      </c>
      <c r="F70" s="130"/>
      <c r="G70" s="128"/>
      <c r="H70" s="128"/>
    </row>
    <row r="71" spans="1:9" x14ac:dyDescent="0.2">
      <c r="A71" s="123">
        <v>1240</v>
      </c>
      <c r="B71" s="14" t="s">
        <v>169</v>
      </c>
      <c r="C71" s="114">
        <f>SUM(C72:C79)</f>
        <v>3951179.11</v>
      </c>
      <c r="D71" s="114">
        <f t="shared" ref="D71:E71" si="0">SUM(D72:D79)</f>
        <v>385891.63</v>
      </c>
      <c r="E71" s="114">
        <f t="shared" si="0"/>
        <v>-2102667.58</v>
      </c>
      <c r="F71" s="24"/>
      <c r="G71" s="14"/>
      <c r="H71" s="14"/>
      <c r="I71" s="126"/>
    </row>
    <row r="72" spans="1:9" ht="76.5" customHeight="1" x14ac:dyDescent="0.2">
      <c r="A72" s="123">
        <v>1241</v>
      </c>
      <c r="B72" s="14" t="s">
        <v>170</v>
      </c>
      <c r="C72" s="114">
        <v>1303852.3500000001</v>
      </c>
      <c r="D72" s="129">
        <v>91655.29</v>
      </c>
      <c r="E72" s="114">
        <v>-294640.62</v>
      </c>
      <c r="F72" s="24" t="s">
        <v>557</v>
      </c>
      <c r="G72" s="111" t="s">
        <v>559</v>
      </c>
      <c r="H72" s="111" t="s">
        <v>558</v>
      </c>
    </row>
    <row r="73" spans="1:9" ht="135" x14ac:dyDescent="0.2">
      <c r="A73" s="123">
        <v>1242</v>
      </c>
      <c r="B73" s="14" t="s">
        <v>171</v>
      </c>
      <c r="C73" s="114">
        <v>188839.38</v>
      </c>
      <c r="D73" s="129">
        <v>21294.75</v>
      </c>
      <c r="E73" s="114">
        <v>-45336.28</v>
      </c>
      <c r="F73" s="24" t="s">
        <v>557</v>
      </c>
      <c r="G73" s="111" t="s">
        <v>560</v>
      </c>
      <c r="H73" s="111" t="s">
        <v>558</v>
      </c>
    </row>
    <row r="74" spans="1:9" ht="45" x14ac:dyDescent="0.2">
      <c r="A74" s="123">
        <v>1243</v>
      </c>
      <c r="B74" s="14" t="s">
        <v>172</v>
      </c>
      <c r="C74" s="114">
        <v>552375.48</v>
      </c>
      <c r="D74" s="129">
        <v>5182.05</v>
      </c>
      <c r="E74" s="114">
        <v>-23065.59</v>
      </c>
      <c r="F74" s="24" t="s">
        <v>557</v>
      </c>
      <c r="G74" s="14" t="s">
        <v>542</v>
      </c>
      <c r="H74" s="111" t="s">
        <v>558</v>
      </c>
    </row>
    <row r="75" spans="1:9" ht="45" x14ac:dyDescent="0.2">
      <c r="A75" s="123">
        <v>1244</v>
      </c>
      <c r="B75" s="14" t="s">
        <v>173</v>
      </c>
      <c r="C75" s="114">
        <v>1828540.9</v>
      </c>
      <c r="D75" s="129">
        <v>264359.94</v>
      </c>
      <c r="E75" s="114">
        <v>-1736061.09</v>
      </c>
      <c r="F75" s="24" t="s">
        <v>557</v>
      </c>
      <c r="G75" s="111" t="s">
        <v>543</v>
      </c>
      <c r="H75" s="111" t="s">
        <v>558</v>
      </c>
    </row>
    <row r="76" spans="1:9" x14ac:dyDescent="0.2">
      <c r="A76" s="123">
        <v>1245</v>
      </c>
      <c r="B76" s="14" t="s">
        <v>174</v>
      </c>
      <c r="C76" s="114">
        <v>0</v>
      </c>
      <c r="D76" s="114">
        <v>0</v>
      </c>
      <c r="E76" s="114">
        <v>0</v>
      </c>
      <c r="F76" s="24"/>
      <c r="G76" s="14"/>
      <c r="H76" s="14"/>
    </row>
    <row r="77" spans="1:9" ht="45" x14ac:dyDescent="0.2">
      <c r="A77" s="123">
        <v>1246</v>
      </c>
      <c r="B77" s="14" t="s">
        <v>175</v>
      </c>
      <c r="C77" s="114">
        <v>77571</v>
      </c>
      <c r="D77" s="114">
        <v>3399.6</v>
      </c>
      <c r="E77" s="114">
        <v>-3564</v>
      </c>
      <c r="F77" s="24" t="s">
        <v>557</v>
      </c>
      <c r="G77" s="14" t="s">
        <v>542</v>
      </c>
      <c r="H77" s="111" t="s">
        <v>558</v>
      </c>
    </row>
    <row r="78" spans="1:9" x14ac:dyDescent="0.2">
      <c r="A78" s="123">
        <v>1247</v>
      </c>
      <c r="B78" s="14" t="s">
        <v>176</v>
      </c>
      <c r="C78" s="114">
        <v>0</v>
      </c>
      <c r="D78" s="114">
        <v>0</v>
      </c>
      <c r="E78" s="114">
        <v>0</v>
      </c>
      <c r="F78" s="24"/>
      <c r="G78" s="14"/>
      <c r="H78" s="14"/>
    </row>
    <row r="79" spans="1:9" x14ac:dyDescent="0.2">
      <c r="A79" s="122">
        <v>1248</v>
      </c>
      <c r="B79" s="18" t="s">
        <v>177</v>
      </c>
      <c r="C79" s="113">
        <v>0</v>
      </c>
      <c r="D79" s="113">
        <v>0</v>
      </c>
      <c r="E79" s="113">
        <v>0</v>
      </c>
      <c r="F79" s="20"/>
    </row>
    <row r="80" spans="1:9" x14ac:dyDescent="0.2">
      <c r="C80" s="113"/>
      <c r="D80" s="113"/>
      <c r="E80" s="113"/>
      <c r="F80" s="20"/>
    </row>
    <row r="81" spans="1:9" x14ac:dyDescent="0.2">
      <c r="C81" s="113"/>
      <c r="D81" s="113"/>
      <c r="E81" s="113"/>
      <c r="F81" s="20"/>
    </row>
    <row r="82" spans="1:9" x14ac:dyDescent="0.2">
      <c r="C82" s="113"/>
      <c r="D82" s="113"/>
      <c r="E82" s="113"/>
      <c r="F82" s="20"/>
    </row>
    <row r="83" spans="1:9" x14ac:dyDescent="0.2">
      <c r="C83" s="113"/>
      <c r="D83" s="113"/>
      <c r="E83" s="113"/>
      <c r="F83" s="20"/>
    </row>
    <row r="84" spans="1:9" x14ac:dyDescent="0.2">
      <c r="C84" s="113"/>
      <c r="D84" s="113"/>
      <c r="E84" s="113"/>
      <c r="F84" s="20"/>
    </row>
    <row r="85" spans="1:9" x14ac:dyDescent="0.2">
      <c r="C85" s="113"/>
      <c r="D85" s="113"/>
      <c r="E85" s="113"/>
      <c r="F85" s="20"/>
    </row>
    <row r="86" spans="1:9" x14ac:dyDescent="0.2">
      <c r="C86" s="113"/>
      <c r="D86" s="113"/>
      <c r="E86" s="113"/>
      <c r="F86" s="20"/>
    </row>
    <row r="87" spans="1:9" x14ac:dyDescent="0.2">
      <c r="C87" s="113"/>
      <c r="D87" s="113"/>
      <c r="E87" s="113"/>
      <c r="F87" s="20"/>
    </row>
    <row r="88" spans="1:9" x14ac:dyDescent="0.2">
      <c r="C88" s="113"/>
      <c r="D88" s="113"/>
      <c r="E88" s="113"/>
      <c r="F88" s="20"/>
    </row>
    <row r="89" spans="1:9" x14ac:dyDescent="0.2">
      <c r="C89" s="113"/>
      <c r="D89" s="113"/>
      <c r="E89" s="113"/>
      <c r="F89" s="20"/>
    </row>
    <row r="90" spans="1:9" x14ac:dyDescent="0.2">
      <c r="C90" s="113"/>
      <c r="D90" s="113"/>
      <c r="E90" s="113"/>
      <c r="F90" s="20"/>
    </row>
    <row r="91" spans="1:9" x14ac:dyDescent="0.2">
      <c r="C91" s="113"/>
      <c r="D91" s="113"/>
      <c r="E91" s="113"/>
      <c r="F91" s="20"/>
    </row>
    <row r="92" spans="1:9" x14ac:dyDescent="0.2">
      <c r="A92" s="120" t="s">
        <v>111</v>
      </c>
      <c r="B92" s="17"/>
      <c r="C92" s="112"/>
      <c r="D92" s="112"/>
      <c r="E92" s="112"/>
      <c r="F92" s="17"/>
      <c r="G92" s="17"/>
      <c r="H92" s="17"/>
    </row>
    <row r="93" spans="1:9" x14ac:dyDescent="0.2">
      <c r="A93" s="121" t="s">
        <v>95</v>
      </c>
      <c r="B93" s="19" t="s">
        <v>92</v>
      </c>
      <c r="C93" s="108" t="s">
        <v>93</v>
      </c>
      <c r="D93" s="108" t="s">
        <v>112</v>
      </c>
      <c r="E93" s="108" t="s">
        <v>178</v>
      </c>
      <c r="F93" s="118" t="s">
        <v>100</v>
      </c>
      <c r="G93" s="19" t="s">
        <v>160</v>
      </c>
      <c r="H93" s="19" t="s">
        <v>109</v>
      </c>
    </row>
    <row r="94" spans="1:9" x14ac:dyDescent="0.2">
      <c r="A94" s="122">
        <v>1250</v>
      </c>
      <c r="B94" s="18" t="s">
        <v>179</v>
      </c>
      <c r="C94" s="113">
        <f>SUM(C95:C99)</f>
        <v>14413</v>
      </c>
      <c r="D94" s="113">
        <f>SUM(D95:D99)</f>
        <v>1441.3</v>
      </c>
      <c r="E94" s="113">
        <f>SUM(E95:E99)</f>
        <v>-2642.38</v>
      </c>
    </row>
    <row r="95" spans="1:9" s="14" customFormat="1" ht="45" x14ac:dyDescent="0.2">
      <c r="A95" s="123">
        <v>1251</v>
      </c>
      <c r="B95" s="14" t="s">
        <v>180</v>
      </c>
      <c r="C95" s="114">
        <v>14413</v>
      </c>
      <c r="D95" s="129">
        <v>1441.3</v>
      </c>
      <c r="E95" s="129">
        <v>-2642.38</v>
      </c>
      <c r="F95" s="24" t="s">
        <v>557</v>
      </c>
      <c r="G95" s="14" t="s">
        <v>542</v>
      </c>
      <c r="H95" s="111" t="s">
        <v>561</v>
      </c>
      <c r="I95" s="18"/>
    </row>
    <row r="96" spans="1:9" x14ac:dyDescent="0.2">
      <c r="A96" s="122">
        <v>1252</v>
      </c>
      <c r="B96" s="18" t="s">
        <v>181</v>
      </c>
      <c r="C96" s="113">
        <v>0</v>
      </c>
      <c r="D96" s="113">
        <v>0</v>
      </c>
      <c r="E96" s="113">
        <v>0</v>
      </c>
    </row>
    <row r="97" spans="1:8" x14ac:dyDescent="0.2">
      <c r="A97" s="122">
        <v>1253</v>
      </c>
      <c r="B97" s="18" t="s">
        <v>182</v>
      </c>
      <c r="C97" s="113">
        <v>0</v>
      </c>
      <c r="D97" s="113">
        <v>0</v>
      </c>
      <c r="E97" s="113">
        <v>0</v>
      </c>
    </row>
    <row r="98" spans="1:8" x14ac:dyDescent="0.2">
      <c r="A98" s="122">
        <v>1254</v>
      </c>
      <c r="B98" s="18" t="s">
        <v>183</v>
      </c>
      <c r="C98" s="113">
        <v>0</v>
      </c>
      <c r="D98" s="113">
        <v>0</v>
      </c>
      <c r="E98" s="113">
        <v>0</v>
      </c>
    </row>
    <row r="99" spans="1:8" x14ac:dyDescent="0.2">
      <c r="A99" s="122">
        <v>1259</v>
      </c>
      <c r="B99" s="18" t="s">
        <v>184</v>
      </c>
      <c r="C99" s="113">
        <v>0</v>
      </c>
      <c r="D99" s="113">
        <v>0</v>
      </c>
      <c r="E99" s="113">
        <v>0</v>
      </c>
    </row>
    <row r="100" spans="1:8" x14ac:dyDescent="0.2">
      <c r="A100" s="122">
        <v>1270</v>
      </c>
      <c r="B100" s="18" t="s">
        <v>185</v>
      </c>
      <c r="C100" s="113">
        <f>SUM(C101:C106)</f>
        <v>1246899.1100000001</v>
      </c>
      <c r="D100" s="113">
        <f>SUM(D101:D106)</f>
        <v>0</v>
      </c>
      <c r="E100" s="113">
        <f>SUM(E101:E106)</f>
        <v>0</v>
      </c>
    </row>
    <row r="101" spans="1:8" x14ac:dyDescent="0.2">
      <c r="A101" s="122">
        <v>1271</v>
      </c>
      <c r="B101" s="18" t="s">
        <v>186</v>
      </c>
      <c r="C101" s="113">
        <v>0</v>
      </c>
      <c r="D101" s="113">
        <v>0</v>
      </c>
      <c r="E101" s="113">
        <v>0</v>
      </c>
    </row>
    <row r="102" spans="1:8" x14ac:dyDescent="0.2">
      <c r="A102" s="122">
        <v>1272</v>
      </c>
      <c r="B102" s="18" t="s">
        <v>187</v>
      </c>
      <c r="C102" s="113">
        <v>0</v>
      </c>
      <c r="D102" s="113">
        <v>0</v>
      </c>
      <c r="E102" s="113">
        <v>0</v>
      </c>
    </row>
    <row r="103" spans="1:8" x14ac:dyDescent="0.2">
      <c r="A103" s="122">
        <v>1273</v>
      </c>
      <c r="B103" s="18" t="s">
        <v>188</v>
      </c>
      <c r="C103" s="113">
        <v>0</v>
      </c>
      <c r="D103" s="113">
        <v>0</v>
      </c>
      <c r="E103" s="113">
        <v>0</v>
      </c>
    </row>
    <row r="104" spans="1:8" x14ac:dyDescent="0.2">
      <c r="A104" s="122">
        <v>1274</v>
      </c>
      <c r="B104" s="18" t="s">
        <v>189</v>
      </c>
      <c r="C104" s="113">
        <v>0</v>
      </c>
      <c r="D104" s="113">
        <v>0</v>
      </c>
      <c r="E104" s="113">
        <v>0</v>
      </c>
    </row>
    <row r="105" spans="1:8" x14ac:dyDescent="0.2">
      <c r="A105" s="122">
        <v>1275</v>
      </c>
      <c r="B105" s="18" t="s">
        <v>190</v>
      </c>
      <c r="C105" s="113">
        <v>0</v>
      </c>
      <c r="D105" s="113">
        <v>0</v>
      </c>
      <c r="E105" s="113">
        <v>0</v>
      </c>
    </row>
    <row r="106" spans="1:8" x14ac:dyDescent="0.2">
      <c r="A106" s="122">
        <v>1279</v>
      </c>
      <c r="B106" s="18" t="s">
        <v>191</v>
      </c>
      <c r="C106" s="113">
        <v>1246899.1100000001</v>
      </c>
      <c r="D106" s="113">
        <v>0</v>
      </c>
      <c r="E106" s="113">
        <v>0</v>
      </c>
    </row>
    <row r="108" spans="1:8" x14ac:dyDescent="0.2">
      <c r="A108" s="120" t="s">
        <v>113</v>
      </c>
      <c r="B108" s="17"/>
      <c r="C108" s="112"/>
      <c r="D108" s="112"/>
      <c r="E108" s="112"/>
      <c r="F108" s="17"/>
      <c r="G108" s="17"/>
      <c r="H108" s="17"/>
    </row>
    <row r="109" spans="1:8" x14ac:dyDescent="0.2">
      <c r="A109" s="121" t="s">
        <v>95</v>
      </c>
      <c r="B109" s="19" t="s">
        <v>92</v>
      </c>
      <c r="C109" s="108" t="s">
        <v>93</v>
      </c>
      <c r="D109" s="108" t="s">
        <v>192</v>
      </c>
      <c r="E109" s="108"/>
      <c r="F109" s="19"/>
      <c r="G109" s="19"/>
      <c r="H109" s="19"/>
    </row>
    <row r="110" spans="1:8" x14ac:dyDescent="0.2">
      <c r="A110" s="122">
        <v>1160</v>
      </c>
      <c r="B110" s="18" t="s">
        <v>193</v>
      </c>
      <c r="C110" s="113">
        <f>SUM(C111:C112)</f>
        <v>0</v>
      </c>
    </row>
    <row r="111" spans="1:8" x14ac:dyDescent="0.2">
      <c r="A111" s="122">
        <v>1161</v>
      </c>
      <c r="B111" s="18" t="s">
        <v>194</v>
      </c>
      <c r="C111" s="113">
        <v>0</v>
      </c>
    </row>
    <row r="112" spans="1:8" x14ac:dyDescent="0.2">
      <c r="A112" s="122">
        <v>1162</v>
      </c>
      <c r="B112" s="18" t="s">
        <v>195</v>
      </c>
      <c r="C112" s="113">
        <v>0</v>
      </c>
    </row>
    <row r="114" spans="1:8" x14ac:dyDescent="0.2">
      <c r="A114" s="120" t="s">
        <v>544</v>
      </c>
      <c r="B114" s="17"/>
      <c r="C114" s="112"/>
      <c r="D114" s="112"/>
      <c r="E114" s="112"/>
      <c r="F114" s="17"/>
      <c r="G114" s="17"/>
      <c r="H114" s="17"/>
    </row>
    <row r="115" spans="1:8" x14ac:dyDescent="0.2">
      <c r="A115" s="121" t="s">
        <v>95</v>
      </c>
      <c r="B115" s="19" t="s">
        <v>92</v>
      </c>
      <c r="C115" s="108" t="s">
        <v>93</v>
      </c>
      <c r="D115" s="108" t="s">
        <v>141</v>
      </c>
      <c r="E115" s="108"/>
      <c r="F115" s="19"/>
      <c r="G115" s="19"/>
      <c r="H115" s="19"/>
    </row>
    <row r="116" spans="1:8" x14ac:dyDescent="0.2">
      <c r="A116" s="122">
        <v>1290</v>
      </c>
      <c r="B116" s="18" t="s">
        <v>196</v>
      </c>
      <c r="C116" s="113">
        <f>SUM(C117:C119)</f>
        <v>0</v>
      </c>
    </row>
    <row r="117" spans="1:8" x14ac:dyDescent="0.2">
      <c r="A117" s="122">
        <v>1291</v>
      </c>
      <c r="B117" s="18" t="s">
        <v>197</v>
      </c>
      <c r="C117" s="113">
        <v>0</v>
      </c>
    </row>
    <row r="118" spans="1:8" x14ac:dyDescent="0.2">
      <c r="A118" s="122">
        <v>1292</v>
      </c>
      <c r="B118" s="18" t="s">
        <v>198</v>
      </c>
      <c r="C118" s="113">
        <v>0</v>
      </c>
    </row>
    <row r="119" spans="1:8" x14ac:dyDescent="0.2">
      <c r="A119" s="122">
        <v>1293</v>
      </c>
      <c r="B119" s="18" t="s">
        <v>199</v>
      </c>
      <c r="C119" s="113">
        <v>0</v>
      </c>
    </row>
    <row r="121" spans="1:8" x14ac:dyDescent="0.2">
      <c r="A121" s="120" t="s">
        <v>114</v>
      </c>
      <c r="B121" s="17"/>
      <c r="C121" s="112"/>
      <c r="D121" s="112"/>
      <c r="E121" s="112"/>
      <c r="F121" s="17"/>
      <c r="G121" s="17"/>
      <c r="H121" s="17"/>
    </row>
    <row r="122" spans="1:8" x14ac:dyDescent="0.2">
      <c r="A122" s="121" t="s">
        <v>95</v>
      </c>
      <c r="B122" s="19" t="s">
        <v>92</v>
      </c>
      <c r="C122" s="108" t="s">
        <v>93</v>
      </c>
      <c r="D122" s="108" t="s">
        <v>137</v>
      </c>
      <c r="E122" s="108" t="s">
        <v>138</v>
      </c>
      <c r="F122" s="108" t="s">
        <v>139</v>
      </c>
      <c r="G122" s="108" t="s">
        <v>200</v>
      </c>
      <c r="H122" s="118" t="s">
        <v>201</v>
      </c>
    </row>
    <row r="123" spans="1:8" x14ac:dyDescent="0.2">
      <c r="A123" s="123">
        <v>2110</v>
      </c>
      <c r="B123" s="14" t="s">
        <v>202</v>
      </c>
      <c r="C123" s="114">
        <v>340005.7</v>
      </c>
      <c r="D123" s="114">
        <v>340005.7</v>
      </c>
      <c r="E123" s="114">
        <v>0</v>
      </c>
      <c r="F123" s="110">
        <v>0</v>
      </c>
      <c r="G123" s="110">
        <v>0</v>
      </c>
    </row>
    <row r="124" spans="1:8" x14ac:dyDescent="0.2">
      <c r="A124" s="123">
        <v>2111</v>
      </c>
      <c r="B124" s="14" t="s">
        <v>203</v>
      </c>
      <c r="C124" s="114">
        <v>279961.68</v>
      </c>
      <c r="D124" s="114">
        <v>279961.68</v>
      </c>
      <c r="E124" s="114">
        <v>0</v>
      </c>
      <c r="F124" s="110">
        <v>0</v>
      </c>
      <c r="G124" s="110">
        <v>0</v>
      </c>
    </row>
    <row r="125" spans="1:8" ht="45" x14ac:dyDescent="0.2">
      <c r="A125" s="123">
        <v>211100201</v>
      </c>
      <c r="B125" s="14" t="s">
        <v>545</v>
      </c>
      <c r="C125" s="114">
        <v>279961.68</v>
      </c>
      <c r="D125" s="114">
        <v>279961.68</v>
      </c>
      <c r="E125" s="114">
        <v>0</v>
      </c>
      <c r="F125" s="114">
        <v>0</v>
      </c>
      <c r="G125" s="114">
        <v>0</v>
      </c>
      <c r="H125" s="109" t="s">
        <v>562</v>
      </c>
    </row>
    <row r="126" spans="1:8" x14ac:dyDescent="0.2">
      <c r="A126" s="123">
        <v>2112</v>
      </c>
      <c r="B126" s="14" t="s">
        <v>204</v>
      </c>
      <c r="C126" s="114">
        <v>54241.440000000002</v>
      </c>
      <c r="D126" s="114">
        <v>54241.440000000002</v>
      </c>
      <c r="E126" s="114">
        <v>0</v>
      </c>
      <c r="F126" s="110">
        <v>0</v>
      </c>
      <c r="G126" s="110">
        <v>0</v>
      </c>
    </row>
    <row r="127" spans="1:8" ht="56.25" x14ac:dyDescent="0.2">
      <c r="A127" s="123">
        <v>211200202</v>
      </c>
      <c r="B127" s="14" t="s">
        <v>546</v>
      </c>
      <c r="C127" s="114">
        <v>19226.650000000001</v>
      </c>
      <c r="D127" s="114">
        <v>19226.650000000001</v>
      </c>
      <c r="E127" s="114">
        <v>0</v>
      </c>
      <c r="F127" s="114">
        <v>0</v>
      </c>
      <c r="G127" s="114">
        <v>0</v>
      </c>
      <c r="H127" s="109" t="s">
        <v>563</v>
      </c>
    </row>
    <row r="128" spans="1:8" ht="45" x14ac:dyDescent="0.2">
      <c r="A128" s="123">
        <v>211200203</v>
      </c>
      <c r="B128" s="14" t="s">
        <v>547</v>
      </c>
      <c r="C128" s="114">
        <v>35014.79</v>
      </c>
      <c r="D128" s="114">
        <v>35014.79</v>
      </c>
      <c r="E128" s="114">
        <v>0</v>
      </c>
      <c r="F128" s="114">
        <v>0</v>
      </c>
      <c r="G128" s="114">
        <v>0</v>
      </c>
      <c r="H128" s="109" t="s">
        <v>564</v>
      </c>
    </row>
    <row r="129" spans="1:8" x14ac:dyDescent="0.2">
      <c r="A129" s="123">
        <v>2113</v>
      </c>
      <c r="B129" s="14" t="s">
        <v>205</v>
      </c>
      <c r="C129" s="114">
        <v>0</v>
      </c>
      <c r="D129" s="114">
        <v>0</v>
      </c>
      <c r="E129" s="114">
        <v>0</v>
      </c>
      <c r="F129" s="110">
        <v>0</v>
      </c>
      <c r="G129" s="110">
        <v>0</v>
      </c>
    </row>
    <row r="130" spans="1:8" x14ac:dyDescent="0.2">
      <c r="A130" s="123">
        <v>2114</v>
      </c>
      <c r="B130" s="14" t="s">
        <v>206</v>
      </c>
      <c r="C130" s="114">
        <v>0</v>
      </c>
      <c r="D130" s="114">
        <v>0</v>
      </c>
      <c r="E130" s="114">
        <v>0</v>
      </c>
      <c r="F130" s="110">
        <v>0</v>
      </c>
      <c r="G130" s="110">
        <v>0</v>
      </c>
    </row>
    <row r="131" spans="1:8" x14ac:dyDescent="0.2">
      <c r="A131" s="123">
        <v>2115</v>
      </c>
      <c r="B131" s="14" t="s">
        <v>207</v>
      </c>
      <c r="C131" s="114">
        <v>2000</v>
      </c>
      <c r="D131" s="114">
        <v>2000</v>
      </c>
      <c r="E131" s="114">
        <v>0</v>
      </c>
      <c r="F131" s="110">
        <v>0</v>
      </c>
      <c r="G131" s="110">
        <v>0</v>
      </c>
    </row>
    <row r="132" spans="1:8" ht="56.25" x14ac:dyDescent="0.2">
      <c r="A132" s="123">
        <v>211500204</v>
      </c>
      <c r="B132" s="14" t="s">
        <v>548</v>
      </c>
      <c r="C132" s="114">
        <v>2000</v>
      </c>
      <c r="D132" s="114">
        <v>2000</v>
      </c>
      <c r="E132" s="114">
        <v>0</v>
      </c>
      <c r="F132" s="110">
        <v>0</v>
      </c>
      <c r="G132" s="110">
        <v>0</v>
      </c>
      <c r="H132" s="109" t="s">
        <v>565</v>
      </c>
    </row>
    <row r="133" spans="1:8" x14ac:dyDescent="0.2">
      <c r="A133" s="123">
        <v>2116</v>
      </c>
      <c r="B133" s="14" t="s">
        <v>208</v>
      </c>
      <c r="C133" s="114">
        <v>0</v>
      </c>
      <c r="D133" s="114">
        <v>0</v>
      </c>
      <c r="E133" s="114">
        <v>0</v>
      </c>
      <c r="F133" s="110">
        <v>0</v>
      </c>
      <c r="G133" s="110">
        <v>0</v>
      </c>
    </row>
    <row r="134" spans="1:8" x14ac:dyDescent="0.2">
      <c r="A134" s="123">
        <v>2117</v>
      </c>
      <c r="B134" s="14" t="s">
        <v>209</v>
      </c>
      <c r="C134" s="114">
        <v>2847.83</v>
      </c>
      <c r="D134" s="114">
        <v>2847.83</v>
      </c>
      <c r="E134" s="114">
        <v>0</v>
      </c>
      <c r="F134" s="110">
        <v>0</v>
      </c>
      <c r="G134" s="110">
        <v>0</v>
      </c>
    </row>
    <row r="135" spans="1:8" ht="40.5" customHeight="1" x14ac:dyDescent="0.2">
      <c r="A135" s="123">
        <v>211700001</v>
      </c>
      <c r="B135" s="14" t="s">
        <v>549</v>
      </c>
      <c r="C135" s="114">
        <v>0.28000000000000003</v>
      </c>
      <c r="D135" s="114">
        <v>0.28000000000000003</v>
      </c>
      <c r="E135" s="110">
        <v>0</v>
      </c>
      <c r="F135" s="110">
        <v>0</v>
      </c>
      <c r="G135" s="110">
        <v>0</v>
      </c>
      <c r="H135" s="109" t="s">
        <v>551</v>
      </c>
    </row>
    <row r="136" spans="1:8" ht="39" customHeight="1" x14ac:dyDescent="0.2">
      <c r="A136" s="123">
        <v>211700002</v>
      </c>
      <c r="B136" s="14" t="s">
        <v>550</v>
      </c>
      <c r="C136" s="114">
        <v>2277.6999999999998</v>
      </c>
      <c r="D136" s="114">
        <v>2277.6999999999998</v>
      </c>
      <c r="E136" s="110">
        <v>0</v>
      </c>
      <c r="F136" s="110">
        <v>0</v>
      </c>
      <c r="G136" s="110">
        <v>0</v>
      </c>
      <c r="H136" s="109" t="s">
        <v>551</v>
      </c>
    </row>
    <row r="137" spans="1:8" ht="43.5" customHeight="1" x14ac:dyDescent="0.2">
      <c r="A137" s="123">
        <v>211700005</v>
      </c>
      <c r="B137" s="14" t="s">
        <v>566</v>
      </c>
      <c r="C137" s="114">
        <v>569.85</v>
      </c>
      <c r="D137" s="114">
        <v>569.85</v>
      </c>
      <c r="E137" s="110">
        <v>0</v>
      </c>
      <c r="F137" s="110">
        <v>0</v>
      </c>
      <c r="G137" s="110">
        <v>0</v>
      </c>
      <c r="H137" s="109" t="s">
        <v>552</v>
      </c>
    </row>
    <row r="138" spans="1:8" x14ac:dyDescent="0.2">
      <c r="A138" s="123"/>
      <c r="B138" s="14"/>
      <c r="C138" s="114"/>
      <c r="D138" s="114"/>
      <c r="E138" s="114"/>
      <c r="F138" s="110"/>
      <c r="G138" s="110"/>
    </row>
    <row r="139" spans="1:8" x14ac:dyDescent="0.2">
      <c r="A139" s="123"/>
      <c r="B139" s="14"/>
      <c r="C139" s="114"/>
      <c r="D139" s="114"/>
      <c r="E139" s="114"/>
      <c r="F139" s="110"/>
      <c r="G139" s="110"/>
    </row>
    <row r="140" spans="1:8" x14ac:dyDescent="0.2">
      <c r="A140" s="123">
        <v>2118</v>
      </c>
      <c r="B140" s="14" t="s">
        <v>210</v>
      </c>
      <c r="C140" s="114">
        <v>0</v>
      </c>
      <c r="D140" s="114">
        <v>0</v>
      </c>
      <c r="E140" s="114">
        <v>0</v>
      </c>
      <c r="F140" s="110">
        <v>0</v>
      </c>
      <c r="G140" s="110">
        <v>0</v>
      </c>
    </row>
    <row r="141" spans="1:8" x14ac:dyDescent="0.2">
      <c r="A141" s="123">
        <v>2119</v>
      </c>
      <c r="B141" s="14" t="s">
        <v>211</v>
      </c>
      <c r="C141" s="114">
        <v>954.75</v>
      </c>
      <c r="D141" s="114">
        <v>954.75</v>
      </c>
      <c r="E141" s="114">
        <v>0</v>
      </c>
      <c r="F141" s="110">
        <v>0</v>
      </c>
      <c r="G141" s="110">
        <v>0</v>
      </c>
    </row>
    <row r="142" spans="1:8" ht="67.5" x14ac:dyDescent="0.2">
      <c r="A142" s="123">
        <v>211900001</v>
      </c>
      <c r="B142" s="14" t="s">
        <v>553</v>
      </c>
      <c r="C142" s="114">
        <v>954.75</v>
      </c>
      <c r="D142" s="114">
        <v>954.75</v>
      </c>
      <c r="E142" s="114">
        <v>0</v>
      </c>
      <c r="F142" s="110">
        <v>0</v>
      </c>
      <c r="G142" s="110">
        <v>0</v>
      </c>
      <c r="H142" s="109" t="s">
        <v>567</v>
      </c>
    </row>
    <row r="143" spans="1:8" x14ac:dyDescent="0.2">
      <c r="A143" s="123">
        <v>2120</v>
      </c>
      <c r="B143" s="14" t="s">
        <v>212</v>
      </c>
      <c r="C143" s="114">
        <v>0</v>
      </c>
      <c r="D143" s="114">
        <v>0</v>
      </c>
      <c r="E143" s="114">
        <v>0</v>
      </c>
      <c r="F143" s="110">
        <v>0</v>
      </c>
      <c r="G143" s="110">
        <v>0</v>
      </c>
    </row>
    <row r="144" spans="1:8" x14ac:dyDescent="0.2">
      <c r="A144" s="123">
        <v>2121</v>
      </c>
      <c r="B144" s="14" t="s">
        <v>213</v>
      </c>
      <c r="C144" s="114">
        <v>0</v>
      </c>
      <c r="D144" s="114">
        <v>0</v>
      </c>
      <c r="E144" s="114">
        <v>0</v>
      </c>
      <c r="F144" s="110">
        <v>0</v>
      </c>
      <c r="G144" s="110">
        <v>0</v>
      </c>
    </row>
    <row r="145" spans="1:8" x14ac:dyDescent="0.2">
      <c r="A145" s="123">
        <v>2122</v>
      </c>
      <c r="B145" s="14" t="s">
        <v>214</v>
      </c>
      <c r="C145" s="114">
        <v>0</v>
      </c>
      <c r="D145" s="114">
        <v>0</v>
      </c>
      <c r="E145" s="114">
        <v>0</v>
      </c>
      <c r="F145" s="110">
        <v>0</v>
      </c>
      <c r="G145" s="110">
        <v>0</v>
      </c>
    </row>
    <row r="146" spans="1:8" x14ac:dyDescent="0.2">
      <c r="A146" s="123">
        <v>2129</v>
      </c>
      <c r="B146" s="14" t="s">
        <v>215</v>
      </c>
      <c r="C146" s="114">
        <v>0</v>
      </c>
      <c r="D146" s="114">
        <v>0</v>
      </c>
      <c r="E146" s="114">
        <v>0</v>
      </c>
      <c r="F146" s="110">
        <v>0</v>
      </c>
      <c r="G146" s="110">
        <v>0</v>
      </c>
    </row>
    <row r="148" spans="1:8" x14ac:dyDescent="0.2">
      <c r="A148" s="120" t="s">
        <v>115</v>
      </c>
      <c r="B148" s="17"/>
      <c r="C148" s="112"/>
      <c r="D148" s="112"/>
      <c r="E148" s="112"/>
      <c r="F148" s="17"/>
      <c r="G148" s="17"/>
      <c r="H148" s="17"/>
    </row>
    <row r="149" spans="1:8" x14ac:dyDescent="0.2">
      <c r="A149" s="121" t="s">
        <v>95</v>
      </c>
      <c r="B149" s="19" t="s">
        <v>92</v>
      </c>
      <c r="C149" s="108" t="s">
        <v>93</v>
      </c>
      <c r="D149" s="108" t="s">
        <v>96</v>
      </c>
      <c r="E149" s="108" t="s">
        <v>141</v>
      </c>
      <c r="F149" s="19"/>
      <c r="G149" s="19"/>
      <c r="H149" s="19"/>
    </row>
    <row r="150" spans="1:8" x14ac:dyDescent="0.2">
      <c r="A150" s="122">
        <v>2160</v>
      </c>
      <c r="B150" s="18" t="s">
        <v>216</v>
      </c>
      <c r="C150" s="113">
        <f>SUM(C151:C156)</f>
        <v>0</v>
      </c>
    </row>
    <row r="151" spans="1:8" x14ac:dyDescent="0.2">
      <c r="A151" s="122">
        <v>2161</v>
      </c>
      <c r="B151" s="18" t="s">
        <v>217</v>
      </c>
      <c r="C151" s="113">
        <v>0</v>
      </c>
    </row>
    <row r="152" spans="1:8" x14ac:dyDescent="0.2">
      <c r="A152" s="122">
        <v>2162</v>
      </c>
      <c r="B152" s="18" t="s">
        <v>218</v>
      </c>
      <c r="C152" s="113">
        <v>0</v>
      </c>
    </row>
    <row r="153" spans="1:8" x14ac:dyDescent="0.2">
      <c r="A153" s="122">
        <v>2163</v>
      </c>
      <c r="B153" s="18" t="s">
        <v>219</v>
      </c>
      <c r="C153" s="113">
        <v>0</v>
      </c>
    </row>
    <row r="154" spans="1:8" x14ac:dyDescent="0.2">
      <c r="A154" s="122">
        <v>2164</v>
      </c>
      <c r="B154" s="18" t="s">
        <v>220</v>
      </c>
      <c r="C154" s="113">
        <v>0</v>
      </c>
    </row>
    <row r="155" spans="1:8" x14ac:dyDescent="0.2">
      <c r="A155" s="122">
        <v>2165</v>
      </c>
      <c r="B155" s="18" t="s">
        <v>221</v>
      </c>
      <c r="C155" s="113">
        <v>0</v>
      </c>
    </row>
    <row r="156" spans="1:8" x14ac:dyDescent="0.2">
      <c r="A156" s="122">
        <v>2166</v>
      </c>
      <c r="B156" s="18" t="s">
        <v>222</v>
      </c>
      <c r="C156" s="113">
        <v>0</v>
      </c>
    </row>
    <row r="157" spans="1:8" x14ac:dyDescent="0.2">
      <c r="A157" s="122">
        <v>2250</v>
      </c>
      <c r="B157" s="18" t="s">
        <v>223</v>
      </c>
      <c r="C157" s="113">
        <f>SUM(C158:C163)</f>
        <v>0</v>
      </c>
    </row>
    <row r="158" spans="1:8" x14ac:dyDescent="0.2">
      <c r="A158" s="122">
        <v>2251</v>
      </c>
      <c r="B158" s="18" t="s">
        <v>224</v>
      </c>
      <c r="C158" s="113">
        <v>0</v>
      </c>
    </row>
    <row r="159" spans="1:8" x14ac:dyDescent="0.2">
      <c r="A159" s="122">
        <v>2252</v>
      </c>
      <c r="B159" s="18" t="s">
        <v>225</v>
      </c>
      <c r="C159" s="113">
        <v>0</v>
      </c>
    </row>
    <row r="160" spans="1:8" x14ac:dyDescent="0.2">
      <c r="A160" s="122">
        <v>2253</v>
      </c>
      <c r="B160" s="18" t="s">
        <v>226</v>
      </c>
      <c r="C160" s="113">
        <v>0</v>
      </c>
    </row>
    <row r="161" spans="1:8" x14ac:dyDescent="0.2">
      <c r="A161" s="122">
        <v>2254</v>
      </c>
      <c r="B161" s="18" t="s">
        <v>227</v>
      </c>
      <c r="C161" s="113">
        <v>0</v>
      </c>
    </row>
    <row r="162" spans="1:8" x14ac:dyDescent="0.2">
      <c r="A162" s="122">
        <v>2255</v>
      </c>
      <c r="B162" s="18" t="s">
        <v>228</v>
      </c>
      <c r="C162" s="113">
        <v>0</v>
      </c>
    </row>
    <row r="163" spans="1:8" x14ac:dyDescent="0.2">
      <c r="A163" s="122">
        <v>2256</v>
      </c>
      <c r="B163" s="18" t="s">
        <v>229</v>
      </c>
      <c r="C163" s="113">
        <v>0</v>
      </c>
    </row>
    <row r="165" spans="1:8" x14ac:dyDescent="0.2">
      <c r="A165" s="120" t="s">
        <v>116</v>
      </c>
      <c r="B165" s="17"/>
      <c r="C165" s="112"/>
      <c r="D165" s="112"/>
      <c r="E165" s="112"/>
      <c r="F165" s="17"/>
      <c r="G165" s="17"/>
      <c r="H165" s="17"/>
    </row>
    <row r="166" spans="1:8" x14ac:dyDescent="0.2">
      <c r="A166" s="124" t="s">
        <v>95</v>
      </c>
      <c r="B166" s="21" t="s">
        <v>92</v>
      </c>
      <c r="C166" s="115" t="s">
        <v>93</v>
      </c>
      <c r="D166" s="115" t="s">
        <v>96</v>
      </c>
      <c r="E166" s="115" t="s">
        <v>141</v>
      </c>
      <c r="F166" s="21"/>
      <c r="G166" s="21"/>
      <c r="H166" s="21"/>
    </row>
    <row r="167" spans="1:8" x14ac:dyDescent="0.2">
      <c r="A167" s="122">
        <v>2159</v>
      </c>
      <c r="B167" s="18" t="s">
        <v>230</v>
      </c>
      <c r="C167" s="113">
        <v>0</v>
      </c>
    </row>
    <row r="168" spans="1:8" x14ac:dyDescent="0.2">
      <c r="A168" s="122">
        <v>2199</v>
      </c>
      <c r="B168" s="18" t="s">
        <v>231</v>
      </c>
      <c r="C168" s="113">
        <v>0</v>
      </c>
    </row>
    <row r="169" spans="1:8" x14ac:dyDescent="0.2">
      <c r="A169" s="122">
        <v>2240</v>
      </c>
      <c r="B169" s="18" t="s">
        <v>232</v>
      </c>
      <c r="C169" s="113">
        <f>SUM(C170:C172)</f>
        <v>0</v>
      </c>
    </row>
    <row r="170" spans="1:8" x14ac:dyDescent="0.2">
      <c r="A170" s="122">
        <v>2241</v>
      </c>
      <c r="B170" s="18" t="s">
        <v>233</v>
      </c>
      <c r="C170" s="113">
        <v>0</v>
      </c>
    </row>
    <row r="171" spans="1:8" x14ac:dyDescent="0.2">
      <c r="A171" s="122">
        <v>2242</v>
      </c>
      <c r="B171" s="18" t="s">
        <v>234</v>
      </c>
      <c r="C171" s="113">
        <v>0</v>
      </c>
    </row>
    <row r="172" spans="1:8" x14ac:dyDescent="0.2">
      <c r="A172" s="122">
        <v>2249</v>
      </c>
      <c r="B172" s="18" t="s">
        <v>235</v>
      </c>
      <c r="C172" s="113">
        <v>0</v>
      </c>
    </row>
    <row r="175" spans="1:8" x14ac:dyDescent="0.2">
      <c r="A175" s="125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G36:H36"/>
  </mergeCells>
  <pageMargins left="0.70866141732283472" right="0.70866141732283472" top="0.74803149606299213" bottom="0.74803149606299213" header="0.31496062992125984" footer="0.31496062992125984"/>
  <pageSetup scale="69" fitToHeight="0" orientation="landscape" r:id="rId1"/>
  <headerFooter>
    <oddFooter>&amp;R&amp;P de 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9"/>
  <sheetViews>
    <sheetView zoomScaleNormal="100" workbookViewId="0">
      <selection activeCell="A253" sqref="A1:E253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4" width="15.7109375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47" t="s">
        <v>530</v>
      </c>
      <c r="B1" s="147"/>
      <c r="C1" s="147"/>
      <c r="D1" s="12" t="s">
        <v>518</v>
      </c>
      <c r="E1" s="23">
        <v>2020</v>
      </c>
    </row>
    <row r="2" spans="1:5" s="14" customFormat="1" ht="18.95" customHeight="1" x14ac:dyDescent="0.25">
      <c r="A2" s="147" t="s">
        <v>525</v>
      </c>
      <c r="B2" s="147"/>
      <c r="C2" s="147"/>
      <c r="D2" s="12" t="s">
        <v>523</v>
      </c>
      <c r="E2" s="23" t="str">
        <f>'Notas a los Edos Financieros'!E2</f>
        <v>TRIMESTRAL</v>
      </c>
    </row>
    <row r="3" spans="1:5" s="14" customFormat="1" ht="18.95" customHeight="1" x14ac:dyDescent="0.25">
      <c r="A3" s="147" t="s">
        <v>531</v>
      </c>
      <c r="B3" s="147"/>
      <c r="C3" s="147"/>
      <c r="D3" s="12" t="s">
        <v>524</v>
      </c>
      <c r="E3" s="23">
        <v>4</v>
      </c>
    </row>
    <row r="4" spans="1:5" x14ac:dyDescent="0.2">
      <c r="A4" s="16" t="s">
        <v>130</v>
      </c>
      <c r="B4" s="17"/>
      <c r="C4" s="17"/>
      <c r="D4" s="17"/>
      <c r="E4" s="17"/>
    </row>
    <row r="6" spans="1:5" x14ac:dyDescent="0.2">
      <c r="A6" s="99" t="s">
        <v>574</v>
      </c>
      <c r="B6" s="45"/>
      <c r="C6" s="45"/>
      <c r="D6" s="45"/>
      <c r="E6" s="45"/>
    </row>
    <row r="7" spans="1:5" x14ac:dyDescent="0.2">
      <c r="A7" s="46" t="s">
        <v>95</v>
      </c>
      <c r="B7" s="46" t="s">
        <v>92</v>
      </c>
      <c r="C7" s="46" t="s">
        <v>93</v>
      </c>
      <c r="D7" s="46" t="s">
        <v>236</v>
      </c>
      <c r="E7" s="46"/>
    </row>
    <row r="8" spans="1:5" x14ac:dyDescent="0.2">
      <c r="A8" s="48">
        <v>4100</v>
      </c>
      <c r="B8" s="49" t="s">
        <v>575</v>
      </c>
      <c r="C8" s="53">
        <f>SUM(C9+C19+C25+C28+C34+C37+C46)</f>
        <v>3646831.13</v>
      </c>
      <c r="D8" s="95"/>
      <c r="E8" s="47"/>
    </row>
    <row r="9" spans="1:5" x14ac:dyDescent="0.2">
      <c r="A9" s="48">
        <v>4110</v>
      </c>
      <c r="B9" s="49" t="s">
        <v>238</v>
      </c>
      <c r="C9" s="53">
        <f>SUM(C10:C18)</f>
        <v>0</v>
      </c>
      <c r="D9" s="95"/>
      <c r="E9" s="47"/>
    </row>
    <row r="10" spans="1:5" x14ac:dyDescent="0.2">
      <c r="A10" s="48">
        <v>4111</v>
      </c>
      <c r="B10" s="49" t="s">
        <v>239</v>
      </c>
      <c r="C10" s="53">
        <v>0</v>
      </c>
      <c r="D10" s="95"/>
      <c r="E10" s="47"/>
    </row>
    <row r="11" spans="1:5" x14ac:dyDescent="0.2">
      <c r="A11" s="48">
        <v>4112</v>
      </c>
      <c r="B11" s="49" t="s">
        <v>240</v>
      </c>
      <c r="C11" s="53">
        <v>0</v>
      </c>
      <c r="D11" s="95"/>
      <c r="E11" s="47"/>
    </row>
    <row r="12" spans="1:5" x14ac:dyDescent="0.2">
      <c r="A12" s="48">
        <v>4113</v>
      </c>
      <c r="B12" s="49" t="s">
        <v>241</v>
      </c>
      <c r="C12" s="53">
        <v>0</v>
      </c>
      <c r="D12" s="95"/>
      <c r="E12" s="47"/>
    </row>
    <row r="13" spans="1:5" x14ac:dyDescent="0.2">
      <c r="A13" s="48">
        <v>4114</v>
      </c>
      <c r="B13" s="49" t="s">
        <v>242</v>
      </c>
      <c r="C13" s="53">
        <v>0</v>
      </c>
      <c r="D13" s="95"/>
      <c r="E13" s="47"/>
    </row>
    <row r="14" spans="1:5" x14ac:dyDescent="0.2">
      <c r="A14" s="48">
        <v>4115</v>
      </c>
      <c r="B14" s="49" t="s">
        <v>243</v>
      </c>
      <c r="C14" s="53">
        <v>0</v>
      </c>
      <c r="D14" s="95"/>
      <c r="E14" s="47"/>
    </row>
    <row r="15" spans="1:5" x14ac:dyDescent="0.2">
      <c r="A15" s="48">
        <v>4116</v>
      </c>
      <c r="B15" s="49" t="s">
        <v>244</v>
      </c>
      <c r="C15" s="53">
        <v>0</v>
      </c>
      <c r="D15" s="95"/>
      <c r="E15" s="47"/>
    </row>
    <row r="16" spans="1:5" x14ac:dyDescent="0.2">
      <c r="A16" s="48">
        <v>4117</v>
      </c>
      <c r="B16" s="49" t="s">
        <v>245</v>
      </c>
      <c r="C16" s="53">
        <v>0</v>
      </c>
      <c r="D16" s="95"/>
      <c r="E16" s="47"/>
    </row>
    <row r="17" spans="1:5" ht="22.5" x14ac:dyDescent="0.2">
      <c r="A17" s="48">
        <v>4118</v>
      </c>
      <c r="B17" s="50" t="s">
        <v>427</v>
      </c>
      <c r="C17" s="53">
        <v>0</v>
      </c>
      <c r="D17" s="95"/>
      <c r="E17" s="47"/>
    </row>
    <row r="18" spans="1:5" x14ac:dyDescent="0.2">
      <c r="A18" s="48">
        <v>4119</v>
      </c>
      <c r="B18" s="49" t="s">
        <v>246</v>
      </c>
      <c r="C18" s="53">
        <v>0</v>
      </c>
      <c r="D18" s="95"/>
      <c r="E18" s="47"/>
    </row>
    <row r="19" spans="1:5" x14ac:dyDescent="0.2">
      <c r="A19" s="48">
        <v>4120</v>
      </c>
      <c r="B19" s="49" t="s">
        <v>247</v>
      </c>
      <c r="C19" s="53">
        <f>SUM(C20:C24)</f>
        <v>0</v>
      </c>
      <c r="D19" s="95"/>
      <c r="E19" s="47"/>
    </row>
    <row r="20" spans="1:5" x14ac:dyDescent="0.2">
      <c r="A20" s="48">
        <v>4121</v>
      </c>
      <c r="B20" s="49" t="s">
        <v>248</v>
      </c>
      <c r="C20" s="53">
        <v>0</v>
      </c>
      <c r="D20" s="95"/>
      <c r="E20" s="47"/>
    </row>
    <row r="21" spans="1:5" x14ac:dyDescent="0.2">
      <c r="A21" s="48">
        <v>4122</v>
      </c>
      <c r="B21" s="49" t="s">
        <v>428</v>
      </c>
      <c r="C21" s="53">
        <v>0</v>
      </c>
      <c r="D21" s="95"/>
      <c r="E21" s="47"/>
    </row>
    <row r="22" spans="1:5" x14ac:dyDescent="0.2">
      <c r="A22" s="48">
        <v>4123</v>
      </c>
      <c r="B22" s="49" t="s">
        <v>249</v>
      </c>
      <c r="C22" s="53">
        <v>0</v>
      </c>
      <c r="D22" s="95"/>
      <c r="E22" s="47"/>
    </row>
    <row r="23" spans="1:5" x14ac:dyDescent="0.2">
      <c r="A23" s="48">
        <v>4124</v>
      </c>
      <c r="B23" s="49" t="s">
        <v>250</v>
      </c>
      <c r="C23" s="53">
        <v>0</v>
      </c>
      <c r="D23" s="95"/>
      <c r="E23" s="47"/>
    </row>
    <row r="24" spans="1:5" x14ac:dyDescent="0.2">
      <c r="A24" s="48">
        <v>4129</v>
      </c>
      <c r="B24" s="49" t="s">
        <v>251</v>
      </c>
      <c r="C24" s="53">
        <v>0</v>
      </c>
      <c r="D24" s="95"/>
      <c r="E24" s="47"/>
    </row>
    <row r="25" spans="1:5" x14ac:dyDescent="0.2">
      <c r="A25" s="48">
        <v>4130</v>
      </c>
      <c r="B25" s="49" t="s">
        <v>252</v>
      </c>
      <c r="C25" s="53">
        <f>SUM(C26:C27)</f>
        <v>0</v>
      </c>
      <c r="D25" s="95"/>
      <c r="E25" s="47"/>
    </row>
    <row r="26" spans="1:5" x14ac:dyDescent="0.2">
      <c r="A26" s="48">
        <v>4131</v>
      </c>
      <c r="B26" s="49" t="s">
        <v>253</v>
      </c>
      <c r="C26" s="53">
        <v>0</v>
      </c>
      <c r="D26" s="95"/>
      <c r="E26" s="47"/>
    </row>
    <row r="27" spans="1:5" ht="22.5" x14ac:dyDescent="0.2">
      <c r="A27" s="48">
        <v>4132</v>
      </c>
      <c r="B27" s="50" t="s">
        <v>429</v>
      </c>
      <c r="C27" s="53">
        <v>0</v>
      </c>
      <c r="D27" s="95"/>
      <c r="E27" s="47"/>
    </row>
    <row r="28" spans="1:5" x14ac:dyDescent="0.2">
      <c r="A28" s="48">
        <v>4140</v>
      </c>
      <c r="B28" s="49" t="s">
        <v>254</v>
      </c>
      <c r="C28" s="53">
        <f>SUM(C29:C33)</f>
        <v>0</v>
      </c>
      <c r="D28" s="95"/>
      <c r="E28" s="47"/>
    </row>
    <row r="29" spans="1:5" x14ac:dyDescent="0.2">
      <c r="A29" s="48">
        <v>4141</v>
      </c>
      <c r="B29" s="49" t="s">
        <v>255</v>
      </c>
      <c r="C29" s="53">
        <v>0</v>
      </c>
      <c r="D29" s="95"/>
      <c r="E29" s="47"/>
    </row>
    <row r="30" spans="1:5" x14ac:dyDescent="0.2">
      <c r="A30" s="48">
        <v>4143</v>
      </c>
      <c r="B30" s="49" t="s">
        <v>256</v>
      </c>
      <c r="C30" s="53">
        <v>0</v>
      </c>
      <c r="D30" s="95"/>
      <c r="E30" s="47"/>
    </row>
    <row r="31" spans="1:5" x14ac:dyDescent="0.2">
      <c r="A31" s="48">
        <v>4144</v>
      </c>
      <c r="B31" s="49" t="s">
        <v>257</v>
      </c>
      <c r="C31" s="53">
        <v>0</v>
      </c>
      <c r="D31" s="95"/>
      <c r="E31" s="47"/>
    </row>
    <row r="32" spans="1:5" ht="22.5" x14ac:dyDescent="0.2">
      <c r="A32" s="48">
        <v>4145</v>
      </c>
      <c r="B32" s="50" t="s">
        <v>430</v>
      </c>
      <c r="C32" s="53">
        <v>0</v>
      </c>
      <c r="D32" s="95"/>
      <c r="E32" s="47"/>
    </row>
    <row r="33" spans="1:5" x14ac:dyDescent="0.2">
      <c r="A33" s="48">
        <v>4149</v>
      </c>
      <c r="B33" s="49" t="s">
        <v>258</v>
      </c>
      <c r="C33" s="53">
        <v>0</v>
      </c>
      <c r="D33" s="95"/>
      <c r="E33" s="47"/>
    </row>
    <row r="34" spans="1:5" x14ac:dyDescent="0.2">
      <c r="A34" s="48">
        <v>4150</v>
      </c>
      <c r="B34" s="49" t="s">
        <v>431</v>
      </c>
      <c r="C34" s="53">
        <f>SUM(C35:C36)</f>
        <v>15752.37</v>
      </c>
      <c r="D34" s="95"/>
      <c r="E34" s="47"/>
    </row>
    <row r="35" spans="1:5" x14ac:dyDescent="0.2">
      <c r="A35" s="48">
        <v>4151</v>
      </c>
      <c r="B35" s="49" t="s">
        <v>431</v>
      </c>
      <c r="C35" s="53">
        <v>15752.37</v>
      </c>
      <c r="D35" s="95" t="s">
        <v>576</v>
      </c>
      <c r="E35" s="47"/>
    </row>
    <row r="36" spans="1:5" ht="22.5" x14ac:dyDescent="0.2">
      <c r="A36" s="48">
        <v>4154</v>
      </c>
      <c r="B36" s="50" t="s">
        <v>432</v>
      </c>
      <c r="C36" s="53">
        <v>0</v>
      </c>
      <c r="D36" s="95"/>
      <c r="E36" s="47"/>
    </row>
    <row r="37" spans="1:5" x14ac:dyDescent="0.2">
      <c r="A37" s="48">
        <v>4160</v>
      </c>
      <c r="B37" s="49" t="s">
        <v>433</v>
      </c>
      <c r="C37" s="53">
        <f>SUM(C38:C45)</f>
        <v>0</v>
      </c>
      <c r="D37" s="95"/>
      <c r="E37" s="47"/>
    </row>
    <row r="38" spans="1:5" x14ac:dyDescent="0.2">
      <c r="A38" s="48">
        <v>4161</v>
      </c>
      <c r="B38" s="49" t="s">
        <v>259</v>
      </c>
      <c r="C38" s="53">
        <v>0</v>
      </c>
      <c r="D38" s="95"/>
      <c r="E38" s="47"/>
    </row>
    <row r="39" spans="1:5" x14ac:dyDescent="0.2">
      <c r="A39" s="48">
        <v>4162</v>
      </c>
      <c r="B39" s="49" t="s">
        <v>260</v>
      </c>
      <c r="C39" s="53">
        <v>0</v>
      </c>
      <c r="D39" s="95"/>
      <c r="E39" s="47"/>
    </row>
    <row r="40" spans="1:5" x14ac:dyDescent="0.2">
      <c r="A40" s="48">
        <v>4163</v>
      </c>
      <c r="B40" s="49" t="s">
        <v>261</v>
      </c>
      <c r="C40" s="53">
        <v>0</v>
      </c>
      <c r="D40" s="95"/>
      <c r="E40" s="47"/>
    </row>
    <row r="41" spans="1:5" x14ac:dyDescent="0.2">
      <c r="A41" s="48">
        <v>4164</v>
      </c>
      <c r="B41" s="49" t="s">
        <v>262</v>
      </c>
      <c r="C41" s="53">
        <v>0</v>
      </c>
      <c r="D41" s="95"/>
      <c r="E41" s="47"/>
    </row>
    <row r="42" spans="1:5" x14ac:dyDescent="0.2">
      <c r="A42" s="48">
        <v>4165</v>
      </c>
      <c r="B42" s="49" t="s">
        <v>263</v>
      </c>
      <c r="C42" s="53">
        <v>0</v>
      </c>
      <c r="D42" s="95"/>
      <c r="E42" s="47"/>
    </row>
    <row r="43" spans="1:5" ht="22.5" x14ac:dyDescent="0.2">
      <c r="A43" s="48">
        <v>4166</v>
      </c>
      <c r="B43" s="50" t="s">
        <v>434</v>
      </c>
      <c r="C43" s="53">
        <v>0</v>
      </c>
      <c r="D43" s="95"/>
      <c r="E43" s="47"/>
    </row>
    <row r="44" spans="1:5" x14ac:dyDescent="0.2">
      <c r="A44" s="48">
        <v>4168</v>
      </c>
      <c r="B44" s="49" t="s">
        <v>264</v>
      </c>
      <c r="C44" s="53">
        <v>0</v>
      </c>
      <c r="D44" s="95"/>
      <c r="E44" s="47"/>
    </row>
    <row r="45" spans="1:5" x14ac:dyDescent="0.2">
      <c r="A45" s="48">
        <v>4169</v>
      </c>
      <c r="B45" s="49" t="s">
        <v>265</v>
      </c>
      <c r="C45" s="53">
        <v>0</v>
      </c>
      <c r="D45" s="95"/>
      <c r="E45" s="47"/>
    </row>
    <row r="46" spans="1:5" x14ac:dyDescent="0.2">
      <c r="A46" s="48">
        <v>4170</v>
      </c>
      <c r="B46" s="49" t="s">
        <v>577</v>
      </c>
      <c r="C46" s="53">
        <f>SUM(C47:C54)</f>
        <v>3631078.76</v>
      </c>
      <c r="D46" s="95"/>
      <c r="E46" s="47"/>
    </row>
    <row r="47" spans="1:5" x14ac:dyDescent="0.2">
      <c r="A47" s="48">
        <v>4171</v>
      </c>
      <c r="B47" s="51" t="s">
        <v>435</v>
      </c>
      <c r="C47" s="53">
        <v>0</v>
      </c>
      <c r="D47" s="95"/>
      <c r="E47" s="47"/>
    </row>
    <row r="48" spans="1:5" x14ac:dyDescent="0.2">
      <c r="A48" s="48">
        <v>4172</v>
      </c>
      <c r="B48" s="49" t="s">
        <v>436</v>
      </c>
      <c r="C48" s="53">
        <v>0</v>
      </c>
      <c r="D48" s="95"/>
      <c r="E48" s="47"/>
    </row>
    <row r="49" spans="1:5" ht="22.5" x14ac:dyDescent="0.2">
      <c r="A49" s="48">
        <v>4173</v>
      </c>
      <c r="B49" s="50" t="s">
        <v>437</v>
      </c>
      <c r="C49" s="53">
        <v>3631078.76</v>
      </c>
      <c r="D49" s="152" t="s">
        <v>568</v>
      </c>
      <c r="E49" s="152"/>
    </row>
    <row r="50" spans="1:5" ht="22.5" x14ac:dyDescent="0.2">
      <c r="A50" s="48">
        <v>4174</v>
      </c>
      <c r="B50" s="50" t="s">
        <v>438</v>
      </c>
      <c r="C50" s="53">
        <v>0</v>
      </c>
      <c r="D50" s="95"/>
      <c r="E50" s="47"/>
    </row>
    <row r="51" spans="1:5" ht="22.5" x14ac:dyDescent="0.2">
      <c r="A51" s="48">
        <v>4175</v>
      </c>
      <c r="B51" s="50" t="s">
        <v>439</v>
      </c>
      <c r="C51" s="53">
        <v>0</v>
      </c>
      <c r="D51" s="95"/>
      <c r="E51" s="47"/>
    </row>
    <row r="52" spans="1:5" ht="22.5" x14ac:dyDescent="0.2">
      <c r="A52" s="48">
        <v>4176</v>
      </c>
      <c r="B52" s="50" t="s">
        <v>440</v>
      </c>
      <c r="C52" s="53">
        <v>0</v>
      </c>
      <c r="D52" s="95"/>
      <c r="E52" s="47"/>
    </row>
    <row r="53" spans="1:5" ht="22.5" x14ac:dyDescent="0.2">
      <c r="A53" s="48">
        <v>4177</v>
      </c>
      <c r="B53" s="50" t="s">
        <v>441</v>
      </c>
      <c r="C53" s="53">
        <v>0</v>
      </c>
      <c r="D53" s="95"/>
      <c r="E53" s="47"/>
    </row>
    <row r="54" spans="1:5" ht="22.5" x14ac:dyDescent="0.2">
      <c r="A54" s="48">
        <v>4178</v>
      </c>
      <c r="B54" s="50" t="s">
        <v>442</v>
      </c>
      <c r="C54" s="53">
        <v>0</v>
      </c>
      <c r="D54" s="95"/>
      <c r="E54" s="47"/>
    </row>
    <row r="55" spans="1:5" x14ac:dyDescent="0.2">
      <c r="A55" s="48"/>
      <c r="B55" s="50"/>
      <c r="C55" s="53"/>
      <c r="D55" s="95"/>
      <c r="E55" s="47"/>
    </row>
    <row r="56" spans="1:5" x14ac:dyDescent="0.2">
      <c r="A56" s="48"/>
      <c r="B56" s="50"/>
      <c r="C56" s="53"/>
      <c r="D56" s="95"/>
      <c r="E56" s="47"/>
    </row>
    <row r="57" spans="1:5" x14ac:dyDescent="0.2">
      <c r="A57" s="48"/>
      <c r="B57" s="50"/>
      <c r="C57" s="53"/>
      <c r="D57" s="95"/>
      <c r="E57" s="47"/>
    </row>
    <row r="58" spans="1:5" x14ac:dyDescent="0.2">
      <c r="A58" s="45" t="s">
        <v>502</v>
      </c>
      <c r="B58" s="45"/>
      <c r="C58" s="45"/>
      <c r="D58" s="45"/>
      <c r="E58" s="45"/>
    </row>
    <row r="59" spans="1:5" x14ac:dyDescent="0.2">
      <c r="A59" s="46" t="s">
        <v>95</v>
      </c>
      <c r="B59" s="46" t="s">
        <v>92</v>
      </c>
      <c r="C59" s="46" t="s">
        <v>93</v>
      </c>
      <c r="D59" s="46" t="s">
        <v>236</v>
      </c>
      <c r="E59" s="46"/>
    </row>
    <row r="60" spans="1:5" ht="33.75" x14ac:dyDescent="0.2">
      <c r="A60" s="48">
        <v>4200</v>
      </c>
      <c r="B60" s="50" t="s">
        <v>443</v>
      </c>
      <c r="C60" s="53">
        <f>+C61+C67</f>
        <v>20527906</v>
      </c>
      <c r="D60" s="95"/>
      <c r="E60" s="47"/>
    </row>
    <row r="61" spans="1:5" ht="22.5" x14ac:dyDescent="0.2">
      <c r="A61" s="48">
        <v>4210</v>
      </c>
      <c r="B61" s="50" t="s">
        <v>444</v>
      </c>
      <c r="C61" s="53">
        <f>SUM(C62:C66)</f>
        <v>0</v>
      </c>
      <c r="D61" s="95"/>
      <c r="E61" s="47"/>
    </row>
    <row r="62" spans="1:5" x14ac:dyDescent="0.2">
      <c r="A62" s="48">
        <v>4211</v>
      </c>
      <c r="B62" s="49" t="s">
        <v>266</v>
      </c>
      <c r="C62" s="53">
        <v>0</v>
      </c>
      <c r="D62" s="95"/>
      <c r="E62" s="47"/>
    </row>
    <row r="63" spans="1:5" x14ac:dyDescent="0.2">
      <c r="A63" s="48">
        <v>4212</v>
      </c>
      <c r="B63" s="49" t="s">
        <v>267</v>
      </c>
      <c r="C63" s="53">
        <v>0</v>
      </c>
      <c r="D63" s="95"/>
      <c r="E63" s="47"/>
    </row>
    <row r="64" spans="1:5" x14ac:dyDescent="0.2">
      <c r="A64" s="48">
        <v>4213</v>
      </c>
      <c r="B64" s="49" t="s">
        <v>268</v>
      </c>
      <c r="C64" s="53">
        <v>0</v>
      </c>
      <c r="D64" s="95"/>
      <c r="E64" s="47"/>
    </row>
    <row r="65" spans="1:5" x14ac:dyDescent="0.2">
      <c r="A65" s="48">
        <v>4214</v>
      </c>
      <c r="B65" s="49" t="s">
        <v>445</v>
      </c>
      <c r="C65" s="53">
        <v>0</v>
      </c>
      <c r="D65" s="95"/>
      <c r="E65" s="47"/>
    </row>
    <row r="66" spans="1:5" x14ac:dyDescent="0.2">
      <c r="A66" s="48">
        <v>4215</v>
      </c>
      <c r="B66" s="49" t="s">
        <v>446</v>
      </c>
      <c r="C66" s="53">
        <v>0</v>
      </c>
      <c r="D66" s="95"/>
      <c r="E66" s="47"/>
    </row>
    <row r="67" spans="1:5" x14ac:dyDescent="0.2">
      <c r="A67" s="48">
        <v>4220</v>
      </c>
      <c r="B67" s="49" t="s">
        <v>269</v>
      </c>
      <c r="C67" s="53">
        <f>SUM(C68:C71)</f>
        <v>20527906</v>
      </c>
      <c r="D67" s="95"/>
      <c r="E67" s="47"/>
    </row>
    <row r="68" spans="1:5" x14ac:dyDescent="0.2">
      <c r="A68" s="48">
        <v>4221</v>
      </c>
      <c r="B68" s="49" t="s">
        <v>270</v>
      </c>
      <c r="C68" s="53">
        <v>17846647</v>
      </c>
      <c r="D68" s="95" t="s">
        <v>569</v>
      </c>
      <c r="E68" s="47"/>
    </row>
    <row r="69" spans="1:5" x14ac:dyDescent="0.2">
      <c r="A69" s="48">
        <v>4223</v>
      </c>
      <c r="B69" s="49" t="s">
        <v>271</v>
      </c>
      <c r="C69" s="53">
        <v>2681259</v>
      </c>
      <c r="D69" s="95" t="s">
        <v>570</v>
      </c>
      <c r="E69" s="47"/>
    </row>
    <row r="70" spans="1:5" x14ac:dyDescent="0.2">
      <c r="A70" s="48">
        <v>4225</v>
      </c>
      <c r="B70" s="49" t="s">
        <v>273</v>
      </c>
      <c r="C70" s="53">
        <v>0</v>
      </c>
      <c r="D70" s="95"/>
      <c r="E70" s="47"/>
    </row>
    <row r="71" spans="1:5" x14ac:dyDescent="0.2">
      <c r="A71" s="48">
        <v>4227</v>
      </c>
      <c r="B71" s="49" t="s">
        <v>447</v>
      </c>
      <c r="C71" s="53">
        <v>0</v>
      </c>
      <c r="D71" s="95"/>
      <c r="E71" s="47"/>
    </row>
    <row r="72" spans="1:5" x14ac:dyDescent="0.2">
      <c r="A72" s="48"/>
      <c r="B72" s="49"/>
      <c r="C72" s="53"/>
      <c r="D72" s="95"/>
      <c r="E72" s="47"/>
    </row>
    <row r="73" spans="1:5" x14ac:dyDescent="0.2">
      <c r="A73" s="48"/>
      <c r="B73" s="49"/>
      <c r="C73" s="53"/>
      <c r="D73" s="95"/>
      <c r="E73" s="47"/>
    </row>
    <row r="74" spans="1:5" x14ac:dyDescent="0.2">
      <c r="A74" s="47"/>
      <c r="B74" s="47"/>
      <c r="C74" s="47"/>
      <c r="D74" s="47"/>
      <c r="E74" s="47"/>
    </row>
    <row r="75" spans="1:5" x14ac:dyDescent="0.2">
      <c r="A75" s="99" t="s">
        <v>509</v>
      </c>
      <c r="B75" s="45"/>
      <c r="C75" s="45"/>
      <c r="D75" s="45"/>
      <c r="E75" s="45"/>
    </row>
    <row r="76" spans="1:5" x14ac:dyDescent="0.2">
      <c r="A76" s="46" t="s">
        <v>95</v>
      </c>
      <c r="B76" s="46" t="s">
        <v>92</v>
      </c>
      <c r="C76" s="46" t="s">
        <v>93</v>
      </c>
      <c r="D76" s="46" t="s">
        <v>96</v>
      </c>
      <c r="E76" s="46" t="s">
        <v>141</v>
      </c>
    </row>
    <row r="77" spans="1:5" x14ac:dyDescent="0.2">
      <c r="A77" s="52">
        <v>4300</v>
      </c>
      <c r="B77" s="49" t="s">
        <v>274</v>
      </c>
      <c r="C77" s="53">
        <f>C78+C81+C87+C89+C91</f>
        <v>0</v>
      </c>
      <c r="D77" s="54"/>
      <c r="E77" s="54"/>
    </row>
    <row r="78" spans="1:5" x14ac:dyDescent="0.2">
      <c r="A78" s="52">
        <v>4310</v>
      </c>
      <c r="B78" s="49" t="s">
        <v>275</v>
      </c>
      <c r="C78" s="53">
        <f>SUM(C79:C80)</f>
        <v>0</v>
      </c>
      <c r="D78" s="54"/>
      <c r="E78" s="54"/>
    </row>
    <row r="79" spans="1:5" x14ac:dyDescent="0.2">
      <c r="A79" s="52">
        <v>4311</v>
      </c>
      <c r="B79" s="49" t="s">
        <v>448</v>
      </c>
      <c r="C79" s="53">
        <v>0</v>
      </c>
      <c r="D79" s="54"/>
      <c r="E79" s="54"/>
    </row>
    <row r="80" spans="1:5" x14ac:dyDescent="0.2">
      <c r="A80" s="52">
        <v>4319</v>
      </c>
      <c r="B80" s="49" t="s">
        <v>276</v>
      </c>
      <c r="C80" s="53">
        <v>0</v>
      </c>
      <c r="D80" s="54"/>
      <c r="E80" s="54"/>
    </row>
    <row r="81" spans="1:5" x14ac:dyDescent="0.2">
      <c r="A81" s="52">
        <v>4320</v>
      </c>
      <c r="B81" s="49" t="s">
        <v>277</v>
      </c>
      <c r="C81" s="53">
        <f>SUM(C82:C86)</f>
        <v>0</v>
      </c>
      <c r="D81" s="54"/>
      <c r="E81" s="54"/>
    </row>
    <row r="82" spans="1:5" x14ac:dyDescent="0.2">
      <c r="A82" s="52">
        <v>4321</v>
      </c>
      <c r="B82" s="49" t="s">
        <v>278</v>
      </c>
      <c r="C82" s="53">
        <v>0</v>
      </c>
      <c r="D82" s="54"/>
      <c r="E82" s="54"/>
    </row>
    <row r="83" spans="1:5" x14ac:dyDescent="0.2">
      <c r="A83" s="52">
        <v>4322</v>
      </c>
      <c r="B83" s="49" t="s">
        <v>279</v>
      </c>
      <c r="C83" s="53">
        <v>0</v>
      </c>
      <c r="D83" s="54"/>
      <c r="E83" s="54"/>
    </row>
    <row r="84" spans="1:5" x14ac:dyDescent="0.2">
      <c r="A84" s="52">
        <v>4323</v>
      </c>
      <c r="B84" s="49" t="s">
        <v>280</v>
      </c>
      <c r="C84" s="53">
        <v>0</v>
      </c>
      <c r="D84" s="54"/>
      <c r="E84" s="54"/>
    </row>
    <row r="85" spans="1:5" x14ac:dyDescent="0.2">
      <c r="A85" s="52">
        <v>4324</v>
      </c>
      <c r="B85" s="49" t="s">
        <v>281</v>
      </c>
      <c r="C85" s="53">
        <v>0</v>
      </c>
      <c r="D85" s="54"/>
      <c r="E85" s="54"/>
    </row>
    <row r="86" spans="1:5" x14ac:dyDescent="0.2">
      <c r="A86" s="52">
        <v>4325</v>
      </c>
      <c r="B86" s="49" t="s">
        <v>282</v>
      </c>
      <c r="C86" s="53">
        <v>0</v>
      </c>
      <c r="D86" s="54"/>
      <c r="E86" s="54"/>
    </row>
    <row r="87" spans="1:5" x14ac:dyDescent="0.2">
      <c r="A87" s="52">
        <v>4330</v>
      </c>
      <c r="B87" s="49" t="s">
        <v>283</v>
      </c>
      <c r="C87" s="53">
        <f>SUM(C88)</f>
        <v>0</v>
      </c>
      <c r="D87" s="54"/>
      <c r="E87" s="54"/>
    </row>
    <row r="88" spans="1:5" x14ac:dyDescent="0.2">
      <c r="A88" s="52">
        <v>4331</v>
      </c>
      <c r="B88" s="49" t="s">
        <v>283</v>
      </c>
      <c r="C88" s="53">
        <v>0</v>
      </c>
      <c r="D88" s="54"/>
      <c r="E88" s="54"/>
    </row>
    <row r="89" spans="1:5" x14ac:dyDescent="0.2">
      <c r="A89" s="52">
        <v>4340</v>
      </c>
      <c r="B89" s="49" t="s">
        <v>284</v>
      </c>
      <c r="C89" s="53">
        <f>SUM(C90)</f>
        <v>0</v>
      </c>
      <c r="D89" s="54"/>
      <c r="E89" s="54"/>
    </row>
    <row r="90" spans="1:5" x14ac:dyDescent="0.2">
      <c r="A90" s="52">
        <v>4341</v>
      </c>
      <c r="B90" s="49" t="s">
        <v>284</v>
      </c>
      <c r="C90" s="53">
        <v>0</v>
      </c>
      <c r="D90" s="54"/>
      <c r="E90" s="54"/>
    </row>
    <row r="91" spans="1:5" x14ac:dyDescent="0.2">
      <c r="A91" s="52">
        <v>4390</v>
      </c>
      <c r="B91" s="49" t="s">
        <v>285</v>
      </c>
      <c r="C91" s="53">
        <f>SUM(C92:C98)</f>
        <v>0</v>
      </c>
      <c r="D91" s="54"/>
      <c r="E91" s="54"/>
    </row>
    <row r="92" spans="1:5" x14ac:dyDescent="0.2">
      <c r="A92" s="52">
        <v>4392</v>
      </c>
      <c r="B92" s="49" t="s">
        <v>286</v>
      </c>
      <c r="C92" s="53">
        <v>0</v>
      </c>
      <c r="D92" s="54"/>
      <c r="E92" s="54"/>
    </row>
    <row r="93" spans="1:5" x14ac:dyDescent="0.2">
      <c r="A93" s="52">
        <v>4393</v>
      </c>
      <c r="B93" s="49" t="s">
        <v>449</v>
      </c>
      <c r="C93" s="53">
        <v>0</v>
      </c>
      <c r="D93" s="54"/>
      <c r="E93" s="54"/>
    </row>
    <row r="94" spans="1:5" x14ac:dyDescent="0.2">
      <c r="A94" s="52">
        <v>4394</v>
      </c>
      <c r="B94" s="49" t="s">
        <v>287</v>
      </c>
      <c r="C94" s="53">
        <v>0</v>
      </c>
      <c r="D94" s="54"/>
      <c r="E94" s="54"/>
    </row>
    <row r="95" spans="1:5" x14ac:dyDescent="0.2">
      <c r="A95" s="52">
        <v>4395</v>
      </c>
      <c r="B95" s="49" t="s">
        <v>288</v>
      </c>
      <c r="C95" s="53">
        <v>0</v>
      </c>
      <c r="D95" s="54"/>
      <c r="E95" s="54"/>
    </row>
    <row r="96" spans="1:5" x14ac:dyDescent="0.2">
      <c r="A96" s="52">
        <v>4396</v>
      </c>
      <c r="B96" s="49" t="s">
        <v>289</v>
      </c>
      <c r="C96" s="53">
        <v>0</v>
      </c>
      <c r="D96" s="54"/>
      <c r="E96" s="54"/>
    </row>
    <row r="97" spans="1:5" x14ac:dyDescent="0.2">
      <c r="A97" s="52">
        <v>4397</v>
      </c>
      <c r="B97" s="49" t="s">
        <v>450</v>
      </c>
      <c r="C97" s="53">
        <v>0</v>
      </c>
      <c r="D97" s="54"/>
      <c r="E97" s="54"/>
    </row>
    <row r="98" spans="1:5" x14ac:dyDescent="0.2">
      <c r="A98" s="52">
        <v>4399</v>
      </c>
      <c r="B98" s="49" t="s">
        <v>285</v>
      </c>
      <c r="C98" s="53">
        <v>0</v>
      </c>
      <c r="D98" s="54"/>
      <c r="E98" s="54"/>
    </row>
    <row r="99" spans="1:5" x14ac:dyDescent="0.2">
      <c r="A99" s="47"/>
      <c r="B99" s="47"/>
      <c r="C99" s="47"/>
      <c r="D99" s="47"/>
      <c r="E99" s="47"/>
    </row>
    <row r="100" spans="1:5" x14ac:dyDescent="0.2">
      <c r="A100" s="47"/>
      <c r="B100" s="47"/>
      <c r="C100" s="47"/>
      <c r="D100" s="47"/>
      <c r="E100" s="47"/>
    </row>
    <row r="101" spans="1:5" x14ac:dyDescent="0.2">
      <c r="A101" s="47"/>
      <c r="B101" s="47"/>
      <c r="C101" s="47"/>
      <c r="D101" s="47"/>
      <c r="E101" s="47"/>
    </row>
    <row r="102" spans="1:5" x14ac:dyDescent="0.2">
      <c r="A102" s="47"/>
      <c r="B102" s="47"/>
      <c r="C102" s="47"/>
      <c r="D102" s="47"/>
      <c r="E102" s="47"/>
    </row>
    <row r="103" spans="1:5" x14ac:dyDescent="0.2">
      <c r="A103" s="99" t="s">
        <v>503</v>
      </c>
      <c r="B103" s="45"/>
      <c r="C103" s="45"/>
      <c r="D103" s="45"/>
      <c r="E103" s="45"/>
    </row>
    <row r="104" spans="1:5" x14ac:dyDescent="0.2">
      <c r="A104" s="46" t="s">
        <v>95</v>
      </c>
      <c r="B104" s="46" t="s">
        <v>92</v>
      </c>
      <c r="C104" s="46" t="s">
        <v>93</v>
      </c>
      <c r="D104" s="46" t="s">
        <v>290</v>
      </c>
      <c r="E104" s="46" t="s">
        <v>141</v>
      </c>
    </row>
    <row r="105" spans="1:5" x14ac:dyDescent="0.2">
      <c r="A105" s="48">
        <v>5000</v>
      </c>
      <c r="B105" s="135" t="s">
        <v>291</v>
      </c>
      <c r="C105" s="136">
        <f>C106+C134+C167+C177+C192+C225</f>
        <v>25131237.600000001</v>
      </c>
      <c r="D105" s="55">
        <v>1</v>
      </c>
      <c r="E105" s="54"/>
    </row>
    <row r="106" spans="1:5" x14ac:dyDescent="0.2">
      <c r="A106" s="48">
        <v>5100</v>
      </c>
      <c r="B106" s="135" t="s">
        <v>292</v>
      </c>
      <c r="C106" s="136">
        <f>C107+C114+C124</f>
        <v>20699665.09</v>
      </c>
      <c r="D106" s="55">
        <f>C106/$C$105</f>
        <v>0.82366278252846559</v>
      </c>
      <c r="E106" s="54"/>
    </row>
    <row r="107" spans="1:5" x14ac:dyDescent="0.2">
      <c r="A107" s="48">
        <v>5110</v>
      </c>
      <c r="B107" s="135" t="s">
        <v>293</v>
      </c>
      <c r="C107" s="136">
        <f>SUM(C108:C113)</f>
        <v>17017564.84</v>
      </c>
      <c r="D107" s="55">
        <f t="shared" ref="D107:D170" si="0">C107/$C$105</f>
        <v>0.67714790297474248</v>
      </c>
      <c r="E107" s="54"/>
    </row>
    <row r="108" spans="1:5" ht="33.75" x14ac:dyDescent="0.2">
      <c r="A108" s="48">
        <v>5111</v>
      </c>
      <c r="B108" s="135" t="s">
        <v>294</v>
      </c>
      <c r="C108" s="136">
        <v>5090753.41</v>
      </c>
      <c r="D108" s="137">
        <f t="shared" si="0"/>
        <v>0.20256676137589022</v>
      </c>
      <c r="E108" s="134" t="s">
        <v>571</v>
      </c>
    </row>
    <row r="109" spans="1:5" x14ac:dyDescent="0.2">
      <c r="A109" s="48">
        <v>5112</v>
      </c>
      <c r="B109" s="135" t="s">
        <v>295</v>
      </c>
      <c r="C109" s="136">
        <v>1511274.36</v>
      </c>
      <c r="D109" s="137">
        <f t="shared" si="0"/>
        <v>6.013529393395254E-2</v>
      </c>
      <c r="E109" s="54"/>
    </row>
    <row r="110" spans="1:5" x14ac:dyDescent="0.2">
      <c r="A110" s="48">
        <v>5113</v>
      </c>
      <c r="B110" s="135" t="s">
        <v>296</v>
      </c>
      <c r="C110" s="136">
        <v>1973042.34</v>
      </c>
      <c r="D110" s="137">
        <f t="shared" si="0"/>
        <v>7.8509557364576432E-2</v>
      </c>
      <c r="E110" s="54"/>
    </row>
    <row r="111" spans="1:5" ht="45" x14ac:dyDescent="0.2">
      <c r="A111" s="48">
        <v>5114</v>
      </c>
      <c r="B111" s="135" t="s">
        <v>297</v>
      </c>
      <c r="C111" s="136">
        <v>2428081.1</v>
      </c>
      <c r="D111" s="137">
        <f t="shared" si="0"/>
        <v>9.6616057619064485E-2</v>
      </c>
      <c r="E111" s="134" t="s">
        <v>572</v>
      </c>
    </row>
    <row r="112" spans="1:5" ht="45" x14ac:dyDescent="0.2">
      <c r="A112" s="48">
        <v>5115</v>
      </c>
      <c r="B112" s="135" t="s">
        <v>298</v>
      </c>
      <c r="C112" s="136">
        <v>6014413.6299999999</v>
      </c>
      <c r="D112" s="137">
        <f t="shared" si="0"/>
        <v>0.23932023268125879</v>
      </c>
      <c r="E112" s="134" t="s">
        <v>573</v>
      </c>
    </row>
    <row r="113" spans="1:5" x14ac:dyDescent="0.2">
      <c r="A113" s="48">
        <v>5116</v>
      </c>
      <c r="B113" s="135" t="s">
        <v>299</v>
      </c>
      <c r="C113" s="136">
        <v>0</v>
      </c>
      <c r="D113" s="55">
        <f t="shared" si="0"/>
        <v>0</v>
      </c>
      <c r="E113" s="54"/>
    </row>
    <row r="114" spans="1:5" x14ac:dyDescent="0.2">
      <c r="A114" s="48">
        <v>5120</v>
      </c>
      <c r="B114" s="135" t="s">
        <v>300</v>
      </c>
      <c r="C114" s="136">
        <f>SUM(C115:C123)</f>
        <v>1521618.12</v>
      </c>
      <c r="D114" s="55">
        <f t="shared" si="0"/>
        <v>6.0546883691871986E-2</v>
      </c>
      <c r="E114" s="54"/>
    </row>
    <row r="115" spans="1:5" x14ac:dyDescent="0.2">
      <c r="A115" s="48">
        <v>5121</v>
      </c>
      <c r="B115" s="135" t="s">
        <v>301</v>
      </c>
      <c r="C115" s="136">
        <v>364276.73</v>
      </c>
      <c r="D115" s="55">
        <f t="shared" si="0"/>
        <v>1.4494977756288451E-2</v>
      </c>
      <c r="E115" s="54"/>
    </row>
    <row r="116" spans="1:5" x14ac:dyDescent="0.2">
      <c r="A116" s="48">
        <v>5122</v>
      </c>
      <c r="B116" s="135" t="s">
        <v>302</v>
      </c>
      <c r="C116" s="136">
        <v>446221.86</v>
      </c>
      <c r="D116" s="55">
        <f t="shared" si="0"/>
        <v>1.7755665960517596E-2</v>
      </c>
      <c r="E116" s="54"/>
    </row>
    <row r="117" spans="1:5" x14ac:dyDescent="0.2">
      <c r="A117" s="48">
        <v>5123</v>
      </c>
      <c r="B117" s="135" t="s">
        <v>303</v>
      </c>
      <c r="C117" s="136">
        <v>18008.400000000001</v>
      </c>
      <c r="D117" s="55">
        <f t="shared" si="0"/>
        <v>7.1657434013516308E-4</v>
      </c>
      <c r="E117" s="54"/>
    </row>
    <row r="118" spans="1:5" x14ac:dyDescent="0.2">
      <c r="A118" s="48">
        <v>5124</v>
      </c>
      <c r="B118" s="135" t="s">
        <v>304</v>
      </c>
      <c r="C118" s="136">
        <v>26948.21</v>
      </c>
      <c r="D118" s="55">
        <f t="shared" si="0"/>
        <v>1.072299360219331E-3</v>
      </c>
      <c r="E118" s="54"/>
    </row>
    <row r="119" spans="1:5" x14ac:dyDescent="0.2">
      <c r="A119" s="48">
        <v>5125</v>
      </c>
      <c r="B119" s="135" t="s">
        <v>305</v>
      </c>
      <c r="C119" s="136">
        <v>25206.41</v>
      </c>
      <c r="D119" s="55">
        <f t="shared" si="0"/>
        <v>1.0029911937166197E-3</v>
      </c>
      <c r="E119" s="54"/>
    </row>
    <row r="120" spans="1:5" x14ac:dyDescent="0.2">
      <c r="A120" s="48">
        <v>5126</v>
      </c>
      <c r="B120" s="135" t="s">
        <v>306</v>
      </c>
      <c r="C120" s="136">
        <v>446468.46</v>
      </c>
      <c r="D120" s="55">
        <f t="shared" si="0"/>
        <v>1.776547844981578E-2</v>
      </c>
      <c r="E120" s="54"/>
    </row>
    <row r="121" spans="1:5" x14ac:dyDescent="0.2">
      <c r="A121" s="48">
        <v>5127</v>
      </c>
      <c r="B121" s="135" t="s">
        <v>307</v>
      </c>
      <c r="C121" s="136">
        <v>54527.68</v>
      </c>
      <c r="D121" s="55">
        <f t="shared" si="0"/>
        <v>2.1697172605618115E-3</v>
      </c>
      <c r="E121" s="54"/>
    </row>
    <row r="122" spans="1:5" x14ac:dyDescent="0.2">
      <c r="A122" s="48">
        <v>5128</v>
      </c>
      <c r="B122" s="135" t="s">
        <v>308</v>
      </c>
      <c r="C122" s="136">
        <v>0</v>
      </c>
      <c r="D122" s="55">
        <f t="shared" si="0"/>
        <v>0</v>
      </c>
      <c r="E122" s="54"/>
    </row>
    <row r="123" spans="1:5" x14ac:dyDescent="0.2">
      <c r="A123" s="48">
        <v>5129</v>
      </c>
      <c r="B123" s="135" t="s">
        <v>309</v>
      </c>
      <c r="C123" s="136">
        <v>139960.37</v>
      </c>
      <c r="D123" s="55">
        <f t="shared" si="0"/>
        <v>5.5691793706172266E-3</v>
      </c>
      <c r="E123" s="54"/>
    </row>
    <row r="124" spans="1:5" x14ac:dyDescent="0.2">
      <c r="A124" s="48">
        <v>5130</v>
      </c>
      <c r="B124" s="135" t="s">
        <v>310</v>
      </c>
      <c r="C124" s="136">
        <f>SUM(C125:C133)</f>
        <v>2160482.1300000004</v>
      </c>
      <c r="D124" s="55">
        <f t="shared" si="0"/>
        <v>8.5967995861851235E-2</v>
      </c>
      <c r="E124" s="54"/>
    </row>
    <row r="125" spans="1:5" x14ac:dyDescent="0.2">
      <c r="A125" s="48">
        <v>5131</v>
      </c>
      <c r="B125" s="135" t="s">
        <v>311</v>
      </c>
      <c r="C125" s="136">
        <v>759463.86</v>
      </c>
      <c r="D125" s="55">
        <f t="shared" si="0"/>
        <v>3.0219914836187772E-2</v>
      </c>
      <c r="E125" s="54"/>
    </row>
    <row r="126" spans="1:5" x14ac:dyDescent="0.2">
      <c r="A126" s="48">
        <v>5132</v>
      </c>
      <c r="B126" s="135" t="s">
        <v>312</v>
      </c>
      <c r="C126" s="136">
        <v>26967.84</v>
      </c>
      <c r="D126" s="55">
        <f t="shared" si="0"/>
        <v>1.0730804598337808E-3</v>
      </c>
      <c r="E126" s="54"/>
    </row>
    <row r="127" spans="1:5" x14ac:dyDescent="0.2">
      <c r="A127" s="48">
        <v>5133</v>
      </c>
      <c r="B127" s="135" t="s">
        <v>313</v>
      </c>
      <c r="C127" s="136">
        <v>102351.99</v>
      </c>
      <c r="D127" s="55">
        <f t="shared" si="0"/>
        <v>4.072699945346106E-3</v>
      </c>
      <c r="E127" s="54"/>
    </row>
    <row r="128" spans="1:5" x14ac:dyDescent="0.2">
      <c r="A128" s="48">
        <v>5134</v>
      </c>
      <c r="B128" s="135" t="s">
        <v>314</v>
      </c>
      <c r="C128" s="136">
        <v>109532.74</v>
      </c>
      <c r="D128" s="55">
        <f t="shared" si="0"/>
        <v>4.358430004258923E-3</v>
      </c>
      <c r="E128" s="54"/>
    </row>
    <row r="129" spans="1:5" x14ac:dyDescent="0.2">
      <c r="A129" s="48">
        <v>5135</v>
      </c>
      <c r="B129" s="135" t="s">
        <v>315</v>
      </c>
      <c r="C129" s="136">
        <v>772015.67</v>
      </c>
      <c r="D129" s="55">
        <f t="shared" si="0"/>
        <v>3.0719365368619966E-2</v>
      </c>
      <c r="E129" s="54"/>
    </row>
    <row r="130" spans="1:5" x14ac:dyDescent="0.2">
      <c r="A130" s="48">
        <v>5136</v>
      </c>
      <c r="B130" s="135" t="s">
        <v>316</v>
      </c>
      <c r="C130" s="136">
        <v>25218.06</v>
      </c>
      <c r="D130" s="55">
        <f t="shared" si="0"/>
        <v>1.0034547602223935E-3</v>
      </c>
      <c r="E130" s="54"/>
    </row>
    <row r="131" spans="1:5" x14ac:dyDescent="0.2">
      <c r="A131" s="48">
        <v>5137</v>
      </c>
      <c r="B131" s="135" t="s">
        <v>317</v>
      </c>
      <c r="C131" s="136">
        <v>21973.03</v>
      </c>
      <c r="D131" s="55">
        <f t="shared" si="0"/>
        <v>8.7433139385065532E-4</v>
      </c>
      <c r="E131" s="54"/>
    </row>
    <row r="132" spans="1:5" x14ac:dyDescent="0.2">
      <c r="A132" s="48">
        <v>5138</v>
      </c>
      <c r="B132" s="135" t="s">
        <v>318</v>
      </c>
      <c r="C132" s="136">
        <v>123032.74</v>
      </c>
      <c r="D132" s="55">
        <f t="shared" si="0"/>
        <v>4.8956100753271298E-3</v>
      </c>
      <c r="E132" s="54"/>
    </row>
    <row r="133" spans="1:5" x14ac:dyDescent="0.2">
      <c r="A133" s="48">
        <v>5139</v>
      </c>
      <c r="B133" s="135" t="s">
        <v>319</v>
      </c>
      <c r="C133" s="136">
        <v>219926.2</v>
      </c>
      <c r="D133" s="55">
        <f t="shared" si="0"/>
        <v>8.7511090182044986E-3</v>
      </c>
      <c r="E133" s="54"/>
    </row>
    <row r="134" spans="1:5" x14ac:dyDescent="0.2">
      <c r="A134" s="48">
        <v>5200</v>
      </c>
      <c r="B134" s="135" t="s">
        <v>320</v>
      </c>
      <c r="C134" s="136">
        <f>C135+C138+C141+C144+C149+C153+C156+C158+C164</f>
        <v>2345429.69</v>
      </c>
      <c r="D134" s="55">
        <f t="shared" si="0"/>
        <v>9.3327265745161703E-2</v>
      </c>
      <c r="E134" s="54"/>
    </row>
    <row r="135" spans="1:5" x14ac:dyDescent="0.2">
      <c r="A135" s="48">
        <v>5210</v>
      </c>
      <c r="B135" s="135" t="s">
        <v>321</v>
      </c>
      <c r="C135" s="136">
        <f>SUM(C136:C137)</f>
        <v>0</v>
      </c>
      <c r="D135" s="55">
        <f t="shared" si="0"/>
        <v>0</v>
      </c>
      <c r="E135" s="54"/>
    </row>
    <row r="136" spans="1:5" x14ac:dyDescent="0.2">
      <c r="A136" s="48">
        <v>5211</v>
      </c>
      <c r="B136" s="135" t="s">
        <v>322</v>
      </c>
      <c r="C136" s="136">
        <v>0</v>
      </c>
      <c r="D136" s="55">
        <f t="shared" si="0"/>
        <v>0</v>
      </c>
      <c r="E136" s="54"/>
    </row>
    <row r="137" spans="1:5" x14ac:dyDescent="0.2">
      <c r="A137" s="48">
        <v>5212</v>
      </c>
      <c r="B137" s="135" t="s">
        <v>323</v>
      </c>
      <c r="C137" s="136">
        <v>0</v>
      </c>
      <c r="D137" s="55">
        <f t="shared" si="0"/>
        <v>0</v>
      </c>
      <c r="E137" s="54"/>
    </row>
    <row r="138" spans="1:5" x14ac:dyDescent="0.2">
      <c r="A138" s="48">
        <v>5220</v>
      </c>
      <c r="B138" s="135" t="s">
        <v>324</v>
      </c>
      <c r="C138" s="136">
        <f>SUM(C139:C140)</f>
        <v>0</v>
      </c>
      <c r="D138" s="55">
        <f t="shared" si="0"/>
        <v>0</v>
      </c>
      <c r="E138" s="54"/>
    </row>
    <row r="139" spans="1:5" x14ac:dyDescent="0.2">
      <c r="A139" s="48">
        <v>5221</v>
      </c>
      <c r="B139" s="135" t="s">
        <v>325</v>
      </c>
      <c r="C139" s="136">
        <v>0</v>
      </c>
      <c r="D139" s="55">
        <f t="shared" si="0"/>
        <v>0</v>
      </c>
      <c r="E139" s="54"/>
    </row>
    <row r="140" spans="1:5" x14ac:dyDescent="0.2">
      <c r="A140" s="48">
        <v>5222</v>
      </c>
      <c r="B140" s="135" t="s">
        <v>326</v>
      </c>
      <c r="C140" s="136">
        <v>0</v>
      </c>
      <c r="D140" s="55">
        <f t="shared" si="0"/>
        <v>0</v>
      </c>
      <c r="E140" s="54"/>
    </row>
    <row r="141" spans="1:5" x14ac:dyDescent="0.2">
      <c r="A141" s="48">
        <v>5230</v>
      </c>
      <c r="B141" s="135" t="s">
        <v>271</v>
      </c>
      <c r="C141" s="136">
        <f>SUM(C142:C143)</f>
        <v>0</v>
      </c>
      <c r="D141" s="55">
        <f t="shared" si="0"/>
        <v>0</v>
      </c>
      <c r="E141" s="54"/>
    </row>
    <row r="142" spans="1:5" x14ac:dyDescent="0.2">
      <c r="A142" s="48">
        <v>5231</v>
      </c>
      <c r="B142" s="135" t="s">
        <v>327</v>
      </c>
      <c r="C142" s="136">
        <v>0</v>
      </c>
      <c r="D142" s="55">
        <f t="shared" si="0"/>
        <v>0</v>
      </c>
      <c r="E142" s="54"/>
    </row>
    <row r="143" spans="1:5" x14ac:dyDescent="0.2">
      <c r="A143" s="48">
        <v>5232</v>
      </c>
      <c r="B143" s="135" t="s">
        <v>328</v>
      </c>
      <c r="C143" s="136">
        <v>0</v>
      </c>
      <c r="D143" s="55">
        <f t="shared" si="0"/>
        <v>0</v>
      </c>
      <c r="E143" s="54"/>
    </row>
    <row r="144" spans="1:5" x14ac:dyDescent="0.2">
      <c r="A144" s="48">
        <v>5240</v>
      </c>
      <c r="B144" s="135" t="s">
        <v>272</v>
      </c>
      <c r="C144" s="136">
        <f>SUM(C145:C148)</f>
        <v>2132575.7199999997</v>
      </c>
      <c r="D144" s="55">
        <f t="shared" si="0"/>
        <v>8.4857568653920953E-2</v>
      </c>
      <c r="E144" s="54"/>
    </row>
    <row r="145" spans="1:5" x14ac:dyDescent="0.2">
      <c r="A145" s="48">
        <v>5241</v>
      </c>
      <c r="B145" s="135" t="s">
        <v>329</v>
      </c>
      <c r="C145" s="136">
        <v>1930325.72</v>
      </c>
      <c r="D145" s="55">
        <f t="shared" si="0"/>
        <v>7.6809815366991704E-2</v>
      </c>
      <c r="E145" s="54"/>
    </row>
    <row r="146" spans="1:5" x14ac:dyDescent="0.2">
      <c r="A146" s="48">
        <v>5242</v>
      </c>
      <c r="B146" s="135" t="s">
        <v>330</v>
      </c>
      <c r="C146" s="136">
        <v>202250</v>
      </c>
      <c r="D146" s="55">
        <f t="shared" si="0"/>
        <v>8.0477532869292507E-3</v>
      </c>
      <c r="E146" s="54"/>
    </row>
    <row r="147" spans="1:5" x14ac:dyDescent="0.2">
      <c r="A147" s="48">
        <v>5243</v>
      </c>
      <c r="B147" s="135" t="s">
        <v>331</v>
      </c>
      <c r="C147" s="136">
        <v>0</v>
      </c>
      <c r="D147" s="55">
        <f t="shared" si="0"/>
        <v>0</v>
      </c>
      <c r="E147" s="54"/>
    </row>
    <row r="148" spans="1:5" x14ac:dyDescent="0.2">
      <c r="A148" s="48">
        <v>5244</v>
      </c>
      <c r="B148" s="135" t="s">
        <v>332</v>
      </c>
      <c r="C148" s="136">
        <v>0</v>
      </c>
      <c r="D148" s="55">
        <f t="shared" si="0"/>
        <v>0</v>
      </c>
      <c r="E148" s="54"/>
    </row>
    <row r="149" spans="1:5" x14ac:dyDescent="0.2">
      <c r="A149" s="48">
        <v>5250</v>
      </c>
      <c r="B149" s="135" t="s">
        <v>273</v>
      </c>
      <c r="C149" s="136">
        <f>SUM(C150:C152)</f>
        <v>212853.97</v>
      </c>
      <c r="D149" s="55">
        <f t="shared" si="0"/>
        <v>8.4696970912407424E-3</v>
      </c>
      <c r="E149" s="54"/>
    </row>
    <row r="150" spans="1:5" x14ac:dyDescent="0.2">
      <c r="A150" s="48">
        <v>5251</v>
      </c>
      <c r="B150" s="135" t="s">
        <v>333</v>
      </c>
      <c r="C150" s="136">
        <v>212853.97</v>
      </c>
      <c r="D150" s="55">
        <f t="shared" si="0"/>
        <v>8.4696970912407424E-3</v>
      </c>
      <c r="E150" s="54"/>
    </row>
    <row r="151" spans="1:5" x14ac:dyDescent="0.2">
      <c r="A151" s="48">
        <v>5252</v>
      </c>
      <c r="B151" s="135" t="s">
        <v>334</v>
      </c>
      <c r="C151" s="136">
        <v>0</v>
      </c>
      <c r="D151" s="55">
        <f t="shared" si="0"/>
        <v>0</v>
      </c>
      <c r="E151" s="54"/>
    </row>
    <row r="152" spans="1:5" x14ac:dyDescent="0.2">
      <c r="A152" s="48">
        <v>5259</v>
      </c>
      <c r="B152" s="135" t="s">
        <v>335</v>
      </c>
      <c r="C152" s="136">
        <v>0</v>
      </c>
      <c r="D152" s="55">
        <f t="shared" si="0"/>
        <v>0</v>
      </c>
      <c r="E152" s="54"/>
    </row>
    <row r="153" spans="1:5" x14ac:dyDescent="0.2">
      <c r="A153" s="48">
        <v>5260</v>
      </c>
      <c r="B153" s="135" t="s">
        <v>336</v>
      </c>
      <c r="C153" s="136">
        <f>SUM(C154:C155)</f>
        <v>0</v>
      </c>
      <c r="D153" s="55">
        <f t="shared" si="0"/>
        <v>0</v>
      </c>
      <c r="E153" s="54"/>
    </row>
    <row r="154" spans="1:5" x14ac:dyDescent="0.2">
      <c r="A154" s="48">
        <v>5261</v>
      </c>
      <c r="B154" s="135" t="s">
        <v>337</v>
      </c>
      <c r="C154" s="136">
        <v>0</v>
      </c>
      <c r="D154" s="55">
        <f t="shared" si="0"/>
        <v>0</v>
      </c>
      <c r="E154" s="54"/>
    </row>
    <row r="155" spans="1:5" x14ac:dyDescent="0.2">
      <c r="A155" s="48">
        <v>5262</v>
      </c>
      <c r="B155" s="135" t="s">
        <v>338</v>
      </c>
      <c r="C155" s="136">
        <v>0</v>
      </c>
      <c r="D155" s="55">
        <f t="shared" si="0"/>
        <v>0</v>
      </c>
      <c r="E155" s="54"/>
    </row>
    <row r="156" spans="1:5" x14ac:dyDescent="0.2">
      <c r="A156" s="48">
        <v>5270</v>
      </c>
      <c r="B156" s="135" t="s">
        <v>339</v>
      </c>
      <c r="C156" s="136">
        <f>SUM(C157)</f>
        <v>0</v>
      </c>
      <c r="D156" s="55">
        <f t="shared" si="0"/>
        <v>0</v>
      </c>
      <c r="E156" s="54"/>
    </row>
    <row r="157" spans="1:5" x14ac:dyDescent="0.2">
      <c r="A157" s="48">
        <v>5271</v>
      </c>
      <c r="B157" s="135" t="s">
        <v>340</v>
      </c>
      <c r="C157" s="136">
        <v>0</v>
      </c>
      <c r="D157" s="55">
        <f t="shared" si="0"/>
        <v>0</v>
      </c>
      <c r="E157" s="54"/>
    </row>
    <row r="158" spans="1:5" x14ac:dyDescent="0.2">
      <c r="A158" s="48">
        <v>5280</v>
      </c>
      <c r="B158" s="135" t="s">
        <v>341</v>
      </c>
      <c r="C158" s="136">
        <f>SUM(C159:C163)</f>
        <v>0</v>
      </c>
      <c r="D158" s="55">
        <f t="shared" si="0"/>
        <v>0</v>
      </c>
      <c r="E158" s="54"/>
    </row>
    <row r="159" spans="1:5" x14ac:dyDescent="0.2">
      <c r="A159" s="48">
        <v>5281</v>
      </c>
      <c r="B159" s="135" t="s">
        <v>342</v>
      </c>
      <c r="C159" s="136">
        <v>0</v>
      </c>
      <c r="D159" s="55">
        <f t="shared" si="0"/>
        <v>0</v>
      </c>
      <c r="E159" s="54"/>
    </row>
    <row r="160" spans="1:5" x14ac:dyDescent="0.2">
      <c r="A160" s="48">
        <v>5282</v>
      </c>
      <c r="B160" s="135" t="s">
        <v>343</v>
      </c>
      <c r="C160" s="136">
        <v>0</v>
      </c>
      <c r="D160" s="55">
        <f t="shared" si="0"/>
        <v>0</v>
      </c>
      <c r="E160" s="54"/>
    </row>
    <row r="161" spans="1:5" x14ac:dyDescent="0.2">
      <c r="A161" s="48">
        <v>5283</v>
      </c>
      <c r="B161" s="135" t="s">
        <v>344</v>
      </c>
      <c r="C161" s="136">
        <v>0</v>
      </c>
      <c r="D161" s="55">
        <f t="shared" si="0"/>
        <v>0</v>
      </c>
      <c r="E161" s="54"/>
    </row>
    <row r="162" spans="1:5" x14ac:dyDescent="0.2">
      <c r="A162" s="48">
        <v>5284</v>
      </c>
      <c r="B162" s="135" t="s">
        <v>345</v>
      </c>
      <c r="C162" s="136">
        <v>0</v>
      </c>
      <c r="D162" s="55">
        <f t="shared" si="0"/>
        <v>0</v>
      </c>
      <c r="E162" s="54"/>
    </row>
    <row r="163" spans="1:5" x14ac:dyDescent="0.2">
      <c r="A163" s="48">
        <v>5285</v>
      </c>
      <c r="B163" s="135" t="s">
        <v>346</v>
      </c>
      <c r="C163" s="136">
        <v>0</v>
      </c>
      <c r="D163" s="55">
        <f t="shared" si="0"/>
        <v>0</v>
      </c>
      <c r="E163" s="54"/>
    </row>
    <row r="164" spans="1:5" x14ac:dyDescent="0.2">
      <c r="A164" s="48">
        <v>5290</v>
      </c>
      <c r="B164" s="135" t="s">
        <v>347</v>
      </c>
      <c r="C164" s="136">
        <f>SUM(C165:C166)</f>
        <v>0</v>
      </c>
      <c r="D164" s="55">
        <f t="shared" si="0"/>
        <v>0</v>
      </c>
      <c r="E164" s="54"/>
    </row>
    <row r="165" spans="1:5" x14ac:dyDescent="0.2">
      <c r="A165" s="48">
        <v>5291</v>
      </c>
      <c r="B165" s="135" t="s">
        <v>348</v>
      </c>
      <c r="C165" s="136">
        <v>0</v>
      </c>
      <c r="D165" s="55">
        <f t="shared" si="0"/>
        <v>0</v>
      </c>
      <c r="E165" s="54"/>
    </row>
    <row r="166" spans="1:5" x14ac:dyDescent="0.2">
      <c r="A166" s="48">
        <v>5292</v>
      </c>
      <c r="B166" s="135" t="s">
        <v>349</v>
      </c>
      <c r="C166" s="136">
        <v>0</v>
      </c>
      <c r="D166" s="55">
        <f t="shared" si="0"/>
        <v>0</v>
      </c>
      <c r="E166" s="54"/>
    </row>
    <row r="167" spans="1:5" x14ac:dyDescent="0.2">
      <c r="A167" s="48">
        <v>5300</v>
      </c>
      <c r="B167" s="135" t="s">
        <v>350</v>
      </c>
      <c r="C167" s="136">
        <f>C168+C171+C174</f>
        <v>0</v>
      </c>
      <c r="D167" s="55">
        <f t="shared" si="0"/>
        <v>0</v>
      </c>
      <c r="E167" s="54"/>
    </row>
    <row r="168" spans="1:5" x14ac:dyDescent="0.2">
      <c r="A168" s="48">
        <v>5310</v>
      </c>
      <c r="B168" s="135" t="s">
        <v>266</v>
      </c>
      <c r="C168" s="136">
        <f>C169+C170</f>
        <v>0</v>
      </c>
      <c r="D168" s="55">
        <f t="shared" si="0"/>
        <v>0</v>
      </c>
      <c r="E168" s="54"/>
    </row>
    <row r="169" spans="1:5" x14ac:dyDescent="0.2">
      <c r="A169" s="48">
        <v>5311</v>
      </c>
      <c r="B169" s="135" t="s">
        <v>351</v>
      </c>
      <c r="C169" s="136">
        <v>0</v>
      </c>
      <c r="D169" s="55">
        <f t="shared" si="0"/>
        <v>0</v>
      </c>
      <c r="E169" s="54"/>
    </row>
    <row r="170" spans="1:5" x14ac:dyDescent="0.2">
      <c r="A170" s="48">
        <v>5312</v>
      </c>
      <c r="B170" s="135" t="s">
        <v>352</v>
      </c>
      <c r="C170" s="136">
        <v>0</v>
      </c>
      <c r="D170" s="55">
        <f t="shared" si="0"/>
        <v>0</v>
      </c>
      <c r="E170" s="54"/>
    </row>
    <row r="171" spans="1:5" x14ac:dyDescent="0.2">
      <c r="A171" s="48">
        <v>5320</v>
      </c>
      <c r="B171" s="135" t="s">
        <v>267</v>
      </c>
      <c r="C171" s="136">
        <f>SUM(C172:C173)</f>
        <v>0</v>
      </c>
      <c r="D171" s="55">
        <f t="shared" ref="D171:D227" si="1">C171/$C$105</f>
        <v>0</v>
      </c>
      <c r="E171" s="54"/>
    </row>
    <row r="172" spans="1:5" x14ac:dyDescent="0.2">
      <c r="A172" s="48">
        <v>5321</v>
      </c>
      <c r="B172" s="135" t="s">
        <v>353</v>
      </c>
      <c r="C172" s="136">
        <v>0</v>
      </c>
      <c r="D172" s="55">
        <f t="shared" si="1"/>
        <v>0</v>
      </c>
      <c r="E172" s="54"/>
    </row>
    <row r="173" spans="1:5" x14ac:dyDescent="0.2">
      <c r="A173" s="48">
        <v>5322</v>
      </c>
      <c r="B173" s="135" t="s">
        <v>354</v>
      </c>
      <c r="C173" s="136">
        <v>0</v>
      </c>
      <c r="D173" s="55">
        <f t="shared" si="1"/>
        <v>0</v>
      </c>
      <c r="E173" s="54"/>
    </row>
    <row r="174" spans="1:5" x14ac:dyDescent="0.2">
      <c r="A174" s="48">
        <v>5330</v>
      </c>
      <c r="B174" s="135" t="s">
        <v>268</v>
      </c>
      <c r="C174" s="136">
        <f>SUM(C175:C176)</f>
        <v>0</v>
      </c>
      <c r="D174" s="55">
        <f t="shared" si="1"/>
        <v>0</v>
      </c>
      <c r="E174" s="54"/>
    </row>
    <row r="175" spans="1:5" x14ac:dyDescent="0.2">
      <c r="A175" s="48">
        <v>5331</v>
      </c>
      <c r="B175" s="135" t="s">
        <v>355</v>
      </c>
      <c r="C175" s="136">
        <v>0</v>
      </c>
      <c r="D175" s="55">
        <f t="shared" si="1"/>
        <v>0</v>
      </c>
      <c r="E175" s="54"/>
    </row>
    <row r="176" spans="1:5" x14ac:dyDescent="0.2">
      <c r="A176" s="48">
        <v>5332</v>
      </c>
      <c r="B176" s="135" t="s">
        <v>356</v>
      </c>
      <c r="C176" s="136">
        <v>0</v>
      </c>
      <c r="D176" s="55">
        <f t="shared" si="1"/>
        <v>0</v>
      </c>
      <c r="E176" s="54"/>
    </row>
    <row r="177" spans="1:5" x14ac:dyDescent="0.2">
      <c r="A177" s="48">
        <v>5400</v>
      </c>
      <c r="B177" s="135" t="s">
        <v>357</v>
      </c>
      <c r="C177" s="136">
        <f>C178+C181+C184+C187+C189</f>
        <v>0</v>
      </c>
      <c r="D177" s="55">
        <f t="shared" si="1"/>
        <v>0</v>
      </c>
      <c r="E177" s="54"/>
    </row>
    <row r="178" spans="1:5" x14ac:dyDescent="0.2">
      <c r="A178" s="48">
        <v>5410</v>
      </c>
      <c r="B178" s="135" t="s">
        <v>358</v>
      </c>
      <c r="C178" s="136">
        <f>SUM(C179:C180)</f>
        <v>0</v>
      </c>
      <c r="D178" s="55">
        <f t="shared" si="1"/>
        <v>0</v>
      </c>
      <c r="E178" s="54"/>
    </row>
    <row r="179" spans="1:5" x14ac:dyDescent="0.2">
      <c r="A179" s="48">
        <v>5411</v>
      </c>
      <c r="B179" s="135" t="s">
        <v>359</v>
      </c>
      <c r="C179" s="136">
        <v>0</v>
      </c>
      <c r="D179" s="55">
        <f t="shared" si="1"/>
        <v>0</v>
      </c>
      <c r="E179" s="54"/>
    </row>
    <row r="180" spans="1:5" x14ac:dyDescent="0.2">
      <c r="A180" s="48">
        <v>5412</v>
      </c>
      <c r="B180" s="135" t="s">
        <v>360</v>
      </c>
      <c r="C180" s="136">
        <v>0</v>
      </c>
      <c r="D180" s="55">
        <f t="shared" si="1"/>
        <v>0</v>
      </c>
      <c r="E180" s="54"/>
    </row>
    <row r="181" spans="1:5" x14ac:dyDescent="0.2">
      <c r="A181" s="48">
        <v>5420</v>
      </c>
      <c r="B181" s="135" t="s">
        <v>361</v>
      </c>
      <c r="C181" s="136">
        <f>SUM(C182:C183)</f>
        <v>0</v>
      </c>
      <c r="D181" s="55">
        <f t="shared" si="1"/>
        <v>0</v>
      </c>
      <c r="E181" s="54"/>
    </row>
    <row r="182" spans="1:5" x14ac:dyDescent="0.2">
      <c r="A182" s="48">
        <v>5421</v>
      </c>
      <c r="B182" s="135" t="s">
        <v>362</v>
      </c>
      <c r="C182" s="136">
        <v>0</v>
      </c>
      <c r="D182" s="55">
        <f t="shared" si="1"/>
        <v>0</v>
      </c>
      <c r="E182" s="54"/>
    </row>
    <row r="183" spans="1:5" x14ac:dyDescent="0.2">
      <c r="A183" s="48">
        <v>5422</v>
      </c>
      <c r="B183" s="135" t="s">
        <v>363</v>
      </c>
      <c r="C183" s="136">
        <v>0</v>
      </c>
      <c r="D183" s="55">
        <f t="shared" si="1"/>
        <v>0</v>
      </c>
      <c r="E183" s="54"/>
    </row>
    <row r="184" spans="1:5" x14ac:dyDescent="0.2">
      <c r="A184" s="48">
        <v>5430</v>
      </c>
      <c r="B184" s="135" t="s">
        <v>364</v>
      </c>
      <c r="C184" s="136">
        <f>SUM(C185:C186)</f>
        <v>0</v>
      </c>
      <c r="D184" s="55">
        <f t="shared" si="1"/>
        <v>0</v>
      </c>
      <c r="E184" s="54"/>
    </row>
    <row r="185" spans="1:5" x14ac:dyDescent="0.2">
      <c r="A185" s="48">
        <v>5431</v>
      </c>
      <c r="B185" s="135" t="s">
        <v>365</v>
      </c>
      <c r="C185" s="136">
        <v>0</v>
      </c>
      <c r="D185" s="55">
        <f t="shared" si="1"/>
        <v>0</v>
      </c>
      <c r="E185" s="54"/>
    </row>
    <row r="186" spans="1:5" x14ac:dyDescent="0.2">
      <c r="A186" s="48">
        <v>5432</v>
      </c>
      <c r="B186" s="135" t="s">
        <v>366</v>
      </c>
      <c r="C186" s="136">
        <v>0</v>
      </c>
      <c r="D186" s="55">
        <f t="shared" si="1"/>
        <v>0</v>
      </c>
      <c r="E186" s="54"/>
    </row>
    <row r="187" spans="1:5" x14ac:dyDescent="0.2">
      <c r="A187" s="48">
        <v>5440</v>
      </c>
      <c r="B187" s="135" t="s">
        <v>367</v>
      </c>
      <c r="C187" s="136">
        <f>SUM(C188)</f>
        <v>0</v>
      </c>
      <c r="D187" s="55">
        <f t="shared" si="1"/>
        <v>0</v>
      </c>
      <c r="E187" s="54"/>
    </row>
    <row r="188" spans="1:5" x14ac:dyDescent="0.2">
      <c r="A188" s="48">
        <v>5441</v>
      </c>
      <c r="B188" s="135" t="s">
        <v>367</v>
      </c>
      <c r="C188" s="136">
        <v>0</v>
      </c>
      <c r="D188" s="55">
        <f t="shared" si="1"/>
        <v>0</v>
      </c>
      <c r="E188" s="54"/>
    </row>
    <row r="189" spans="1:5" x14ac:dyDescent="0.2">
      <c r="A189" s="48">
        <v>5450</v>
      </c>
      <c r="B189" s="135" t="s">
        <v>368</v>
      </c>
      <c r="C189" s="136">
        <f>SUM(C190:C191)</f>
        <v>0</v>
      </c>
      <c r="D189" s="55">
        <f t="shared" si="1"/>
        <v>0</v>
      </c>
      <c r="E189" s="54"/>
    </row>
    <row r="190" spans="1:5" x14ac:dyDescent="0.2">
      <c r="A190" s="48">
        <v>5451</v>
      </c>
      <c r="B190" s="135" t="s">
        <v>369</v>
      </c>
      <c r="C190" s="136">
        <v>0</v>
      </c>
      <c r="D190" s="55">
        <f t="shared" si="1"/>
        <v>0</v>
      </c>
      <c r="E190" s="54"/>
    </row>
    <row r="191" spans="1:5" x14ac:dyDescent="0.2">
      <c r="A191" s="48">
        <v>5452</v>
      </c>
      <c r="B191" s="135" t="s">
        <v>370</v>
      </c>
      <c r="C191" s="136">
        <v>0</v>
      </c>
      <c r="D191" s="55">
        <f t="shared" si="1"/>
        <v>0</v>
      </c>
      <c r="E191" s="54"/>
    </row>
    <row r="192" spans="1:5" x14ac:dyDescent="0.2">
      <c r="A192" s="48">
        <v>5500</v>
      </c>
      <c r="B192" s="135" t="s">
        <v>371</v>
      </c>
      <c r="C192" s="136">
        <f>C193+C202+C205+C211+C213+C215</f>
        <v>2086142.82</v>
      </c>
      <c r="D192" s="55">
        <f t="shared" si="1"/>
        <v>8.3009951726372599E-2</v>
      </c>
      <c r="E192" s="54"/>
    </row>
    <row r="193" spans="1:5" x14ac:dyDescent="0.2">
      <c r="A193" s="48">
        <v>5510</v>
      </c>
      <c r="B193" s="135" t="s">
        <v>372</v>
      </c>
      <c r="C193" s="136">
        <f>SUM(C194:C201)</f>
        <v>2086142.82</v>
      </c>
      <c r="D193" s="55">
        <f t="shared" si="1"/>
        <v>8.3009951726372599E-2</v>
      </c>
      <c r="E193" s="54"/>
    </row>
    <row r="194" spans="1:5" x14ac:dyDescent="0.2">
      <c r="A194" s="48">
        <v>5511</v>
      </c>
      <c r="B194" s="135" t="s">
        <v>373</v>
      </c>
      <c r="C194" s="136">
        <v>0</v>
      </c>
      <c r="D194" s="55">
        <f t="shared" si="1"/>
        <v>0</v>
      </c>
      <c r="E194" s="54"/>
    </row>
    <row r="195" spans="1:5" x14ac:dyDescent="0.2">
      <c r="A195" s="48">
        <v>5512</v>
      </c>
      <c r="B195" s="135" t="s">
        <v>374</v>
      </c>
      <c r="C195" s="136">
        <v>0</v>
      </c>
      <c r="D195" s="55">
        <f t="shared" si="1"/>
        <v>0</v>
      </c>
      <c r="E195" s="54"/>
    </row>
    <row r="196" spans="1:5" x14ac:dyDescent="0.2">
      <c r="A196" s="48">
        <v>5513</v>
      </c>
      <c r="B196" s="135" t="s">
        <v>375</v>
      </c>
      <c r="C196" s="136">
        <v>199622.93</v>
      </c>
      <c r="D196" s="55">
        <f t="shared" si="1"/>
        <v>7.9432192388328698E-3</v>
      </c>
      <c r="E196" s="54"/>
    </row>
    <row r="197" spans="1:5" x14ac:dyDescent="0.2">
      <c r="A197" s="48">
        <v>5514</v>
      </c>
      <c r="B197" s="135" t="s">
        <v>376</v>
      </c>
      <c r="C197" s="136">
        <v>0</v>
      </c>
      <c r="D197" s="55">
        <f t="shared" si="1"/>
        <v>0</v>
      </c>
      <c r="E197" s="54"/>
    </row>
    <row r="198" spans="1:5" x14ac:dyDescent="0.2">
      <c r="A198" s="48">
        <v>5515</v>
      </c>
      <c r="B198" s="135" t="s">
        <v>377</v>
      </c>
      <c r="C198" s="136">
        <v>385891.63</v>
      </c>
      <c r="D198" s="55">
        <f t="shared" si="1"/>
        <v>1.5355058757631577E-2</v>
      </c>
      <c r="E198" s="54"/>
    </row>
    <row r="199" spans="1:5" x14ac:dyDescent="0.2">
      <c r="A199" s="48">
        <v>5516</v>
      </c>
      <c r="B199" s="135" t="s">
        <v>378</v>
      </c>
      <c r="C199" s="136">
        <v>0</v>
      </c>
      <c r="D199" s="55">
        <f t="shared" si="1"/>
        <v>0</v>
      </c>
      <c r="E199" s="54"/>
    </row>
    <row r="200" spans="1:5" x14ac:dyDescent="0.2">
      <c r="A200" s="48">
        <v>5517</v>
      </c>
      <c r="B200" s="135" t="s">
        <v>379</v>
      </c>
      <c r="C200" s="136">
        <v>1441.3</v>
      </c>
      <c r="D200" s="55">
        <f t="shared" si="1"/>
        <v>5.7350936031896806E-5</v>
      </c>
      <c r="E200" s="54"/>
    </row>
    <row r="201" spans="1:5" x14ac:dyDescent="0.2">
      <c r="A201" s="48">
        <v>5518</v>
      </c>
      <c r="B201" s="135" t="s">
        <v>46</v>
      </c>
      <c r="C201" s="136">
        <v>1499186.96</v>
      </c>
      <c r="D201" s="55">
        <f t="shared" si="1"/>
        <v>5.9654322793876252E-2</v>
      </c>
      <c r="E201" s="54"/>
    </row>
    <row r="202" spans="1:5" x14ac:dyDescent="0.2">
      <c r="A202" s="48">
        <v>5520</v>
      </c>
      <c r="B202" s="135" t="s">
        <v>45</v>
      </c>
      <c r="C202" s="136">
        <f>SUM(C203:C204)</f>
        <v>0</v>
      </c>
      <c r="D202" s="55">
        <f t="shared" si="1"/>
        <v>0</v>
      </c>
      <c r="E202" s="54"/>
    </row>
    <row r="203" spans="1:5" x14ac:dyDescent="0.2">
      <c r="A203" s="48">
        <v>5521</v>
      </c>
      <c r="B203" s="135" t="s">
        <v>380</v>
      </c>
      <c r="C203" s="136">
        <v>0</v>
      </c>
      <c r="D203" s="55">
        <f t="shared" si="1"/>
        <v>0</v>
      </c>
      <c r="E203" s="54"/>
    </row>
    <row r="204" spans="1:5" x14ac:dyDescent="0.2">
      <c r="A204" s="48">
        <v>5522</v>
      </c>
      <c r="B204" s="135" t="s">
        <v>381</v>
      </c>
      <c r="C204" s="136">
        <v>0</v>
      </c>
      <c r="D204" s="55">
        <f t="shared" si="1"/>
        <v>0</v>
      </c>
      <c r="E204" s="54"/>
    </row>
    <row r="205" spans="1:5" x14ac:dyDescent="0.2">
      <c r="A205" s="48">
        <v>5530</v>
      </c>
      <c r="B205" s="135" t="s">
        <v>382</v>
      </c>
      <c r="C205" s="136">
        <f>SUM(C206:C210)</f>
        <v>0</v>
      </c>
      <c r="D205" s="55">
        <f t="shared" si="1"/>
        <v>0</v>
      </c>
      <c r="E205" s="54"/>
    </row>
    <row r="206" spans="1:5" x14ac:dyDescent="0.2">
      <c r="A206" s="48">
        <v>5531</v>
      </c>
      <c r="B206" s="135" t="s">
        <v>383</v>
      </c>
      <c r="C206" s="136">
        <v>0</v>
      </c>
      <c r="D206" s="55">
        <f t="shared" si="1"/>
        <v>0</v>
      </c>
      <c r="E206" s="54"/>
    </row>
    <row r="207" spans="1:5" x14ac:dyDescent="0.2">
      <c r="A207" s="48">
        <v>5532</v>
      </c>
      <c r="B207" s="135" t="s">
        <v>384</v>
      </c>
      <c r="C207" s="136">
        <v>0</v>
      </c>
      <c r="D207" s="55">
        <f t="shared" si="1"/>
        <v>0</v>
      </c>
      <c r="E207" s="54"/>
    </row>
    <row r="208" spans="1:5" x14ac:dyDescent="0.2">
      <c r="A208" s="48">
        <v>5533</v>
      </c>
      <c r="B208" s="135" t="s">
        <v>385</v>
      </c>
      <c r="C208" s="136">
        <v>0</v>
      </c>
      <c r="D208" s="55">
        <f t="shared" si="1"/>
        <v>0</v>
      </c>
      <c r="E208" s="54"/>
    </row>
    <row r="209" spans="1:5" x14ac:dyDescent="0.2">
      <c r="A209" s="48">
        <v>5534</v>
      </c>
      <c r="B209" s="135" t="s">
        <v>386</v>
      </c>
      <c r="C209" s="136">
        <v>0</v>
      </c>
      <c r="D209" s="55">
        <f t="shared" si="1"/>
        <v>0</v>
      </c>
      <c r="E209" s="54"/>
    </row>
    <row r="210" spans="1:5" x14ac:dyDescent="0.2">
      <c r="A210" s="48">
        <v>5535</v>
      </c>
      <c r="B210" s="135" t="s">
        <v>387</v>
      </c>
      <c r="C210" s="136">
        <v>0</v>
      </c>
      <c r="D210" s="55">
        <f t="shared" si="1"/>
        <v>0</v>
      </c>
      <c r="E210" s="54"/>
    </row>
    <row r="211" spans="1:5" x14ac:dyDescent="0.2">
      <c r="A211" s="48">
        <v>5540</v>
      </c>
      <c r="B211" s="135" t="s">
        <v>388</v>
      </c>
      <c r="C211" s="136">
        <f>SUM(C212)</f>
        <v>0</v>
      </c>
      <c r="D211" s="55">
        <f t="shared" si="1"/>
        <v>0</v>
      </c>
      <c r="E211" s="54"/>
    </row>
    <row r="212" spans="1:5" x14ac:dyDescent="0.2">
      <c r="A212" s="48">
        <v>5541</v>
      </c>
      <c r="B212" s="135" t="s">
        <v>388</v>
      </c>
      <c r="C212" s="136">
        <v>0</v>
      </c>
      <c r="D212" s="55">
        <f t="shared" si="1"/>
        <v>0</v>
      </c>
      <c r="E212" s="54"/>
    </row>
    <row r="213" spans="1:5" x14ac:dyDescent="0.2">
      <c r="A213" s="48">
        <v>5550</v>
      </c>
      <c r="B213" s="135" t="s">
        <v>389</v>
      </c>
      <c r="C213" s="136">
        <f>C214</f>
        <v>0</v>
      </c>
      <c r="D213" s="55">
        <f t="shared" si="1"/>
        <v>0</v>
      </c>
      <c r="E213" s="54"/>
    </row>
    <row r="214" spans="1:5" x14ac:dyDescent="0.2">
      <c r="A214" s="48">
        <v>5551</v>
      </c>
      <c r="B214" s="135" t="s">
        <v>389</v>
      </c>
      <c r="C214" s="136">
        <v>0</v>
      </c>
      <c r="D214" s="55">
        <f t="shared" si="1"/>
        <v>0</v>
      </c>
      <c r="E214" s="54"/>
    </row>
    <row r="215" spans="1:5" x14ac:dyDescent="0.2">
      <c r="A215" s="48">
        <v>5590</v>
      </c>
      <c r="B215" s="135" t="s">
        <v>390</v>
      </c>
      <c r="C215" s="136">
        <f>SUM(C216:C224)</f>
        <v>0</v>
      </c>
      <c r="D215" s="55">
        <f t="shared" si="1"/>
        <v>0</v>
      </c>
      <c r="E215" s="54"/>
    </row>
    <row r="216" spans="1:5" x14ac:dyDescent="0.2">
      <c r="A216" s="48">
        <v>5591</v>
      </c>
      <c r="B216" s="135" t="s">
        <v>391</v>
      </c>
      <c r="C216" s="136">
        <v>0</v>
      </c>
      <c r="D216" s="55">
        <f t="shared" si="1"/>
        <v>0</v>
      </c>
      <c r="E216" s="54"/>
    </row>
    <row r="217" spans="1:5" x14ac:dyDescent="0.2">
      <c r="A217" s="48">
        <v>5592</v>
      </c>
      <c r="B217" s="135" t="s">
        <v>392</v>
      </c>
      <c r="C217" s="136">
        <v>0</v>
      </c>
      <c r="D217" s="55">
        <f t="shared" si="1"/>
        <v>0</v>
      </c>
      <c r="E217" s="54"/>
    </row>
    <row r="218" spans="1:5" x14ac:dyDescent="0.2">
      <c r="A218" s="48">
        <v>5593</v>
      </c>
      <c r="B218" s="135" t="s">
        <v>393</v>
      </c>
      <c r="C218" s="136">
        <v>0</v>
      </c>
      <c r="D218" s="55">
        <f t="shared" si="1"/>
        <v>0</v>
      </c>
      <c r="E218" s="54"/>
    </row>
    <row r="219" spans="1:5" x14ac:dyDescent="0.2">
      <c r="A219" s="48">
        <v>5594</v>
      </c>
      <c r="B219" s="135" t="s">
        <v>451</v>
      </c>
      <c r="C219" s="136">
        <v>0</v>
      </c>
      <c r="D219" s="55">
        <f t="shared" si="1"/>
        <v>0</v>
      </c>
      <c r="E219" s="54"/>
    </row>
    <row r="220" spans="1:5" x14ac:dyDescent="0.2">
      <c r="A220" s="48">
        <v>5595</v>
      </c>
      <c r="B220" s="135" t="s">
        <v>395</v>
      </c>
      <c r="C220" s="136">
        <v>0</v>
      </c>
      <c r="D220" s="55">
        <f t="shared" si="1"/>
        <v>0</v>
      </c>
      <c r="E220" s="54"/>
    </row>
    <row r="221" spans="1:5" x14ac:dyDescent="0.2">
      <c r="A221" s="48">
        <v>5596</v>
      </c>
      <c r="B221" s="135" t="s">
        <v>288</v>
      </c>
      <c r="C221" s="136">
        <v>0</v>
      </c>
      <c r="D221" s="55">
        <f t="shared" si="1"/>
        <v>0</v>
      </c>
      <c r="E221" s="54"/>
    </row>
    <row r="222" spans="1:5" x14ac:dyDescent="0.2">
      <c r="A222" s="48">
        <v>5597</v>
      </c>
      <c r="B222" s="135" t="s">
        <v>396</v>
      </c>
      <c r="C222" s="136">
        <v>0</v>
      </c>
      <c r="D222" s="55">
        <f t="shared" si="1"/>
        <v>0</v>
      </c>
      <c r="E222" s="54"/>
    </row>
    <row r="223" spans="1:5" x14ac:dyDescent="0.2">
      <c r="A223" s="48">
        <v>5598</v>
      </c>
      <c r="B223" s="135" t="s">
        <v>452</v>
      </c>
      <c r="C223" s="136">
        <v>0</v>
      </c>
      <c r="D223" s="55">
        <f t="shared" si="1"/>
        <v>0</v>
      </c>
      <c r="E223" s="54"/>
    </row>
    <row r="224" spans="1:5" x14ac:dyDescent="0.2">
      <c r="A224" s="48">
        <v>5599</v>
      </c>
      <c r="B224" s="135" t="s">
        <v>397</v>
      </c>
      <c r="C224" s="136">
        <v>0</v>
      </c>
      <c r="D224" s="55">
        <f t="shared" si="1"/>
        <v>0</v>
      </c>
      <c r="E224" s="54"/>
    </row>
    <row r="225" spans="1:5" x14ac:dyDescent="0.2">
      <c r="A225" s="52">
        <v>5600</v>
      </c>
      <c r="B225" s="49" t="s">
        <v>44</v>
      </c>
      <c r="C225" s="53">
        <f>C226+C227</f>
        <v>0</v>
      </c>
      <c r="D225" s="55">
        <f t="shared" si="1"/>
        <v>0</v>
      </c>
      <c r="E225" s="54"/>
    </row>
    <row r="226" spans="1:5" x14ac:dyDescent="0.2">
      <c r="A226" s="52">
        <v>5610</v>
      </c>
      <c r="B226" s="49" t="s">
        <v>398</v>
      </c>
      <c r="C226" s="53">
        <f>C227</f>
        <v>0</v>
      </c>
      <c r="D226" s="55">
        <f t="shared" si="1"/>
        <v>0</v>
      </c>
      <c r="E226" s="54"/>
    </row>
    <row r="227" spans="1:5" x14ac:dyDescent="0.2">
      <c r="A227" s="52">
        <v>5611</v>
      </c>
      <c r="B227" s="49" t="s">
        <v>399</v>
      </c>
      <c r="C227" s="53">
        <v>0</v>
      </c>
      <c r="D227" s="55">
        <f t="shared" si="1"/>
        <v>0</v>
      </c>
      <c r="E227" s="54"/>
    </row>
    <row r="229" spans="1:5" x14ac:dyDescent="0.2">
      <c r="A229" s="102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D49:E49"/>
  </mergeCells>
  <pageMargins left="0.70866141732283472" right="0.70866141732283472" top="0.74803149606299213" bottom="0.74803149606299213" header="0.31496062992125984" footer="0.31496062992125984"/>
  <pageSetup scale="86" fitToHeight="0" orientation="landscape" r:id="rId1"/>
  <headerFooter>
    <oddFooter>&amp;R&amp;P de 6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30"/>
  <sheetViews>
    <sheetView workbookViewId="0">
      <selection activeCell="A44" sqref="A1:E44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53" t="s">
        <v>530</v>
      </c>
      <c r="B1" s="153"/>
      <c r="C1" s="153"/>
      <c r="D1" s="25" t="s">
        <v>518</v>
      </c>
      <c r="E1" s="26">
        <v>2020</v>
      </c>
    </row>
    <row r="2" spans="1:5" ht="18.95" customHeight="1" x14ac:dyDescent="0.2">
      <c r="A2" s="153" t="s">
        <v>526</v>
      </c>
      <c r="B2" s="153"/>
      <c r="C2" s="153"/>
      <c r="D2" s="12" t="s">
        <v>523</v>
      </c>
      <c r="E2" s="26" t="str">
        <f>ESF!H2</f>
        <v>TRIMESTRAL</v>
      </c>
    </row>
    <row r="3" spans="1:5" ht="18.95" customHeight="1" x14ac:dyDescent="0.2">
      <c r="A3" s="153" t="s">
        <v>531</v>
      </c>
      <c r="B3" s="153"/>
      <c r="C3" s="153"/>
      <c r="D3" s="12" t="s">
        <v>524</v>
      </c>
      <c r="E3" s="26">
        <v>4</v>
      </c>
    </row>
    <row r="5" spans="1:5" x14ac:dyDescent="0.2">
      <c r="A5" s="28" t="s">
        <v>130</v>
      </c>
      <c r="B5" s="29"/>
      <c r="C5" s="29"/>
      <c r="D5" s="29"/>
      <c r="E5" s="29"/>
    </row>
    <row r="6" spans="1:5" x14ac:dyDescent="0.2">
      <c r="A6" s="29" t="s">
        <v>117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93</v>
      </c>
      <c r="D7" s="30" t="s">
        <v>94</v>
      </c>
      <c r="E7" s="30" t="s">
        <v>96</v>
      </c>
    </row>
    <row r="8" spans="1:5" x14ac:dyDescent="0.2">
      <c r="A8" s="31">
        <v>3110</v>
      </c>
      <c r="B8" s="27" t="s">
        <v>267</v>
      </c>
      <c r="C8" s="32">
        <v>0</v>
      </c>
    </row>
    <row r="9" spans="1:5" x14ac:dyDescent="0.2">
      <c r="A9" s="31">
        <v>3120</v>
      </c>
      <c r="B9" s="27" t="s">
        <v>400</v>
      </c>
      <c r="C9" s="32">
        <v>1400000</v>
      </c>
      <c r="D9" s="27" t="s">
        <v>579</v>
      </c>
      <c r="E9" s="27" t="s">
        <v>578</v>
      </c>
    </row>
    <row r="10" spans="1:5" x14ac:dyDescent="0.2">
      <c r="A10" s="31">
        <v>3130</v>
      </c>
      <c r="B10" s="27" t="s">
        <v>401</v>
      </c>
      <c r="C10" s="32">
        <v>0</v>
      </c>
    </row>
    <row r="12" spans="1:5" x14ac:dyDescent="0.2">
      <c r="A12" s="29" t="s">
        <v>118</v>
      </c>
      <c r="B12" s="29"/>
      <c r="C12" s="29"/>
      <c r="D12" s="29"/>
      <c r="E12" s="29"/>
    </row>
    <row r="13" spans="1:5" x14ac:dyDescent="0.2">
      <c r="A13" s="30" t="s">
        <v>95</v>
      </c>
      <c r="B13" s="30" t="s">
        <v>92</v>
      </c>
      <c r="C13" s="30" t="s">
        <v>93</v>
      </c>
      <c r="D13" s="30" t="s">
        <v>402</v>
      </c>
      <c r="E13" s="30"/>
    </row>
    <row r="14" spans="1:5" x14ac:dyDescent="0.2">
      <c r="A14" s="31">
        <v>3210</v>
      </c>
      <c r="B14" s="27" t="s">
        <v>403</v>
      </c>
      <c r="C14" s="32">
        <v>-956500.47</v>
      </c>
    </row>
    <row r="15" spans="1:5" x14ac:dyDescent="0.2">
      <c r="A15" s="31">
        <v>3220</v>
      </c>
      <c r="B15" s="27" t="s">
        <v>404</v>
      </c>
      <c r="C15" s="32">
        <v>2880369.83</v>
      </c>
    </row>
    <row r="16" spans="1:5" x14ac:dyDescent="0.2">
      <c r="A16" s="31">
        <v>3230</v>
      </c>
      <c r="B16" s="27" t="s">
        <v>405</v>
      </c>
      <c r="C16" s="32">
        <f>SUM(C17:C20)</f>
        <v>0</v>
      </c>
    </row>
    <row r="17" spans="1:3" x14ac:dyDescent="0.2">
      <c r="A17" s="31">
        <v>3231</v>
      </c>
      <c r="B17" s="27" t="s">
        <v>406</v>
      </c>
      <c r="C17" s="32">
        <v>0</v>
      </c>
    </row>
    <row r="18" spans="1:3" x14ac:dyDescent="0.2">
      <c r="A18" s="31">
        <v>3232</v>
      </c>
      <c r="B18" s="27" t="s">
        <v>407</v>
      </c>
      <c r="C18" s="32">
        <v>0</v>
      </c>
    </row>
    <row r="19" spans="1:3" x14ac:dyDescent="0.2">
      <c r="A19" s="31">
        <v>3233</v>
      </c>
      <c r="B19" s="27" t="s">
        <v>408</v>
      </c>
      <c r="C19" s="32">
        <v>0</v>
      </c>
    </row>
    <row r="20" spans="1:3" x14ac:dyDescent="0.2">
      <c r="A20" s="31">
        <v>3239</v>
      </c>
      <c r="B20" s="27" t="s">
        <v>409</v>
      </c>
      <c r="C20" s="32">
        <v>0</v>
      </c>
    </row>
    <row r="21" spans="1:3" x14ac:dyDescent="0.2">
      <c r="A21" s="31">
        <v>3240</v>
      </c>
      <c r="B21" s="27" t="s">
        <v>410</v>
      </c>
      <c r="C21" s="32">
        <f>SUM(C22:C24)</f>
        <v>4031703.64</v>
      </c>
    </row>
    <row r="22" spans="1:3" x14ac:dyDescent="0.2">
      <c r="A22" s="31">
        <v>3241</v>
      </c>
      <c r="B22" s="27" t="s">
        <v>411</v>
      </c>
      <c r="C22" s="32">
        <v>4031703.64</v>
      </c>
    </row>
    <row r="23" spans="1:3" x14ac:dyDescent="0.2">
      <c r="A23" s="31">
        <v>3242</v>
      </c>
      <c r="B23" s="27" t="s">
        <v>412</v>
      </c>
      <c r="C23" s="32">
        <v>0</v>
      </c>
    </row>
    <row r="24" spans="1:3" x14ac:dyDescent="0.2">
      <c r="A24" s="31">
        <v>3243</v>
      </c>
      <c r="B24" s="27" t="s">
        <v>413</v>
      </c>
      <c r="C24" s="32">
        <v>0</v>
      </c>
    </row>
    <row r="25" spans="1:3" x14ac:dyDescent="0.2">
      <c r="A25" s="31">
        <v>3250</v>
      </c>
      <c r="B25" s="27" t="s">
        <v>414</v>
      </c>
      <c r="C25" s="32">
        <f>SUM(C26:C27)</f>
        <v>0</v>
      </c>
    </row>
    <row r="26" spans="1:3" x14ac:dyDescent="0.2">
      <c r="A26" s="31">
        <v>3251</v>
      </c>
      <c r="B26" s="27" t="s">
        <v>415</v>
      </c>
      <c r="C26" s="32">
        <v>0</v>
      </c>
    </row>
    <row r="27" spans="1:3" x14ac:dyDescent="0.2">
      <c r="A27" s="31">
        <v>3252</v>
      </c>
      <c r="B27" s="27" t="s">
        <v>416</v>
      </c>
      <c r="C27" s="32">
        <v>0</v>
      </c>
    </row>
    <row r="30" spans="1:3" x14ac:dyDescent="0.2">
      <c r="A30" s="103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fitToHeight="0" orientation="landscape" r:id="rId1"/>
  <headerFooter>
    <oddFooter>&amp;R&amp;P de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G78"/>
  <sheetViews>
    <sheetView workbookViewId="0">
      <selection activeCell="A96" sqref="A1:E96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2" spans="1:5" s="33" customFormat="1" ht="18.95" customHeight="1" x14ac:dyDescent="0.25">
      <c r="A2" s="153" t="s">
        <v>530</v>
      </c>
      <c r="B2" s="153"/>
      <c r="C2" s="153"/>
      <c r="D2" s="25" t="s">
        <v>518</v>
      </c>
      <c r="E2" s="26">
        <v>2020</v>
      </c>
    </row>
    <row r="3" spans="1:5" s="33" customFormat="1" ht="18.95" customHeight="1" x14ac:dyDescent="0.25">
      <c r="A3" s="153" t="s">
        <v>527</v>
      </c>
      <c r="B3" s="153"/>
      <c r="C3" s="153"/>
      <c r="D3" s="12" t="s">
        <v>523</v>
      </c>
      <c r="E3" s="26" t="str">
        <f>ESF!H2</f>
        <v>TRIMESTRAL</v>
      </c>
    </row>
    <row r="4" spans="1:5" s="33" customFormat="1" ht="18.95" customHeight="1" x14ac:dyDescent="0.25">
      <c r="A4" s="153" t="s">
        <v>531</v>
      </c>
      <c r="B4" s="153"/>
      <c r="C4" s="153"/>
      <c r="D4" s="12" t="s">
        <v>524</v>
      </c>
      <c r="E4" s="26">
        <v>4</v>
      </c>
    </row>
    <row r="5" spans="1:5" x14ac:dyDescent="0.2">
      <c r="A5" s="28" t="s">
        <v>130</v>
      </c>
      <c r="B5" s="29"/>
      <c r="C5" s="29"/>
      <c r="D5" s="29"/>
      <c r="E5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121</v>
      </c>
      <c r="D7" s="30" t="s">
        <v>122</v>
      </c>
      <c r="E7" s="30"/>
    </row>
    <row r="8" spans="1:5" x14ac:dyDescent="0.2">
      <c r="A8" s="31">
        <v>1111</v>
      </c>
      <c r="B8" s="27" t="s">
        <v>417</v>
      </c>
      <c r="C8" s="32">
        <v>0</v>
      </c>
      <c r="D8" s="32">
        <v>0</v>
      </c>
    </row>
    <row r="9" spans="1:5" x14ac:dyDescent="0.2">
      <c r="A9" s="31">
        <v>1112</v>
      </c>
      <c r="B9" s="27" t="s">
        <v>418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419</v>
      </c>
      <c r="C10" s="32">
        <v>2303926.4</v>
      </c>
      <c r="D10" s="32">
        <v>2454472.0499999998</v>
      </c>
    </row>
    <row r="11" spans="1:5" x14ac:dyDescent="0.2">
      <c r="A11" s="31">
        <v>1114</v>
      </c>
      <c r="B11" s="27" t="s">
        <v>131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132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420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421</v>
      </c>
      <c r="C14" s="32">
        <v>0</v>
      </c>
      <c r="D14" s="32">
        <v>0</v>
      </c>
    </row>
    <row r="15" spans="1:5" s="42" customFormat="1" x14ac:dyDescent="0.2">
      <c r="A15" s="41">
        <v>1110</v>
      </c>
      <c r="B15" s="42" t="s">
        <v>422</v>
      </c>
      <c r="C15" s="138">
        <f>SUM(C8:C14)</f>
        <v>2303926.4</v>
      </c>
      <c r="D15" s="138">
        <f>SUM(D8:D14)</f>
        <v>2454472.0499999998</v>
      </c>
    </row>
    <row r="16" spans="1:5" x14ac:dyDescent="0.2">
      <c r="A16" s="29" t="s">
        <v>120</v>
      </c>
      <c r="B16" s="29"/>
      <c r="C16" s="29"/>
      <c r="D16" s="29"/>
      <c r="E16" s="29"/>
    </row>
    <row r="17" spans="1:7" x14ac:dyDescent="0.2">
      <c r="A17" s="30" t="s">
        <v>95</v>
      </c>
      <c r="B17" s="30" t="s">
        <v>92</v>
      </c>
      <c r="C17" s="30" t="s">
        <v>93</v>
      </c>
      <c r="D17" s="30" t="s">
        <v>423</v>
      </c>
      <c r="E17" s="30" t="s">
        <v>123</v>
      </c>
    </row>
    <row r="18" spans="1:7" s="140" customFormat="1" x14ac:dyDescent="0.2">
      <c r="A18" s="139">
        <v>1230</v>
      </c>
      <c r="B18" s="140" t="s">
        <v>161</v>
      </c>
      <c r="C18" s="141">
        <f>SUM(C19:C25)</f>
        <v>5392458.6099999994</v>
      </c>
      <c r="E18" s="141">
        <v>0</v>
      </c>
    </row>
    <row r="19" spans="1:7" s="140" customFormat="1" x14ac:dyDescent="0.2">
      <c r="A19" s="139">
        <v>1231</v>
      </c>
      <c r="B19" s="140" t="s">
        <v>162</v>
      </c>
      <c r="C19" s="141">
        <v>1400000</v>
      </c>
      <c r="D19" s="142">
        <v>0</v>
      </c>
      <c r="E19" s="141">
        <v>0</v>
      </c>
    </row>
    <row r="20" spans="1:7" s="140" customFormat="1" x14ac:dyDescent="0.2">
      <c r="A20" s="139">
        <v>1232</v>
      </c>
      <c r="B20" s="140" t="s">
        <v>163</v>
      </c>
      <c r="C20" s="141">
        <v>0</v>
      </c>
      <c r="E20" s="141">
        <v>0</v>
      </c>
    </row>
    <row r="21" spans="1:7" s="140" customFormat="1" x14ac:dyDescent="0.2">
      <c r="A21" s="139">
        <v>1233</v>
      </c>
      <c r="B21" s="140" t="s">
        <v>164</v>
      </c>
      <c r="C21" s="141">
        <v>3992458.61</v>
      </c>
      <c r="D21" s="142">
        <v>0</v>
      </c>
      <c r="E21" s="141">
        <v>0</v>
      </c>
    </row>
    <row r="22" spans="1:7" s="140" customFormat="1" x14ac:dyDescent="0.2">
      <c r="A22" s="139">
        <v>1234</v>
      </c>
      <c r="B22" s="140" t="s">
        <v>165</v>
      </c>
      <c r="C22" s="141">
        <v>0</v>
      </c>
      <c r="E22" s="141">
        <v>0</v>
      </c>
    </row>
    <row r="23" spans="1:7" s="140" customFormat="1" x14ac:dyDescent="0.2">
      <c r="A23" s="139">
        <v>1235</v>
      </c>
      <c r="B23" s="140" t="s">
        <v>166</v>
      </c>
      <c r="C23" s="141">
        <v>0</v>
      </c>
      <c r="E23" s="141">
        <v>0</v>
      </c>
    </row>
    <row r="24" spans="1:7" s="140" customFormat="1" x14ac:dyDescent="0.2">
      <c r="A24" s="139">
        <v>1236</v>
      </c>
      <c r="B24" s="140" t="s">
        <v>167</v>
      </c>
      <c r="C24" s="141">
        <v>0</v>
      </c>
      <c r="E24" s="141">
        <v>0</v>
      </c>
    </row>
    <row r="25" spans="1:7" s="140" customFormat="1" x14ac:dyDescent="0.2">
      <c r="A25" s="139">
        <v>1239</v>
      </c>
      <c r="B25" s="140" t="s">
        <v>168</v>
      </c>
      <c r="C25" s="141">
        <v>0</v>
      </c>
      <c r="E25" s="141">
        <v>0</v>
      </c>
    </row>
    <row r="26" spans="1:7" s="140" customFormat="1" x14ac:dyDescent="0.2">
      <c r="A26" s="139">
        <v>1240</v>
      </c>
      <c r="B26" s="140" t="s">
        <v>169</v>
      </c>
      <c r="C26" s="141">
        <f>SUM(C27:C34)</f>
        <v>3951179.11</v>
      </c>
      <c r="E26" s="141">
        <f>SUM(E27:E34)</f>
        <v>515306.37</v>
      </c>
    </row>
    <row r="27" spans="1:7" s="140" customFormat="1" x14ac:dyDescent="0.2">
      <c r="A27" s="139">
        <v>1241</v>
      </c>
      <c r="B27" s="140" t="s">
        <v>170</v>
      </c>
      <c r="C27" s="141">
        <v>1303852.3500000001</v>
      </c>
      <c r="D27" s="142">
        <f>1-0.0944</f>
        <v>0.90559999999999996</v>
      </c>
      <c r="E27" s="141">
        <v>111730.04</v>
      </c>
    </row>
    <row r="28" spans="1:7" s="140" customFormat="1" x14ac:dyDescent="0.2">
      <c r="A28" s="139">
        <v>1242</v>
      </c>
      <c r="B28" s="140" t="s">
        <v>171</v>
      </c>
      <c r="C28" s="141">
        <v>188839.38</v>
      </c>
      <c r="D28" s="142">
        <v>0.98</v>
      </c>
      <c r="E28" s="141">
        <v>0</v>
      </c>
    </row>
    <row r="29" spans="1:7" s="140" customFormat="1" x14ac:dyDescent="0.2">
      <c r="A29" s="139">
        <v>1243</v>
      </c>
      <c r="B29" s="140" t="s">
        <v>172</v>
      </c>
      <c r="C29" s="141">
        <v>552375.48</v>
      </c>
      <c r="D29" s="142">
        <v>0.91849999999999998</v>
      </c>
      <c r="E29" s="141">
        <v>169849.29</v>
      </c>
      <c r="G29" s="141"/>
    </row>
    <row r="30" spans="1:7" s="140" customFormat="1" x14ac:dyDescent="0.2">
      <c r="A30" s="139">
        <v>1244</v>
      </c>
      <c r="B30" s="140" t="s">
        <v>173</v>
      </c>
      <c r="C30" s="141">
        <v>1828540.9</v>
      </c>
      <c r="D30" s="142">
        <v>1</v>
      </c>
      <c r="E30" s="141">
        <v>184830</v>
      </c>
    </row>
    <row r="31" spans="1:7" s="140" customFormat="1" x14ac:dyDescent="0.2">
      <c r="A31" s="139">
        <v>1245</v>
      </c>
      <c r="B31" s="140" t="s">
        <v>174</v>
      </c>
      <c r="C31" s="141">
        <v>0</v>
      </c>
      <c r="E31" s="141">
        <v>0</v>
      </c>
    </row>
    <row r="32" spans="1:7" s="140" customFormat="1" x14ac:dyDescent="0.2">
      <c r="A32" s="139">
        <v>1246</v>
      </c>
      <c r="B32" s="140" t="s">
        <v>175</v>
      </c>
      <c r="C32" s="141">
        <v>77571</v>
      </c>
      <c r="D32" s="142">
        <v>1</v>
      </c>
      <c r="E32" s="141">
        <v>48897.04</v>
      </c>
    </row>
    <row r="33" spans="1:5" s="140" customFormat="1" x14ac:dyDescent="0.2">
      <c r="A33" s="139">
        <v>1247</v>
      </c>
      <c r="B33" s="140" t="s">
        <v>176</v>
      </c>
      <c r="C33" s="141">
        <v>0</v>
      </c>
      <c r="E33" s="141">
        <v>0</v>
      </c>
    </row>
    <row r="34" spans="1:5" s="140" customFormat="1" x14ac:dyDescent="0.2">
      <c r="A34" s="139">
        <v>1248</v>
      </c>
      <c r="B34" s="140" t="s">
        <v>177</v>
      </c>
      <c r="C34" s="141">
        <v>0</v>
      </c>
      <c r="E34" s="141">
        <v>0</v>
      </c>
    </row>
    <row r="35" spans="1:5" s="140" customFormat="1" x14ac:dyDescent="0.2">
      <c r="A35" s="139">
        <v>1250</v>
      </c>
      <c r="B35" s="140" t="s">
        <v>179</v>
      </c>
      <c r="C35" s="141">
        <f>SUM(C36:C40)</f>
        <v>14413</v>
      </c>
      <c r="E35" s="141">
        <f>SUM(E36:E40)</f>
        <v>0</v>
      </c>
    </row>
    <row r="36" spans="1:5" s="140" customFormat="1" x14ac:dyDescent="0.2">
      <c r="A36" s="139">
        <v>1251</v>
      </c>
      <c r="B36" s="140" t="s">
        <v>180</v>
      </c>
      <c r="C36" s="141">
        <v>14413</v>
      </c>
      <c r="D36" s="142">
        <v>1</v>
      </c>
      <c r="E36" s="141">
        <v>0</v>
      </c>
    </row>
    <row r="37" spans="1:5" s="140" customFormat="1" x14ac:dyDescent="0.2">
      <c r="A37" s="139">
        <v>1252</v>
      </c>
      <c r="B37" s="140" t="s">
        <v>181</v>
      </c>
      <c r="C37" s="141">
        <v>0</v>
      </c>
      <c r="E37" s="141">
        <v>0</v>
      </c>
    </row>
    <row r="38" spans="1:5" s="140" customFormat="1" x14ac:dyDescent="0.2">
      <c r="A38" s="139">
        <v>1253</v>
      </c>
      <c r="B38" s="140" t="s">
        <v>182</v>
      </c>
      <c r="C38" s="141">
        <v>0</v>
      </c>
      <c r="E38" s="141">
        <v>0</v>
      </c>
    </row>
    <row r="39" spans="1:5" s="140" customFormat="1" x14ac:dyDescent="0.2">
      <c r="A39" s="139">
        <v>1254</v>
      </c>
      <c r="B39" s="140" t="s">
        <v>183</v>
      </c>
      <c r="C39" s="141">
        <v>0</v>
      </c>
      <c r="E39" s="141">
        <v>0</v>
      </c>
    </row>
    <row r="40" spans="1:5" s="140" customFormat="1" x14ac:dyDescent="0.2">
      <c r="A40" s="139">
        <v>1259</v>
      </c>
      <c r="B40" s="140" t="s">
        <v>184</v>
      </c>
      <c r="C40" s="141">
        <v>0</v>
      </c>
      <c r="E40" s="141">
        <v>0</v>
      </c>
    </row>
    <row r="41" spans="1:5" x14ac:dyDescent="0.2">
      <c r="A41" s="29" t="s">
        <v>128</v>
      </c>
      <c r="B41" s="29"/>
      <c r="C41" s="29"/>
      <c r="D41" s="29"/>
      <c r="E41" s="29"/>
    </row>
    <row r="42" spans="1:5" x14ac:dyDescent="0.2">
      <c r="A42" s="30" t="s">
        <v>95</v>
      </c>
      <c r="B42" s="30" t="s">
        <v>92</v>
      </c>
      <c r="C42" s="30" t="s">
        <v>513</v>
      </c>
      <c r="D42" s="30" t="s">
        <v>121</v>
      </c>
      <c r="E42" s="30"/>
    </row>
    <row r="43" spans="1:5" x14ac:dyDescent="0.2">
      <c r="A43" s="31">
        <v>5500</v>
      </c>
      <c r="B43" s="27" t="s">
        <v>371</v>
      </c>
      <c r="C43" s="32">
        <f>C44+C53+C56+C62+C64+C66</f>
        <v>1150290</v>
      </c>
      <c r="D43" s="32">
        <f>D44+D53+D56+D62+D64+D66</f>
        <v>2086142.82</v>
      </c>
    </row>
    <row r="44" spans="1:5" x14ac:dyDescent="0.2">
      <c r="A44" s="31">
        <v>5510</v>
      </c>
      <c r="B44" s="27" t="s">
        <v>372</v>
      </c>
      <c r="C44" s="32">
        <f>SUM(C45:C52)</f>
        <v>1150290</v>
      </c>
      <c r="D44" s="32">
        <f>SUM(D45:D52)</f>
        <v>2086142.82</v>
      </c>
    </row>
    <row r="45" spans="1:5" x14ac:dyDescent="0.2">
      <c r="A45" s="31">
        <v>5511</v>
      </c>
      <c r="B45" s="27" t="s">
        <v>373</v>
      </c>
      <c r="C45" s="32">
        <v>0</v>
      </c>
      <c r="D45" s="32">
        <v>0</v>
      </c>
    </row>
    <row r="46" spans="1:5" x14ac:dyDescent="0.2">
      <c r="A46" s="31">
        <v>5512</v>
      </c>
      <c r="B46" s="27" t="s">
        <v>374</v>
      </c>
      <c r="C46" s="32">
        <v>0</v>
      </c>
      <c r="D46" s="32">
        <v>0</v>
      </c>
    </row>
    <row r="47" spans="1:5" x14ac:dyDescent="0.2">
      <c r="A47" s="31">
        <v>5513</v>
      </c>
      <c r="B47" s="27" t="s">
        <v>375</v>
      </c>
      <c r="C47" s="32">
        <v>0</v>
      </c>
      <c r="D47" s="32">
        <v>199622.93</v>
      </c>
    </row>
    <row r="48" spans="1:5" x14ac:dyDescent="0.2">
      <c r="A48" s="31">
        <v>5514</v>
      </c>
      <c r="B48" s="27" t="s">
        <v>376</v>
      </c>
      <c r="C48" s="32">
        <v>0</v>
      </c>
      <c r="D48" s="32">
        <v>0</v>
      </c>
    </row>
    <row r="49" spans="1:4" x14ac:dyDescent="0.2">
      <c r="A49" s="31">
        <v>5515</v>
      </c>
      <c r="B49" s="27" t="s">
        <v>377</v>
      </c>
      <c r="C49" s="32">
        <v>0</v>
      </c>
      <c r="D49" s="32">
        <v>385891.63</v>
      </c>
    </row>
    <row r="50" spans="1:4" x14ac:dyDescent="0.2">
      <c r="A50" s="31">
        <v>5516</v>
      </c>
      <c r="B50" s="27" t="s">
        <v>378</v>
      </c>
      <c r="C50" s="32">
        <v>0</v>
      </c>
      <c r="D50" s="32">
        <v>0</v>
      </c>
    </row>
    <row r="51" spans="1:4" x14ac:dyDescent="0.2">
      <c r="A51" s="31">
        <v>5517</v>
      </c>
      <c r="B51" s="27" t="s">
        <v>379</v>
      </c>
      <c r="C51" s="32">
        <v>0</v>
      </c>
      <c r="D51" s="32">
        <v>1441.3</v>
      </c>
    </row>
    <row r="52" spans="1:4" x14ac:dyDescent="0.2">
      <c r="A52" s="31">
        <v>5518</v>
      </c>
      <c r="B52" s="27" t="s">
        <v>46</v>
      </c>
      <c r="C52" s="32">
        <v>1150290</v>
      </c>
      <c r="D52" s="32">
        <v>1499186.96</v>
      </c>
    </row>
    <row r="53" spans="1:4" x14ac:dyDescent="0.2">
      <c r="A53" s="31">
        <v>5520</v>
      </c>
      <c r="B53" s="27" t="s">
        <v>45</v>
      </c>
      <c r="C53" s="32">
        <f>SUM(C54:C55)</f>
        <v>0</v>
      </c>
      <c r="D53" s="32">
        <f>SUM(D54:D55)</f>
        <v>0</v>
      </c>
    </row>
    <row r="54" spans="1:4" x14ac:dyDescent="0.2">
      <c r="A54" s="31">
        <v>5521</v>
      </c>
      <c r="B54" s="27" t="s">
        <v>380</v>
      </c>
      <c r="C54" s="32">
        <v>0</v>
      </c>
      <c r="D54" s="32">
        <v>0</v>
      </c>
    </row>
    <row r="55" spans="1:4" x14ac:dyDescent="0.2">
      <c r="A55" s="31">
        <v>5522</v>
      </c>
      <c r="B55" s="27" t="s">
        <v>381</v>
      </c>
      <c r="C55" s="32">
        <v>0</v>
      </c>
      <c r="D55" s="32">
        <v>0</v>
      </c>
    </row>
    <row r="56" spans="1:4" x14ac:dyDescent="0.2">
      <c r="A56" s="31">
        <v>5530</v>
      </c>
      <c r="B56" s="27" t="s">
        <v>382</v>
      </c>
      <c r="C56" s="32">
        <f>SUM(C57:C61)</f>
        <v>0</v>
      </c>
      <c r="D56" s="32">
        <f>SUM(D57:D61)</f>
        <v>0</v>
      </c>
    </row>
    <row r="57" spans="1:4" x14ac:dyDescent="0.2">
      <c r="A57" s="31">
        <v>5531</v>
      </c>
      <c r="B57" s="27" t="s">
        <v>383</v>
      </c>
      <c r="C57" s="32">
        <v>0</v>
      </c>
      <c r="D57" s="32">
        <v>0</v>
      </c>
    </row>
    <row r="58" spans="1:4" x14ac:dyDescent="0.2">
      <c r="A58" s="31">
        <v>5532</v>
      </c>
      <c r="B58" s="27" t="s">
        <v>384</v>
      </c>
      <c r="C58" s="32">
        <v>0</v>
      </c>
      <c r="D58" s="32">
        <v>0</v>
      </c>
    </row>
    <row r="59" spans="1:4" x14ac:dyDescent="0.2">
      <c r="A59" s="31">
        <v>5533</v>
      </c>
      <c r="B59" s="27" t="s">
        <v>385</v>
      </c>
      <c r="C59" s="32">
        <v>0</v>
      </c>
      <c r="D59" s="32">
        <v>0</v>
      </c>
    </row>
    <row r="60" spans="1:4" x14ac:dyDescent="0.2">
      <c r="A60" s="31">
        <v>5534</v>
      </c>
      <c r="B60" s="27" t="s">
        <v>386</v>
      </c>
      <c r="C60" s="32">
        <v>0</v>
      </c>
      <c r="D60" s="32">
        <v>0</v>
      </c>
    </row>
    <row r="61" spans="1:4" x14ac:dyDescent="0.2">
      <c r="A61" s="31">
        <v>5535</v>
      </c>
      <c r="B61" s="27" t="s">
        <v>387</v>
      </c>
      <c r="C61" s="32">
        <v>0</v>
      </c>
      <c r="D61" s="32">
        <v>0</v>
      </c>
    </row>
    <row r="62" spans="1:4" x14ac:dyDescent="0.2">
      <c r="A62" s="31">
        <v>5540</v>
      </c>
      <c r="B62" s="27" t="s">
        <v>388</v>
      </c>
      <c r="C62" s="32">
        <f>SUM(C63)</f>
        <v>0</v>
      </c>
      <c r="D62" s="32">
        <f>SUM(D63)</f>
        <v>0</v>
      </c>
    </row>
    <row r="63" spans="1:4" x14ac:dyDescent="0.2">
      <c r="A63" s="31">
        <v>5541</v>
      </c>
      <c r="B63" s="27" t="s">
        <v>388</v>
      </c>
      <c r="C63" s="32">
        <v>0</v>
      </c>
      <c r="D63" s="32">
        <v>0</v>
      </c>
    </row>
    <row r="64" spans="1:4" x14ac:dyDescent="0.2">
      <c r="A64" s="31">
        <v>5550</v>
      </c>
      <c r="B64" s="27" t="s">
        <v>389</v>
      </c>
      <c r="C64" s="32">
        <f>SUM(C65)</f>
        <v>0</v>
      </c>
      <c r="D64" s="32">
        <f>SUM(D65)</f>
        <v>0</v>
      </c>
    </row>
    <row r="65" spans="1:4" x14ac:dyDescent="0.2">
      <c r="A65" s="31">
        <v>5551</v>
      </c>
      <c r="B65" s="27" t="s">
        <v>389</v>
      </c>
      <c r="C65" s="32">
        <v>0</v>
      </c>
      <c r="D65" s="32">
        <v>0</v>
      </c>
    </row>
    <row r="66" spans="1:4" x14ac:dyDescent="0.2">
      <c r="A66" s="31">
        <v>5590</v>
      </c>
      <c r="B66" s="27" t="s">
        <v>390</v>
      </c>
      <c r="C66" s="32">
        <f>SUM(C67:C74)</f>
        <v>0</v>
      </c>
      <c r="D66" s="32">
        <f>SUM(D67:D74)</f>
        <v>0</v>
      </c>
    </row>
    <row r="67" spans="1:4" x14ac:dyDescent="0.2">
      <c r="A67" s="31">
        <v>5591</v>
      </c>
      <c r="B67" s="27" t="s">
        <v>391</v>
      </c>
      <c r="C67" s="32">
        <v>0</v>
      </c>
      <c r="D67" s="32">
        <v>0</v>
      </c>
    </row>
    <row r="68" spans="1:4" x14ac:dyDescent="0.2">
      <c r="A68" s="31">
        <v>5592</v>
      </c>
      <c r="B68" s="27" t="s">
        <v>392</v>
      </c>
      <c r="C68" s="32">
        <v>0</v>
      </c>
      <c r="D68" s="32">
        <v>0</v>
      </c>
    </row>
    <row r="69" spans="1:4" x14ac:dyDescent="0.2">
      <c r="A69" s="31">
        <v>5593</v>
      </c>
      <c r="B69" s="27" t="s">
        <v>393</v>
      </c>
      <c r="C69" s="32">
        <v>0</v>
      </c>
      <c r="D69" s="32">
        <v>0</v>
      </c>
    </row>
    <row r="70" spans="1:4" x14ac:dyDescent="0.2">
      <c r="A70" s="31">
        <v>5594</v>
      </c>
      <c r="B70" s="27" t="s">
        <v>394</v>
      </c>
      <c r="C70" s="32">
        <v>0</v>
      </c>
      <c r="D70" s="32">
        <v>0</v>
      </c>
    </row>
    <row r="71" spans="1:4" x14ac:dyDescent="0.2">
      <c r="A71" s="31">
        <v>5595</v>
      </c>
      <c r="B71" s="27" t="s">
        <v>395</v>
      </c>
      <c r="C71" s="32">
        <v>0</v>
      </c>
      <c r="D71" s="32">
        <v>0</v>
      </c>
    </row>
    <row r="72" spans="1:4" x14ac:dyDescent="0.2">
      <c r="A72" s="31">
        <v>5596</v>
      </c>
      <c r="B72" s="27" t="s">
        <v>288</v>
      </c>
      <c r="C72" s="32">
        <v>0</v>
      </c>
      <c r="D72" s="32">
        <v>0</v>
      </c>
    </row>
    <row r="73" spans="1:4" x14ac:dyDescent="0.2">
      <c r="A73" s="31">
        <v>5597</v>
      </c>
      <c r="B73" s="27" t="s">
        <v>396</v>
      </c>
      <c r="C73" s="32">
        <v>0</v>
      </c>
      <c r="D73" s="32">
        <v>0</v>
      </c>
    </row>
    <row r="74" spans="1:4" x14ac:dyDescent="0.2">
      <c r="A74" s="31">
        <v>5599</v>
      </c>
      <c r="B74" s="27" t="s">
        <v>397</v>
      </c>
      <c r="C74" s="32">
        <v>0</v>
      </c>
      <c r="D74" s="32">
        <v>0</v>
      </c>
    </row>
    <row r="75" spans="1:4" x14ac:dyDescent="0.2">
      <c r="A75" s="31">
        <v>5600</v>
      </c>
      <c r="B75" s="27" t="s">
        <v>44</v>
      </c>
      <c r="C75" s="32">
        <f>C76</f>
        <v>0</v>
      </c>
      <c r="D75" s="32">
        <f>SUM(D76:D77)</f>
        <v>0</v>
      </c>
    </row>
    <row r="76" spans="1:4" x14ac:dyDescent="0.2">
      <c r="A76" s="31">
        <v>5610</v>
      </c>
      <c r="B76" s="27" t="s">
        <v>398</v>
      </c>
      <c r="C76" s="32">
        <f>C77</f>
        <v>0</v>
      </c>
      <c r="D76" s="32">
        <v>0</v>
      </c>
    </row>
    <row r="77" spans="1:4" x14ac:dyDescent="0.2">
      <c r="A77" s="31">
        <v>5611</v>
      </c>
      <c r="B77" s="27" t="s">
        <v>399</v>
      </c>
      <c r="C77" s="32">
        <v>0</v>
      </c>
      <c r="D77" s="32">
        <v>0</v>
      </c>
    </row>
    <row r="78" spans="1:4" x14ac:dyDescent="0.2">
      <c r="A78" s="104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3:C3"/>
    <mergeCell ref="A4:C4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7 C17 D42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2" xr:uid="{00000000-0002-0000-0700-000002000000}"/>
  </dataValidations>
  <pageMargins left="0.70866141732283472" right="0.70866141732283472" top="0.35433070866141736" bottom="0.35433070866141736" header="0.31496062992125984" footer="0.31496062992125984"/>
  <pageSetup scale="98" fitToHeight="0" orientation="landscape" r:id="rId1"/>
  <headerFooter>
    <oddFooter>&amp;R&amp;P de 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2"/>
  <sheetViews>
    <sheetView showGridLines="0" workbookViewId="0">
      <selection activeCell="A35" sqref="A1:C35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23" style="37" customWidth="1"/>
    <col min="4" max="16384" width="11.42578125" style="37"/>
  </cols>
  <sheetData>
    <row r="1" spans="1:3" s="35" customFormat="1" ht="18" customHeight="1" x14ac:dyDescent="0.25">
      <c r="A1" s="154" t="s">
        <v>530</v>
      </c>
      <c r="B1" s="155"/>
      <c r="C1" s="156"/>
    </row>
    <row r="2" spans="1:3" s="35" customFormat="1" ht="18" customHeight="1" x14ac:dyDescent="0.25">
      <c r="A2" s="157" t="s">
        <v>35</v>
      </c>
      <c r="B2" s="158"/>
      <c r="C2" s="159"/>
    </row>
    <row r="3" spans="1:3" s="35" customFormat="1" ht="18" customHeight="1" x14ac:dyDescent="0.25">
      <c r="A3" s="157" t="s">
        <v>531</v>
      </c>
      <c r="B3" s="158"/>
      <c r="C3" s="159"/>
    </row>
    <row r="4" spans="1:3" s="38" customFormat="1" ht="18" customHeight="1" x14ac:dyDescent="0.2">
      <c r="A4" s="160" t="s">
        <v>528</v>
      </c>
      <c r="B4" s="161"/>
      <c r="C4" s="162"/>
    </row>
    <row r="5" spans="1:3" s="36" customFormat="1" x14ac:dyDescent="0.2">
      <c r="A5" s="56" t="s">
        <v>453</v>
      </c>
      <c r="B5" s="56"/>
      <c r="C5" s="57">
        <v>24174737.129999999</v>
      </c>
    </row>
    <row r="6" spans="1:3" x14ac:dyDescent="0.2">
      <c r="A6" s="58"/>
      <c r="B6" s="59"/>
      <c r="C6" s="60"/>
    </row>
    <row r="7" spans="1:3" x14ac:dyDescent="0.2">
      <c r="A7" s="69" t="s">
        <v>454</v>
      </c>
      <c r="B7" s="69"/>
      <c r="C7" s="61">
        <f>SUM(C8:C13)</f>
        <v>0</v>
      </c>
    </row>
    <row r="8" spans="1:3" x14ac:dyDescent="0.2">
      <c r="A8" s="78" t="s">
        <v>455</v>
      </c>
      <c r="B8" s="77" t="s">
        <v>275</v>
      </c>
      <c r="C8" s="62">
        <v>0</v>
      </c>
    </row>
    <row r="9" spans="1:3" x14ac:dyDescent="0.2">
      <c r="A9" s="63" t="s">
        <v>456</v>
      </c>
      <c r="B9" s="64" t="s">
        <v>465</v>
      </c>
      <c r="C9" s="62">
        <v>0</v>
      </c>
    </row>
    <row r="10" spans="1:3" x14ac:dyDescent="0.2">
      <c r="A10" s="63" t="s">
        <v>457</v>
      </c>
      <c r="B10" s="64" t="s">
        <v>283</v>
      </c>
      <c r="C10" s="62">
        <v>0</v>
      </c>
    </row>
    <row r="11" spans="1:3" x14ac:dyDescent="0.2">
      <c r="A11" s="63" t="s">
        <v>458</v>
      </c>
      <c r="B11" s="64" t="s">
        <v>284</v>
      </c>
      <c r="C11" s="62">
        <v>0</v>
      </c>
    </row>
    <row r="12" spans="1:3" x14ac:dyDescent="0.2">
      <c r="A12" s="63" t="s">
        <v>459</v>
      </c>
      <c r="B12" s="64" t="s">
        <v>285</v>
      </c>
      <c r="C12" s="62">
        <v>0</v>
      </c>
    </row>
    <row r="13" spans="1:3" x14ac:dyDescent="0.2">
      <c r="A13" s="65" t="s">
        <v>460</v>
      </c>
      <c r="B13" s="66" t="s">
        <v>461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48</v>
      </c>
      <c r="B15" s="59"/>
      <c r="C15" s="61">
        <f>SUM(C16:C18)</f>
        <v>0</v>
      </c>
    </row>
    <row r="16" spans="1:3" x14ac:dyDescent="0.2">
      <c r="A16" s="70">
        <v>3.1</v>
      </c>
      <c r="B16" s="64" t="s">
        <v>464</v>
      </c>
      <c r="C16" s="62">
        <v>0</v>
      </c>
    </row>
    <row r="17" spans="1:3" x14ac:dyDescent="0.2">
      <c r="A17" s="71">
        <v>3.2</v>
      </c>
      <c r="B17" s="64" t="s">
        <v>462</v>
      </c>
      <c r="C17" s="62">
        <v>0</v>
      </c>
    </row>
    <row r="18" spans="1:3" x14ac:dyDescent="0.2">
      <c r="A18" s="71">
        <v>3.3</v>
      </c>
      <c r="B18" s="66" t="s">
        <v>463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47</v>
      </c>
      <c r="B20" s="75"/>
      <c r="C20" s="57">
        <f>C5+C7-C15</f>
        <v>24174737.129999999</v>
      </c>
    </row>
    <row r="22" spans="1:3" x14ac:dyDescent="0.2">
      <c r="A22" s="105" t="s">
        <v>532</v>
      </c>
    </row>
  </sheetData>
  <mergeCells count="4">
    <mergeCell ref="A1:C1"/>
    <mergeCell ref="A2:C2"/>
    <mergeCell ref="A3:C3"/>
    <mergeCell ref="A4:C4"/>
  </mergeCells>
  <pageMargins left="1.6929133858267718" right="0.70866141732283472" top="1.1417322834645669" bottom="0.74803149606299213" header="0.31496062992125984" footer="0.31496062992125984"/>
  <pageSetup orientation="landscape" r:id="rId1"/>
  <headerFooter>
    <oddFooter>&amp;R&amp;P de 1</oddFooter>
  </headerFooter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0"/>
  <sheetViews>
    <sheetView showGridLines="0" workbookViewId="0">
      <selection activeCell="A49" sqref="A1:C49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27.28515625" style="37" customWidth="1"/>
    <col min="4" max="16384" width="11.42578125" style="37"/>
  </cols>
  <sheetData>
    <row r="1" spans="1:3" s="39" customFormat="1" ht="18.95" customHeight="1" x14ac:dyDescent="0.25">
      <c r="A1" s="163" t="s">
        <v>530</v>
      </c>
      <c r="B1" s="164"/>
      <c r="C1" s="165"/>
    </row>
    <row r="2" spans="1:3" s="39" customFormat="1" ht="18.95" customHeight="1" x14ac:dyDescent="0.25">
      <c r="A2" s="166" t="s">
        <v>36</v>
      </c>
      <c r="B2" s="167"/>
      <c r="C2" s="168"/>
    </row>
    <row r="3" spans="1:3" s="39" customFormat="1" ht="18.95" customHeight="1" x14ac:dyDescent="0.25">
      <c r="A3" s="166" t="s">
        <v>531</v>
      </c>
      <c r="B3" s="167"/>
      <c r="C3" s="168"/>
    </row>
    <row r="4" spans="1:3" s="40" customFormat="1" x14ac:dyDescent="0.2">
      <c r="A4" s="160" t="s">
        <v>528</v>
      </c>
      <c r="B4" s="161"/>
      <c r="C4" s="162"/>
    </row>
    <row r="5" spans="1:3" x14ac:dyDescent="0.2">
      <c r="A5" s="84" t="s">
        <v>466</v>
      </c>
      <c r="B5" s="56"/>
      <c r="C5" s="143">
        <v>23560401.149999999</v>
      </c>
    </row>
    <row r="6" spans="1:3" ht="3" customHeight="1" x14ac:dyDescent="0.2">
      <c r="A6" s="80"/>
      <c r="B6" s="59"/>
      <c r="C6" s="144"/>
    </row>
    <row r="7" spans="1:3" x14ac:dyDescent="0.2">
      <c r="A7" s="69" t="s">
        <v>467</v>
      </c>
      <c r="B7" s="81"/>
      <c r="C7" s="91">
        <f>SUM(C8:C28)</f>
        <v>515306.37</v>
      </c>
    </row>
    <row r="8" spans="1:3" x14ac:dyDescent="0.2">
      <c r="A8" s="100">
        <v>2.1</v>
      </c>
      <c r="B8" s="85" t="s">
        <v>303</v>
      </c>
      <c r="C8" s="86">
        <v>0</v>
      </c>
    </row>
    <row r="9" spans="1:3" x14ac:dyDescent="0.2">
      <c r="A9" s="100">
        <v>2.2000000000000002</v>
      </c>
      <c r="B9" s="85" t="s">
        <v>300</v>
      </c>
      <c r="C9" s="86">
        <v>0</v>
      </c>
    </row>
    <row r="10" spans="1:3" x14ac:dyDescent="0.2">
      <c r="A10" s="93">
        <v>2.2999999999999998</v>
      </c>
      <c r="B10" s="79" t="s">
        <v>170</v>
      </c>
      <c r="C10" s="86">
        <v>111730.04</v>
      </c>
    </row>
    <row r="11" spans="1:3" x14ac:dyDescent="0.2">
      <c r="A11" s="93">
        <v>2.4</v>
      </c>
      <c r="B11" s="79" t="s">
        <v>171</v>
      </c>
      <c r="C11" s="86">
        <v>0</v>
      </c>
    </row>
    <row r="12" spans="1:3" x14ac:dyDescent="0.2">
      <c r="A12" s="93">
        <v>2.5</v>
      </c>
      <c r="B12" s="79" t="s">
        <v>172</v>
      </c>
      <c r="C12" s="86">
        <v>169849.29</v>
      </c>
    </row>
    <row r="13" spans="1:3" x14ac:dyDescent="0.2">
      <c r="A13" s="93">
        <v>2.6</v>
      </c>
      <c r="B13" s="79" t="s">
        <v>173</v>
      </c>
      <c r="C13" s="86">
        <v>184830</v>
      </c>
    </row>
    <row r="14" spans="1:3" x14ac:dyDescent="0.2">
      <c r="A14" s="93">
        <v>2.7</v>
      </c>
      <c r="B14" s="79" t="s">
        <v>174</v>
      </c>
      <c r="C14" s="86">
        <v>0</v>
      </c>
    </row>
    <row r="15" spans="1:3" x14ac:dyDescent="0.2">
      <c r="A15" s="93">
        <v>2.8</v>
      </c>
      <c r="B15" s="79" t="s">
        <v>175</v>
      </c>
      <c r="C15" s="86">
        <v>48897.04</v>
      </c>
    </row>
    <row r="16" spans="1:3" x14ac:dyDescent="0.2">
      <c r="A16" s="93">
        <v>2.9</v>
      </c>
      <c r="B16" s="79" t="s">
        <v>177</v>
      </c>
      <c r="C16" s="86">
        <v>0</v>
      </c>
    </row>
    <row r="17" spans="1:3" x14ac:dyDescent="0.2">
      <c r="A17" s="93" t="s">
        <v>468</v>
      </c>
      <c r="B17" s="79" t="s">
        <v>469</v>
      </c>
      <c r="C17" s="86">
        <v>0</v>
      </c>
    </row>
    <row r="18" spans="1:3" x14ac:dyDescent="0.2">
      <c r="A18" s="93" t="s">
        <v>498</v>
      </c>
      <c r="B18" s="79" t="s">
        <v>179</v>
      </c>
      <c r="C18" s="86">
        <v>0</v>
      </c>
    </row>
    <row r="19" spans="1:3" x14ac:dyDescent="0.2">
      <c r="A19" s="93" t="s">
        <v>499</v>
      </c>
      <c r="B19" s="79" t="s">
        <v>470</v>
      </c>
      <c r="C19" s="86">
        <v>0</v>
      </c>
    </row>
    <row r="20" spans="1:3" x14ac:dyDescent="0.2">
      <c r="A20" s="93" t="s">
        <v>500</v>
      </c>
      <c r="B20" s="79" t="s">
        <v>471</v>
      </c>
      <c r="C20" s="86">
        <v>0</v>
      </c>
    </row>
    <row r="21" spans="1:3" x14ac:dyDescent="0.2">
      <c r="A21" s="93" t="s">
        <v>501</v>
      </c>
      <c r="B21" s="79" t="s">
        <v>472</v>
      </c>
      <c r="C21" s="86">
        <v>0</v>
      </c>
    </row>
    <row r="22" spans="1:3" x14ac:dyDescent="0.2">
      <c r="A22" s="93" t="s">
        <v>473</v>
      </c>
      <c r="B22" s="79" t="s">
        <v>474</v>
      </c>
      <c r="C22" s="86">
        <v>0</v>
      </c>
    </row>
    <row r="23" spans="1:3" x14ac:dyDescent="0.2">
      <c r="A23" s="93" t="s">
        <v>475</v>
      </c>
      <c r="B23" s="79" t="s">
        <v>476</v>
      </c>
      <c r="C23" s="86">
        <v>0</v>
      </c>
    </row>
    <row r="24" spans="1:3" x14ac:dyDescent="0.2">
      <c r="A24" s="93" t="s">
        <v>477</v>
      </c>
      <c r="B24" s="79" t="s">
        <v>478</v>
      </c>
      <c r="C24" s="86">
        <v>0</v>
      </c>
    </row>
    <row r="25" spans="1:3" x14ac:dyDescent="0.2">
      <c r="A25" s="93" t="s">
        <v>479</v>
      </c>
      <c r="B25" s="79" t="s">
        <v>480</v>
      </c>
      <c r="C25" s="86">
        <v>0</v>
      </c>
    </row>
    <row r="26" spans="1:3" x14ac:dyDescent="0.2">
      <c r="A26" s="93" t="s">
        <v>481</v>
      </c>
      <c r="B26" s="79" t="s">
        <v>482</v>
      </c>
      <c r="C26" s="86">
        <v>0</v>
      </c>
    </row>
    <row r="27" spans="1:3" x14ac:dyDescent="0.2">
      <c r="A27" s="93" t="s">
        <v>483</v>
      </c>
      <c r="B27" s="79" t="s">
        <v>484</v>
      </c>
      <c r="C27" s="86">
        <v>0</v>
      </c>
    </row>
    <row r="28" spans="1:3" x14ac:dyDescent="0.2">
      <c r="A28" s="93" t="s">
        <v>485</v>
      </c>
      <c r="B28" s="85" t="s">
        <v>486</v>
      </c>
      <c r="C28" s="86">
        <v>0</v>
      </c>
    </row>
    <row r="29" spans="1:3" ht="6.75" customHeight="1" x14ac:dyDescent="0.2">
      <c r="A29" s="94"/>
      <c r="B29" s="87"/>
      <c r="C29" s="88"/>
    </row>
    <row r="30" spans="1:3" x14ac:dyDescent="0.2">
      <c r="A30" s="89" t="s">
        <v>487</v>
      </c>
      <c r="B30" s="90"/>
      <c r="C30" s="91">
        <f>SUM(C31:C37)</f>
        <v>2086142.82</v>
      </c>
    </row>
    <row r="31" spans="1:3" x14ac:dyDescent="0.2">
      <c r="A31" s="93" t="s">
        <v>488</v>
      </c>
      <c r="B31" s="79" t="s">
        <v>372</v>
      </c>
      <c r="C31" s="86">
        <v>2086142.82</v>
      </c>
    </row>
    <row r="32" spans="1:3" x14ac:dyDescent="0.2">
      <c r="A32" s="93" t="s">
        <v>489</v>
      </c>
      <c r="B32" s="79" t="s">
        <v>45</v>
      </c>
      <c r="C32" s="86">
        <v>0</v>
      </c>
    </row>
    <row r="33" spans="1:3" x14ac:dyDescent="0.2">
      <c r="A33" s="93" t="s">
        <v>490</v>
      </c>
      <c r="B33" s="79" t="s">
        <v>382</v>
      </c>
      <c r="C33" s="86">
        <v>0</v>
      </c>
    </row>
    <row r="34" spans="1:3" x14ac:dyDescent="0.2">
      <c r="A34" s="93" t="s">
        <v>491</v>
      </c>
      <c r="B34" s="79" t="s">
        <v>492</v>
      </c>
      <c r="C34" s="86">
        <v>0</v>
      </c>
    </row>
    <row r="35" spans="1:3" x14ac:dyDescent="0.2">
      <c r="A35" s="93" t="s">
        <v>493</v>
      </c>
      <c r="B35" s="79" t="s">
        <v>494</v>
      </c>
      <c r="C35" s="86">
        <v>0</v>
      </c>
    </row>
    <row r="36" spans="1:3" x14ac:dyDescent="0.2">
      <c r="A36" s="93" t="s">
        <v>495</v>
      </c>
      <c r="B36" s="79" t="s">
        <v>390</v>
      </c>
      <c r="C36" s="86">
        <v>0</v>
      </c>
    </row>
    <row r="37" spans="1:3" x14ac:dyDescent="0.2">
      <c r="A37" s="93" t="s">
        <v>496</v>
      </c>
      <c r="B37" s="85" t="s">
        <v>497</v>
      </c>
      <c r="C37" s="92">
        <v>0</v>
      </c>
    </row>
    <row r="38" spans="1:3" x14ac:dyDescent="0.2">
      <c r="A38" s="80"/>
      <c r="B38" s="82"/>
      <c r="C38" s="88"/>
    </row>
    <row r="39" spans="1:3" x14ac:dyDescent="0.2">
      <c r="A39" s="83" t="s">
        <v>49</v>
      </c>
      <c r="B39" s="56"/>
      <c r="C39" s="145">
        <f>C5-C7+C30</f>
        <v>25131237.599999998</v>
      </c>
    </row>
    <row r="40" spans="1:3" x14ac:dyDescent="0.2">
      <c r="A40" s="106" t="s">
        <v>532</v>
      </c>
    </row>
  </sheetData>
  <mergeCells count="4">
    <mergeCell ref="A1:C1"/>
    <mergeCell ref="A2:C2"/>
    <mergeCell ref="A3:C3"/>
    <mergeCell ref="A4:C4"/>
  </mergeCells>
  <pageMargins left="1.6929133858267718" right="0.70866141732283472" top="0.55118110236220474" bottom="0.35433070866141736" header="0.31496062992125984" footer="0.31496062992125984"/>
  <pageSetup orientation="landscape" r:id="rId1"/>
  <headerFooter>
    <oddFooter>&amp;R&amp;P de 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1"/>
  <sheetViews>
    <sheetView tabSelected="1" workbookViewId="0">
      <selection activeCell="I20" sqref="I20:I21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0.140625" style="27" bestFit="1" customWidth="1"/>
    <col min="4" max="4" width="16.28515625" style="27" bestFit="1" customWidth="1"/>
    <col min="5" max="5" width="16.7109375" style="27" bestFit="1" customWidth="1"/>
    <col min="6" max="6" width="9.28515625" style="27" bestFit="1" customWidth="1"/>
    <col min="7" max="7" width="17.140625" style="27" bestFit="1" customWidth="1"/>
    <col min="8" max="8" width="10.85546875" style="27" bestFit="1" customWidth="1"/>
    <col min="9" max="9" width="11" style="27" bestFit="1" customWidth="1"/>
    <col min="10" max="10" width="14.140625" style="27" bestFit="1" customWidth="1"/>
    <col min="11" max="16384" width="9.140625" style="27"/>
  </cols>
  <sheetData>
    <row r="1" spans="1:10" ht="18.95" customHeight="1" x14ac:dyDescent="0.2">
      <c r="A1" s="153" t="s">
        <v>530</v>
      </c>
      <c r="B1" s="169"/>
      <c r="C1" s="169"/>
      <c r="D1" s="169"/>
      <c r="E1" s="169"/>
      <c r="F1" s="169"/>
      <c r="G1" s="25" t="s">
        <v>518</v>
      </c>
      <c r="H1" s="26">
        <v>2020</v>
      </c>
    </row>
    <row r="2" spans="1:10" ht="18.95" customHeight="1" x14ac:dyDescent="0.2">
      <c r="A2" s="153" t="s">
        <v>529</v>
      </c>
      <c r="B2" s="169"/>
      <c r="C2" s="169"/>
      <c r="D2" s="169"/>
      <c r="E2" s="169"/>
      <c r="F2" s="169"/>
      <c r="G2" s="12" t="s">
        <v>523</v>
      </c>
      <c r="H2" s="26" t="str">
        <f>'Notas a los Edos Financieros'!E2</f>
        <v>TRIMESTRAL</v>
      </c>
    </row>
    <row r="3" spans="1:10" ht="18.95" customHeight="1" x14ac:dyDescent="0.2">
      <c r="A3" s="170" t="s">
        <v>531</v>
      </c>
      <c r="B3" s="171"/>
      <c r="C3" s="171"/>
      <c r="D3" s="171"/>
      <c r="E3" s="171"/>
      <c r="F3" s="171"/>
      <c r="G3" s="12" t="s">
        <v>524</v>
      </c>
      <c r="H3" s="26">
        <v>4</v>
      </c>
    </row>
    <row r="4" spans="1:10" x14ac:dyDescent="0.2">
      <c r="A4" s="28" t="s">
        <v>130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95</v>
      </c>
      <c r="B7" s="30" t="s">
        <v>424</v>
      </c>
      <c r="C7" s="30" t="s">
        <v>122</v>
      </c>
      <c r="D7" s="30" t="s">
        <v>425</v>
      </c>
      <c r="E7" s="30" t="s">
        <v>426</v>
      </c>
      <c r="F7" s="30" t="s">
        <v>121</v>
      </c>
      <c r="G7" s="30" t="s">
        <v>88</v>
      </c>
      <c r="H7" s="30" t="s">
        <v>124</v>
      </c>
      <c r="I7" s="30" t="s">
        <v>125</v>
      </c>
      <c r="J7" s="30" t="s">
        <v>126</v>
      </c>
    </row>
    <row r="8" spans="1:10" s="42" customFormat="1" x14ac:dyDescent="0.2">
      <c r="A8" s="41">
        <v>7000</v>
      </c>
      <c r="B8" s="42" t="s">
        <v>89</v>
      </c>
    </row>
    <row r="9" spans="1:10" x14ac:dyDescent="0.2">
      <c r="A9" s="27">
        <v>7110</v>
      </c>
      <c r="B9" s="27" t="s">
        <v>88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87</v>
      </c>
      <c r="C10" s="32">
        <v>0</v>
      </c>
      <c r="D10" s="32">
        <v>0</v>
      </c>
      <c r="E10" s="32">
        <v>0</v>
      </c>
      <c r="F10" s="32">
        <f t="shared" ref="F10:F47" si="0">C10+D10+E10</f>
        <v>0</v>
      </c>
    </row>
    <row r="11" spans="1:10" x14ac:dyDescent="0.2">
      <c r="A11" s="27">
        <v>7130</v>
      </c>
      <c r="B11" s="27" t="s">
        <v>86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85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84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83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82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81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80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79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78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77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76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75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74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27">
        <v>7340</v>
      </c>
      <c r="B24" s="27" t="s">
        <v>73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27">
        <v>7350</v>
      </c>
      <c r="B25" s="27" t="s">
        <v>72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71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70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69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68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67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66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65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64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27">
        <v>7640</v>
      </c>
      <c r="B34" s="27" t="s">
        <v>63</v>
      </c>
      <c r="C34" s="32">
        <v>0</v>
      </c>
      <c r="D34" s="32">
        <v>0</v>
      </c>
      <c r="E34" s="32">
        <v>0</v>
      </c>
      <c r="F34" s="32">
        <f t="shared" si="0"/>
        <v>0</v>
      </c>
    </row>
    <row r="35" spans="1:6" s="42" customFormat="1" x14ac:dyDescent="0.2">
      <c r="A35" s="41">
        <v>8000</v>
      </c>
      <c r="B35" s="42" t="s">
        <v>62</v>
      </c>
    </row>
    <row r="36" spans="1:6" x14ac:dyDescent="0.2">
      <c r="A36" s="27">
        <v>8110</v>
      </c>
      <c r="B36" s="27" t="s">
        <v>61</v>
      </c>
      <c r="C36" s="32">
        <v>0</v>
      </c>
      <c r="D36" s="32">
        <v>0</v>
      </c>
      <c r="E36" s="32">
        <v>0</v>
      </c>
      <c r="F36" s="32">
        <f t="shared" si="0"/>
        <v>0</v>
      </c>
    </row>
    <row r="37" spans="1:6" x14ac:dyDescent="0.2">
      <c r="A37" s="27">
        <v>8120</v>
      </c>
      <c r="B37" s="27" t="s">
        <v>60</v>
      </c>
      <c r="C37" s="32">
        <v>0</v>
      </c>
      <c r="D37" s="32">
        <v>0</v>
      </c>
      <c r="E37" s="32">
        <v>0</v>
      </c>
      <c r="F37" s="32">
        <f t="shared" si="0"/>
        <v>0</v>
      </c>
    </row>
    <row r="38" spans="1:6" x14ac:dyDescent="0.2">
      <c r="A38" s="27">
        <v>8130</v>
      </c>
      <c r="B38" s="27" t="s">
        <v>59</v>
      </c>
      <c r="C38" s="32">
        <v>0</v>
      </c>
      <c r="D38" s="32">
        <v>0</v>
      </c>
      <c r="E38" s="32">
        <v>0</v>
      </c>
      <c r="F38" s="32">
        <f t="shared" si="0"/>
        <v>0</v>
      </c>
    </row>
    <row r="39" spans="1:6" x14ac:dyDescent="0.2">
      <c r="A39" s="27">
        <v>8140</v>
      </c>
      <c r="B39" s="27" t="s">
        <v>58</v>
      </c>
      <c r="C39" s="32">
        <v>0</v>
      </c>
      <c r="D39" s="32">
        <v>0</v>
      </c>
      <c r="E39" s="32">
        <v>0</v>
      </c>
      <c r="F39" s="32">
        <f t="shared" si="0"/>
        <v>0</v>
      </c>
    </row>
    <row r="40" spans="1:6" x14ac:dyDescent="0.2">
      <c r="A40" s="27">
        <v>8150</v>
      </c>
      <c r="B40" s="27" t="s">
        <v>57</v>
      </c>
      <c r="C40" s="32">
        <v>0</v>
      </c>
      <c r="D40" s="32">
        <v>0</v>
      </c>
      <c r="E40" s="32">
        <v>0</v>
      </c>
      <c r="F40" s="32">
        <f t="shared" si="0"/>
        <v>0</v>
      </c>
    </row>
    <row r="41" spans="1:6" x14ac:dyDescent="0.2">
      <c r="A41" s="27">
        <v>8210</v>
      </c>
      <c r="B41" s="27" t="s">
        <v>56</v>
      </c>
      <c r="C41" s="32">
        <v>0</v>
      </c>
      <c r="D41" s="32">
        <v>0</v>
      </c>
      <c r="E41" s="32">
        <v>0</v>
      </c>
      <c r="F41" s="32">
        <f t="shared" si="0"/>
        <v>0</v>
      </c>
    </row>
    <row r="42" spans="1:6" x14ac:dyDescent="0.2">
      <c r="A42" s="27">
        <v>8220</v>
      </c>
      <c r="B42" s="27" t="s">
        <v>55</v>
      </c>
      <c r="C42" s="32">
        <v>0</v>
      </c>
      <c r="D42" s="32">
        <v>0</v>
      </c>
      <c r="E42" s="32">
        <v>0</v>
      </c>
      <c r="F42" s="32">
        <f t="shared" si="0"/>
        <v>0</v>
      </c>
    </row>
    <row r="43" spans="1:6" x14ac:dyDescent="0.2">
      <c r="A43" s="27">
        <v>8230</v>
      </c>
      <c r="B43" s="27" t="s">
        <v>54</v>
      </c>
      <c r="C43" s="32">
        <v>0</v>
      </c>
      <c r="D43" s="32">
        <v>0</v>
      </c>
      <c r="E43" s="32">
        <v>0</v>
      </c>
      <c r="F43" s="32">
        <f t="shared" si="0"/>
        <v>0</v>
      </c>
    </row>
    <row r="44" spans="1:6" x14ac:dyDescent="0.2">
      <c r="A44" s="27">
        <v>8240</v>
      </c>
      <c r="B44" s="27" t="s">
        <v>53</v>
      </c>
      <c r="C44" s="32">
        <v>0</v>
      </c>
      <c r="D44" s="32">
        <v>0</v>
      </c>
      <c r="E44" s="32">
        <v>0</v>
      </c>
      <c r="F44" s="32">
        <f t="shared" si="0"/>
        <v>0</v>
      </c>
    </row>
    <row r="45" spans="1:6" x14ac:dyDescent="0.2">
      <c r="A45" s="27">
        <v>8250</v>
      </c>
      <c r="B45" s="27" t="s">
        <v>52</v>
      </c>
      <c r="C45" s="32">
        <v>0</v>
      </c>
      <c r="D45" s="32">
        <v>0</v>
      </c>
      <c r="E45" s="32">
        <v>0</v>
      </c>
      <c r="F45" s="32">
        <f t="shared" si="0"/>
        <v>0</v>
      </c>
    </row>
    <row r="46" spans="1:6" x14ac:dyDescent="0.2">
      <c r="A46" s="27">
        <v>8260</v>
      </c>
      <c r="B46" s="27" t="s">
        <v>51</v>
      </c>
      <c r="C46" s="32">
        <v>0</v>
      </c>
      <c r="D46" s="32">
        <v>0</v>
      </c>
      <c r="E46" s="32">
        <v>0</v>
      </c>
      <c r="F46" s="32">
        <f t="shared" si="0"/>
        <v>0</v>
      </c>
    </row>
    <row r="47" spans="1:6" x14ac:dyDescent="0.2">
      <c r="A47" s="27">
        <v>8270</v>
      </c>
      <c r="B47" s="27" t="s">
        <v>50</v>
      </c>
      <c r="C47" s="32">
        <v>0</v>
      </c>
      <c r="D47" s="32">
        <v>0</v>
      </c>
      <c r="E47" s="32">
        <v>0</v>
      </c>
      <c r="F47" s="32">
        <f t="shared" si="0"/>
        <v>0</v>
      </c>
    </row>
    <row r="51" spans="1:1" x14ac:dyDescent="0.2">
      <c r="A51" s="107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6" fitToHeight="0" orientation="landscape" r:id="rId1"/>
  <headerFooter>
    <oddFooter>&amp;R&amp;P de 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ACT!Títulos_a_imprimir</vt:lpstr>
      <vt:lpstr>EFE!Títulos_a_imprimir</vt:lpstr>
      <vt:lpstr>ESF!Títulos_a_imprimir</vt:lpstr>
      <vt:lpstr>Memoria!Títulos_a_imprimir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Red Movil 1</cp:lastModifiedBy>
  <cp:lastPrinted>2021-02-10T22:15:49Z</cp:lastPrinted>
  <dcterms:created xsi:type="dcterms:W3CDTF">2012-12-11T20:36:24Z</dcterms:created>
  <dcterms:modified xsi:type="dcterms:W3CDTF">2021-02-10T22:19:25Z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