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mblet\2021\11_CUENTA_PUBLICA\4tO FINAL\"/>
    </mc:Choice>
  </mc:AlternateContent>
  <xr:revisionPtr revIDLastSave="0" documentId="13_ncr:1_{64A0734F-9492-4E30-950A-6C80632B05A8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2" i="4" l="1"/>
  <c r="F132" i="4"/>
  <c r="D132" i="4"/>
  <c r="C132" i="4"/>
  <c r="E118" i="4"/>
  <c r="H118" i="4" s="1"/>
  <c r="H132" i="4" s="1"/>
  <c r="E132" i="4" l="1"/>
  <c r="H42" i="5"/>
  <c r="G42" i="5"/>
  <c r="F42" i="5"/>
  <c r="E42" i="5"/>
  <c r="D42" i="5"/>
  <c r="C42" i="5"/>
  <c r="G36" i="5"/>
  <c r="F36" i="5"/>
  <c r="D36" i="5"/>
  <c r="C36" i="5"/>
  <c r="E36" i="5"/>
  <c r="G25" i="5"/>
  <c r="F25" i="5"/>
  <c r="D25" i="5"/>
  <c r="C25" i="5"/>
  <c r="E25" i="5" s="1"/>
  <c r="G16" i="5"/>
  <c r="F16" i="5"/>
  <c r="D16" i="5"/>
  <c r="C16" i="5"/>
  <c r="E16" i="5" s="1"/>
  <c r="E40" i="5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H23" i="5"/>
  <c r="E23" i="5"/>
  <c r="E22" i="5"/>
  <c r="H22" i="5" s="1"/>
  <c r="H21" i="5"/>
  <c r="E21" i="5"/>
  <c r="E20" i="5"/>
  <c r="H20" i="5" s="1"/>
  <c r="H19" i="5"/>
  <c r="E19" i="5"/>
  <c r="E18" i="5"/>
  <c r="H18" i="5" s="1"/>
  <c r="H17" i="5"/>
  <c r="E17" i="5"/>
  <c r="H6" i="5"/>
  <c r="E6" i="5"/>
  <c r="G6" i="5"/>
  <c r="F6" i="5"/>
  <c r="D6" i="5"/>
  <c r="C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H36" i="5" l="1"/>
  <c r="H25" i="5"/>
  <c r="H16" i="5"/>
  <c r="E81" i="4"/>
  <c r="H81" i="4" s="1"/>
  <c r="E80" i="4"/>
  <c r="H80" i="4" s="1"/>
  <c r="E79" i="4"/>
  <c r="H79" i="4" s="1"/>
  <c r="E78" i="4"/>
  <c r="H78" i="4" s="1"/>
  <c r="E77" i="4"/>
  <c r="H77" i="4" s="1"/>
  <c r="E76" i="4"/>
  <c r="H76" i="4" s="1"/>
  <c r="E75" i="4"/>
  <c r="H75" i="4" s="1"/>
  <c r="E74" i="4"/>
  <c r="H74" i="4" s="1"/>
  <c r="E73" i="4"/>
  <c r="H73" i="4" s="1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37" i="4"/>
  <c r="H37" i="4" s="1"/>
  <c r="G82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F82" i="4"/>
  <c r="C82" i="4"/>
  <c r="E14" i="8"/>
  <c r="E12" i="8"/>
  <c r="E10" i="8"/>
  <c r="H10" i="8" s="1"/>
  <c r="E8" i="8"/>
  <c r="E6" i="8"/>
  <c r="H14" i="8"/>
  <c r="H12" i="8"/>
  <c r="H8" i="8"/>
  <c r="H6" i="8"/>
  <c r="D16" i="8"/>
  <c r="F16" i="8"/>
  <c r="G16" i="8"/>
  <c r="C16" i="8"/>
  <c r="D82" i="4" l="1"/>
  <c r="H82" i="4"/>
  <c r="E82" i="4"/>
  <c r="E16" i="8"/>
  <c r="H16" i="8"/>
  <c r="C86" i="6"/>
  <c r="G78" i="6"/>
  <c r="G86" i="6" s="1"/>
  <c r="F78" i="6"/>
  <c r="F86" i="6" s="1"/>
  <c r="D78" i="6"/>
  <c r="C78" i="6"/>
  <c r="E78" i="6" s="1"/>
  <c r="G74" i="6"/>
  <c r="F74" i="6"/>
  <c r="D74" i="6"/>
  <c r="D86" i="6" s="1"/>
  <c r="C74" i="6"/>
  <c r="E74" i="6" s="1"/>
  <c r="H74" i="6" s="1"/>
  <c r="G66" i="6"/>
  <c r="F66" i="6"/>
  <c r="D66" i="6"/>
  <c r="C66" i="6"/>
  <c r="E66" i="6" s="1"/>
  <c r="H66" i="6" s="1"/>
  <c r="G62" i="6"/>
  <c r="F62" i="6"/>
  <c r="D62" i="6"/>
  <c r="C62" i="6"/>
  <c r="E62" i="6" s="1"/>
  <c r="H62" i="6" s="1"/>
  <c r="G52" i="6"/>
  <c r="F52" i="6"/>
  <c r="D52" i="6"/>
  <c r="C52" i="6"/>
  <c r="E52" i="6" s="1"/>
  <c r="H52" i="6" s="1"/>
  <c r="G33" i="6"/>
  <c r="F33" i="6"/>
  <c r="D33" i="6"/>
  <c r="C33" i="6"/>
  <c r="E33" i="6" s="1"/>
  <c r="H33" i="6" s="1"/>
  <c r="G23" i="6"/>
  <c r="F23" i="6"/>
  <c r="D23" i="6"/>
  <c r="C23" i="6"/>
  <c r="E23" i="6" s="1"/>
  <c r="H23" i="6" s="1"/>
  <c r="G13" i="6"/>
  <c r="F13" i="6"/>
  <c r="D13" i="6"/>
  <c r="C13" i="6"/>
  <c r="E13" i="6" s="1"/>
  <c r="H13" i="6" s="1"/>
  <c r="G5" i="6"/>
  <c r="F5" i="6"/>
  <c r="D5" i="6"/>
  <c r="C5" i="6"/>
  <c r="E5" i="6" s="1"/>
  <c r="H5" i="6" s="1"/>
  <c r="E86" i="6" l="1"/>
  <c r="H78" i="6"/>
  <c r="H86" i="6" s="1"/>
</calcChain>
</file>

<file path=xl/sharedStrings.xml><?xml version="1.0" encoding="utf-8"?>
<sst xmlns="http://schemas.openxmlformats.org/spreadsheetml/2006/main" count="263" uniqueCount="193">
  <si>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</si>
  <si>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</si>
  <si>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</si>
  <si>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</si>
  <si>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</si>
  <si>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</si>
  <si>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</si>
  <si>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</si>
  <si>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</si>
  <si>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</si>
  <si>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</si>
  <si>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</si>
  <si>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</si>
  <si>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</si>
  <si>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</si>
  <si>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</si>
  <si>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</si>
  <si>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</si>
  <si>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</si>
  <si>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</si>
  <si>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</si>
  <si>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</si>
  <si>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</si>
  <si>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</si>
  <si>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</si>
  <si>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</si>
  <si>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</si>
  <si>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</si>
  <si>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</si>
  <si>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</si>
  <si>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</si>
  <si>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</si>
  <si>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</si>
  <si>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</si>
  <si>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</si>
  <si>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</si>
  <si>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</si>
  <si>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</si>
  <si>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</si>
  <si>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</si>
  <si>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</si>
  <si>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</si>
  <si>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</si>
  <si>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</si>
  <si>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</si>
  <si>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</si>
  <si>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</si>
  <si>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</si>
  <si>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</si>
  <si>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</si>
  <si>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</si>
  <si>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</si>
  <si>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</si>
  <si>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</si>
  <si>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</si>
  <si>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</si>
  <si>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</si>
  <si>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</si>
  <si>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</si>
  <si>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</si>
  <si>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</si>
  <si>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</si>
  <si>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</si>
  <si>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</si>
  <si>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</si>
  <si>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</si>
  <si>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</si>
  <si>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</si>
  <si>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</si>
  <si>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</si>
  <si>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</si>
  <si>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</si>
  <si>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</si>
  <si>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</si>
  <si>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</si>
  <si>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</si>
  <si>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</si>
  <si>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</si>
  <si>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</si>
  <si>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</si>
  <si>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</si>
  <si>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</si>
  <si>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</si>
  <si>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</si>
  <si>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</si>
  <si>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</si>
  <si>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</si>
  <si>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</si>
  <si>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</si>
  <si>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</si>
  <si>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</si>
  <si>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</si>
  <si>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</si>
  <si>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</si>
  <si>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</si>
  <si>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</si>
  <si>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</si>
  <si>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</si>
  <si>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</si>
  <si>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</si>
  <si>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</si>
  <si>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</si>
  <si>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</si>
  <si>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</si>
  <si>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</si>
  <si>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</si>
  <si>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</si>
  <si>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</si>
  <si>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</si>
  <si>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</si>
  <si>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</si>
  <si>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</si>
  <si>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</si>
  <si>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</si>
  <si>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</si>
  <si>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</si>
  <si>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</si>
  <si>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</si>
  <si>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</si>
  <si>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</si>
  <si>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</si>
  <si>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</si>
  <si>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</si>
  <si>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</si>
  <si>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</si>
  <si>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</si>
  <si>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</si>
  <si>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</si>
  <si>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GUANAJUATO
Estado Analítico del Ejercicio del Presupuesto de Egresos
Clasificación por Objeto del Gasto (Capítulo y Concepto)
Del 01 de Enero al 31 de diciembre de 2021</t>
  </si>
  <si>
    <t>MUNICIPIO DE GUANAJUATO
Estado Analítico del Ejercicio del Presupuesto de Egresos
Clasificación Económica (por Tipo de Gasto)
Del 01 de Enero al 31 de Diciembre de 2021</t>
  </si>
  <si>
    <t>MUNICIPIO DE GUANAJUATO
Estado Analítico del Ejercicio del Presupuesto de Egresos
Clasificación Administrativa
Del 01 de Enero al 31 de Diciembre de 2021</t>
  </si>
  <si>
    <t>Gobierno Municipal de Guanajuato
Estado Analítico del Ejercicio del Presupuesto de Egresos
Clasificación Administrativa
Del 01 de Enero al 31 de Diciembre de 2021</t>
  </si>
  <si>
    <t>NO APLICA</t>
  </si>
  <si>
    <t>Sector Paraestatal del Gobierno Municipal de Guanajuato
Estado Analítico del Ejercicio del Presupuesto de Egresos
Clasificación Administrativa
Del 01 de Enero al 31 de Diciembre de 2021</t>
  </si>
  <si>
    <t>MUNICIPIO DE GUANAJUATO
Estado Analítico del Ejercicio del Presupuesto de Egresos
Clasificación Funcional (Finalidad y Función)
Del 01 de Enero al 31 de Diciembre de 2021</t>
  </si>
  <si>
    <t>PRESIDENTE MUNICIPAL</t>
  </si>
  <si>
    <t>SINDICATURA Y REGIDURÍA</t>
  </si>
  <si>
    <t>SECRETARIA PARTICULAR</t>
  </si>
  <si>
    <t>UNIDAD DE COMUNICACIÓN SOCIAL</t>
  </si>
  <si>
    <t>CONTRALORÍA MUNICIPAL</t>
  </si>
  <si>
    <t>UNID DE INNOVACIÓN Y POLÍTICAS PUB</t>
  </si>
  <si>
    <t>SECRETARÍA DEL H. AYUNTAMIENTO</t>
  </si>
  <si>
    <t>DIRECCIÓN GENERAL DE SERVICIOS JURÍDICOS</t>
  </si>
  <si>
    <t>JUZGADO ADMINISTRATIVO MUNICIPAL</t>
  </si>
  <si>
    <t>DIRECCIÓN DE LA FUNCIÓN EDILICIA</t>
  </si>
  <si>
    <t>DIRECCIÓN DE ARCHIVO MUNICIPAL</t>
  </si>
  <si>
    <t>UNIDAD DE ACCESO A LA INFORMACIÓN</t>
  </si>
  <si>
    <t>DIRECCIÓN DE GOBIERNO</t>
  </si>
  <si>
    <t>TESORERÍA MUNICIPAL</t>
  </si>
  <si>
    <t>DIRECCIÓN DE INGRESOS</t>
  </si>
  <si>
    <t>DIRECCIÓN DE CATASTRO E IMPUESTO PREDIAL</t>
  </si>
  <si>
    <t>COORDINACIÓN GENERAL DE FINANZAS</t>
  </si>
  <si>
    <t>COORDINACIÓN GENERAL DE ADMINISTRACIÓN</t>
  </si>
  <si>
    <t>DIR DE ADQ Y SERVICIOS GENERALES</t>
  </si>
  <si>
    <t>DIR DE RECURSOS HUMANOS</t>
  </si>
  <si>
    <t>DIR DE TECNOLOGÍAS DE LA INFORMACIÓN</t>
  </si>
  <si>
    <t>DIR GENERAL DE SERVICIOS PUBLICOS</t>
  </si>
  <si>
    <t>DIR DE SERVICIOS COMPLEMENTARIOS</t>
  </si>
  <si>
    <t>DIR DE SERVICIOS BÁSICOS</t>
  </si>
  <si>
    <t>DIR DE ALUMBRADO PÚBLICO</t>
  </si>
  <si>
    <t>DIR GRAL MED AMB Y ORD TERRITORIAL</t>
  </si>
  <si>
    <t>DIR TECNICA Y ADMINISTRATIVA</t>
  </si>
  <si>
    <t>DIR DE ADMINISTRACIÓN URBANA</t>
  </si>
  <si>
    <t>DIR DE IMAGEN URB Y GESTION DEL CH</t>
  </si>
  <si>
    <t>DIR DE ECOLOGÍA Y MEDIO AMBIENTE</t>
  </si>
  <si>
    <t>DIRECCION DE VIVIENDA</t>
  </si>
  <si>
    <t>DIRECCIÓN GENERAL DE OBRA PÚBLICA</t>
  </si>
  <si>
    <t>DIRECCIÓN TECNICA ADMINISTRATIVA DE OBRA</t>
  </si>
  <si>
    <t>DIRECCIÓN DE CONSTRUCCIÓN</t>
  </si>
  <si>
    <t>DIRECCIÓN DE PROGRAMACION DE OBRA Y ESTU</t>
  </si>
  <si>
    <t>DIRECCIÓN DE MANTENIMIENTO</t>
  </si>
  <si>
    <t>SECRETARIA DE SEGURIDAD CIUDADANA</t>
  </si>
  <si>
    <t>DIR GRAL TRANSITO, MOV Y TRANSP</t>
  </si>
  <si>
    <t>COMISARÍA DE LA POLICIA PREVENTIVA</t>
  </si>
  <si>
    <t>DIR DE PROTECCIÓN CIVIL</t>
  </si>
  <si>
    <t>DIR DE FISCALIZ Y CTROL DE REG</t>
  </si>
  <si>
    <t>DIR DE PARTIC Y ATENCIÓN A LA MUJER</t>
  </si>
  <si>
    <t>DIR GRAL DE DESARROLLO SOCIAL Y HUMANO</t>
  </si>
  <si>
    <t>DIR DE GESTIÓN Y PARTICIPACIÓN SOCIAL</t>
  </si>
  <si>
    <t>DIR DE DESARROLLO RURAL</t>
  </si>
  <si>
    <t>DIR DE PROYECTOS PRODUCTIVOS</t>
  </si>
  <si>
    <t>DIR DE ORGANIZACIONES Y PROG SOCIALES</t>
  </si>
  <si>
    <t>DIR DE SALUD</t>
  </si>
  <si>
    <t>DIR GRAL DE DESARROLLO TUR Y ECON</t>
  </si>
  <si>
    <t>DIR DE PROMOCIÓN TURÍSTICA</t>
  </si>
  <si>
    <t>DIR DE DESARROLLO TURÍSTICO</t>
  </si>
  <si>
    <t>DIR DE ATENCION A SECTORES PRODUCTIVOS</t>
  </si>
  <si>
    <t>DIR DE PROM ECON Y ATRAC DE INVERSIONES</t>
  </si>
  <si>
    <t>DIR GENERAL DE CULTURA Y EDUCACION</t>
  </si>
  <si>
    <t>DIR MUSEO MOMIAS</t>
  </si>
  <si>
    <t>DESARROLLO INTEGRAL PARA LA FAMILIA</t>
  </si>
  <si>
    <t>COMISION MUNICIPAL DEL DEPORTE Y ATENCIO</t>
  </si>
  <si>
    <t>INSTITUTO MUNICIPAL DE PLANEACIÓN DE 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</si>
</sst>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9" fillId="0" borderId="0" xfId="8" applyFont="1" applyAlignment="1" applyProtection="1">
      <alignment horizontal="left" vertical="top" inden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4" fontId="7" fillId="0" borderId="13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0" fontId="3" fillId="0" borderId="2" xfId="0" applyFont="1" applyFill="1" applyBorder="1" applyAlignment="1" applyProtection="1">
      <alignment horizontal="left"/>
    </xf>
    <xf numFmtId="0" fontId="7" fillId="0" borderId="12" xfId="0" applyFont="1" applyFill="1" applyBorder="1" applyProtection="1"/>
    <xf numFmtId="165" fontId="3" fillId="0" borderId="15" xfId="16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3" fillId="0" borderId="4" xfId="9" applyFont="1" applyFill="1" applyBorder="1" applyAlignment="1">
      <alignment horizontal="center" vertical="center"/>
    </xf>
    <xf numFmtId="4" fontId="3" fillId="0" borderId="15" xfId="9" applyNumberFormat="1" applyFont="1" applyFill="1" applyBorder="1" applyAlignment="1">
      <alignment horizontal="center" vertical="center" wrapText="1"/>
    </xf>
    <xf numFmtId="165" fontId="3" fillId="0" borderId="15" xfId="16" applyNumberFormat="1" applyFont="1" applyFill="1" applyBorder="1" applyAlignment="1">
      <alignment horizontal="right" vertical="center" wrapText="1"/>
    </xf>
    <xf numFmtId="165" fontId="3" fillId="0" borderId="15" xfId="16" applyNumberFormat="1" applyFont="1" applyFill="1" applyBorder="1" applyAlignment="1" applyProtection="1">
      <alignment horizontal="right"/>
      <protection locked="0"/>
    </xf>
    <xf numFmtId="165" fontId="3" fillId="0" borderId="14" xfId="16" applyNumberFormat="1" applyFont="1" applyFill="1" applyBorder="1" applyAlignment="1" applyProtection="1">
      <alignment horizontal="right"/>
      <protection locked="0"/>
    </xf>
    <xf numFmtId="4" fontId="3" fillId="0" borderId="15" xfId="9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9" applyFont="1" applyFill="1" applyBorder="1" applyAlignment="1">
      <alignment horizontal="center" vertical="center"/>
    </xf>
    <xf numFmtId="165" fontId="3" fillId="0" borderId="0" xfId="16" applyNumberFormat="1" applyFont="1" applyFill="1" applyBorder="1" applyAlignment="1">
      <alignment horizontal="right" vertical="center" wrapText="1"/>
    </xf>
    <xf numFmtId="4" fontId="3" fillId="0" borderId="0" xfId="9" applyNumberFormat="1" applyFont="1" applyFill="1" applyBorder="1" applyAlignment="1">
      <alignment horizontal="center" vertical="center" wrapText="1"/>
    </xf>
    <xf numFmtId="4" fontId="3" fillId="0" borderId="0" xfId="9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Protection="1">
      <protection locked="0"/>
    </xf>
    <xf numFmtId="4" fontId="3" fillId="0" borderId="15" xfId="9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 applyProtection="1">
      <protection locked="0"/>
    </xf>
    <xf numFmtId="4" fontId="3" fillId="0" borderId="14" xfId="0" applyNumberFormat="1" applyFont="1" applyFill="1" applyBorder="1" applyAlignment="1" applyProtection="1">
      <protection locked="0"/>
    </xf>
    <xf numFmtId="4" fontId="7" fillId="0" borderId="8" xfId="0" applyNumberFormat="1" applyFont="1" applyFill="1" applyBorder="1" applyAlignment="1" applyProtection="1">
      <protection locked="0"/>
    </xf>
    <xf numFmtId="0" fontId="3" fillId="0" borderId="7" xfId="9" applyFont="1" applyFill="1" applyBorder="1" applyAlignment="1">
      <alignment horizontal="center" vertical="center"/>
    </xf>
    <xf numFmtId="165" fontId="3" fillId="0" borderId="14" xfId="16" applyNumberFormat="1" applyFont="1" applyFill="1" applyBorder="1" applyAlignment="1">
      <alignment horizontal="right" vertical="center" wrapText="1"/>
    </xf>
    <xf numFmtId="4" fontId="3" fillId="0" borderId="14" xfId="9" applyNumberFormat="1" applyFont="1" applyFill="1" applyBorder="1" applyAlignment="1">
      <alignment horizontal="center" vertical="center" wrapText="1"/>
    </xf>
    <xf numFmtId="4" fontId="3" fillId="0" borderId="14" xfId="9" applyNumberFormat="1" applyFont="1" applyFill="1" applyBorder="1" applyAlignment="1">
      <alignment horizontal="right" vertical="center" wrapText="1"/>
    </xf>
    <xf numFmtId="4" fontId="3" fillId="0" borderId="14" xfId="9" applyNumberFormat="1" applyFont="1" applyFill="1" applyBorder="1" applyAlignment="1">
      <alignment vertical="center" wrapText="1"/>
    </xf>
    <xf numFmtId="4" fontId="7" fillId="0" borderId="8" xfId="0" applyNumberFormat="1" applyFont="1" applyBorder="1" applyProtection="1">
      <protection locked="0"/>
    </xf>
    <xf numFmtId="43" fontId="1" fillId="0" borderId="4" xfId="16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5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91440</xdr:rowOff>
    </xdr:from>
    <xdr:to>
      <xdr:col>1</xdr:col>
      <xdr:colOff>534480</xdr:colOff>
      <xdr:row>0</xdr:row>
      <xdr:rowOff>838200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91440"/>
          <a:ext cx="63354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60960</xdr:colOff>
      <xdr:row>45</xdr:row>
      <xdr:rowOff>114300</xdr:rowOff>
    </xdr:from>
    <xdr:ext cx="2238375" cy="291295"/>
    <xdr:sp macro="" textlink="" fLocksText="0">
      <xdr:nvSpPr>
        <xdr:cNvPr id="3" name="8 CuadroTexto">
          <a:extLst>
            <a:ext uri="{FF2B5EF4-FFF2-40B4-BE49-F238E27FC236}">
              <a16:creationId xmlns:a16="http://schemas.microsoft.com/office/drawing/2014/main" id="{9DE2D14F-8A67-4003-9C81-1AAC74BB3049}"/>
            </a:ext>
          </a:extLst>
        </xdr:cNvPr>
        <xdr:cNvSpPr txBox="1">
          <a:spLocks noChangeArrowheads="1"/>
        </xdr:cNvSpPr>
      </xdr:nvSpPr>
      <xdr:spPr bwMode="auto">
        <a:xfrm>
          <a:off x="373380" y="688848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121920</xdr:colOff>
      <xdr:row>45</xdr:row>
      <xdr:rowOff>68580</xdr:rowOff>
    </xdr:from>
    <xdr:ext cx="2238375" cy="423960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id="{13B4BA52-E097-4A60-A274-0CC63C78F8A7}"/>
            </a:ext>
          </a:extLst>
        </xdr:cNvPr>
        <xdr:cNvSpPr txBox="1">
          <a:spLocks noChangeArrowheads="1"/>
        </xdr:cNvSpPr>
      </xdr:nvSpPr>
      <xdr:spPr bwMode="auto">
        <a:xfrm>
          <a:off x="3787140" y="684276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5</xdr:col>
      <xdr:colOff>182880</xdr:colOff>
      <xdr:row>45</xdr:row>
      <xdr:rowOff>106680</xdr:rowOff>
    </xdr:from>
    <xdr:ext cx="2138359" cy="291295"/>
    <xdr:sp macro="" textlink="" fLocksText="0">
      <xdr:nvSpPr>
        <xdr:cNvPr id="5" name="9 CuadroTexto">
          <a:extLst>
            <a:ext uri="{FF2B5EF4-FFF2-40B4-BE49-F238E27FC236}">
              <a16:creationId xmlns:a16="http://schemas.microsoft.com/office/drawing/2014/main" id="{E80D13E1-54E3-40C4-BF70-12D49484E0F0}"/>
            </a:ext>
          </a:extLst>
        </xdr:cNvPr>
        <xdr:cNvSpPr txBox="1">
          <a:spLocks noChangeArrowheads="1"/>
        </xdr:cNvSpPr>
      </xdr:nvSpPr>
      <xdr:spPr bwMode="auto">
        <a:xfrm>
          <a:off x="6858000" y="688086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  <xdr:twoCellAnchor editAs="oneCell">
    <xdr:from>
      <xdr:col>0</xdr:col>
      <xdr:colOff>190500</xdr:colOff>
      <xdr:row>50</xdr:row>
      <xdr:rowOff>45720</xdr:rowOff>
    </xdr:from>
    <xdr:to>
      <xdr:col>1</xdr:col>
      <xdr:colOff>511620</xdr:colOff>
      <xdr:row>50</xdr:row>
      <xdr:rowOff>792480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54067E3-3331-4EB1-B913-348790A1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67600"/>
          <a:ext cx="63354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95</xdr:row>
      <xdr:rowOff>45720</xdr:rowOff>
    </xdr:from>
    <xdr:ext cx="2238375" cy="291295"/>
    <xdr:sp macro="" textlink="" fLocksText="0">
      <xdr:nvSpPr>
        <xdr:cNvPr id="7" name="8 CuadroTexto">
          <a:extLst>
            <a:ext uri="{FF2B5EF4-FFF2-40B4-BE49-F238E27FC236}">
              <a16:creationId xmlns:a16="http://schemas.microsoft.com/office/drawing/2014/main" id="{351BE316-7710-440E-B223-F8B6A3E9E3BD}"/>
            </a:ext>
          </a:extLst>
        </xdr:cNvPr>
        <xdr:cNvSpPr txBox="1">
          <a:spLocks noChangeArrowheads="1"/>
        </xdr:cNvSpPr>
      </xdr:nvSpPr>
      <xdr:spPr bwMode="auto">
        <a:xfrm>
          <a:off x="350520" y="1405890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144780</xdr:colOff>
      <xdr:row>94</xdr:row>
      <xdr:rowOff>106680</xdr:rowOff>
    </xdr:from>
    <xdr:ext cx="2238375" cy="423960"/>
    <xdr:sp macro="" textlink="" fLocksText="0">
      <xdr:nvSpPr>
        <xdr:cNvPr id="8" name="9 CuadroTexto">
          <a:extLst>
            <a:ext uri="{FF2B5EF4-FFF2-40B4-BE49-F238E27FC236}">
              <a16:creationId xmlns:a16="http://schemas.microsoft.com/office/drawing/2014/main" id="{B7ED2092-39F5-4129-AE60-3BC8466E6269}"/>
            </a:ext>
          </a:extLst>
        </xdr:cNvPr>
        <xdr:cNvSpPr txBox="1">
          <a:spLocks noChangeArrowheads="1"/>
        </xdr:cNvSpPr>
      </xdr:nvSpPr>
      <xdr:spPr bwMode="auto">
        <a:xfrm>
          <a:off x="3810000" y="1399032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5</xdr:col>
      <xdr:colOff>281940</xdr:colOff>
      <xdr:row>94</xdr:row>
      <xdr:rowOff>99060</xdr:rowOff>
    </xdr:from>
    <xdr:ext cx="2138359" cy="291295"/>
    <xdr:sp macro="" textlink="" fLocksText="0">
      <xdr:nvSpPr>
        <xdr:cNvPr id="9" name="9 CuadroTexto">
          <a:extLst>
            <a:ext uri="{FF2B5EF4-FFF2-40B4-BE49-F238E27FC236}">
              <a16:creationId xmlns:a16="http://schemas.microsoft.com/office/drawing/2014/main" id="{0B5B0F81-B1DF-4B09-8B96-73FD84FF2D8A}"/>
            </a:ext>
          </a:extLst>
        </xdr:cNvPr>
        <xdr:cNvSpPr txBox="1">
          <a:spLocks noChangeArrowheads="1"/>
        </xdr:cNvSpPr>
      </xdr:nvSpPr>
      <xdr:spPr bwMode="auto">
        <a:xfrm>
          <a:off x="6957060" y="1398270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53340</xdr:rowOff>
    </xdr:from>
    <xdr:to>
      <xdr:col>1</xdr:col>
      <xdr:colOff>693420</xdr:colOff>
      <xdr:row>0</xdr:row>
      <xdr:rowOff>744936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53340"/>
          <a:ext cx="678180" cy="69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21</xdr:row>
      <xdr:rowOff>22860</xdr:rowOff>
    </xdr:from>
    <xdr:ext cx="2238375" cy="291295"/>
    <xdr:sp macro="" textlink="" fLocksText="0">
      <xdr:nvSpPr>
        <xdr:cNvPr id="3" name="8 CuadroTexto">
          <a:extLst>
            <a:ext uri="{FF2B5EF4-FFF2-40B4-BE49-F238E27FC236}">
              <a16:creationId xmlns:a16="http://schemas.microsoft.com/office/drawing/2014/main" id="{59CD10E9-3E0B-4F62-8AFE-17B06D0048F3}"/>
            </a:ext>
          </a:extLst>
        </xdr:cNvPr>
        <xdr:cNvSpPr txBox="1">
          <a:spLocks noChangeArrowheads="1"/>
        </xdr:cNvSpPr>
      </xdr:nvSpPr>
      <xdr:spPr bwMode="auto">
        <a:xfrm>
          <a:off x="152400" y="359664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899160</xdr:colOff>
      <xdr:row>21</xdr:row>
      <xdr:rowOff>0</xdr:rowOff>
    </xdr:from>
    <xdr:ext cx="2238375" cy="423960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id="{72DA6F44-6D29-4FB2-B3F0-99827456FBFC}"/>
            </a:ext>
          </a:extLst>
        </xdr:cNvPr>
        <xdr:cNvSpPr txBox="1">
          <a:spLocks noChangeArrowheads="1"/>
        </xdr:cNvSpPr>
      </xdr:nvSpPr>
      <xdr:spPr bwMode="auto">
        <a:xfrm>
          <a:off x="3596640" y="357378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6</xdr:col>
      <xdr:colOff>7620</xdr:colOff>
      <xdr:row>21</xdr:row>
      <xdr:rowOff>91440</xdr:rowOff>
    </xdr:from>
    <xdr:ext cx="2138359" cy="291295"/>
    <xdr:sp macro="" textlink="" fLocksText="0">
      <xdr:nvSpPr>
        <xdr:cNvPr id="5" name="9 CuadroTexto">
          <a:extLst>
            <a:ext uri="{FF2B5EF4-FFF2-40B4-BE49-F238E27FC236}">
              <a16:creationId xmlns:a16="http://schemas.microsoft.com/office/drawing/2014/main" id="{AF3C6BD8-FF08-459C-A940-6ADC376B2E0C}"/>
            </a:ext>
          </a:extLst>
        </xdr:cNvPr>
        <xdr:cNvSpPr txBox="1">
          <a:spLocks noChangeArrowheads="1"/>
        </xdr:cNvSpPr>
      </xdr:nvSpPr>
      <xdr:spPr bwMode="auto">
        <a:xfrm>
          <a:off x="6606540" y="366522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53340</xdr:rowOff>
    </xdr:from>
    <xdr:to>
      <xdr:col>1</xdr:col>
      <xdr:colOff>777240</xdr:colOff>
      <xdr:row>1</xdr:row>
      <xdr:rowOff>66756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53340"/>
          <a:ext cx="678180" cy="69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99</xdr:row>
      <xdr:rowOff>60960</xdr:rowOff>
    </xdr:from>
    <xdr:to>
      <xdr:col>1</xdr:col>
      <xdr:colOff>716280</xdr:colOff>
      <xdr:row>99</xdr:row>
      <xdr:rowOff>752556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238500"/>
          <a:ext cx="678180" cy="69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112</xdr:row>
      <xdr:rowOff>60960</xdr:rowOff>
    </xdr:from>
    <xdr:to>
      <xdr:col>1</xdr:col>
      <xdr:colOff>662940</xdr:colOff>
      <xdr:row>113</xdr:row>
      <xdr:rowOff>36276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5913120"/>
          <a:ext cx="678180" cy="69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44</xdr:row>
      <xdr:rowOff>53340</xdr:rowOff>
    </xdr:from>
    <xdr:ext cx="2238375" cy="291295"/>
    <xdr:sp macro="" textlink="" fLocksText="0">
      <xdr:nvSpPr>
        <xdr:cNvPr id="5" name="8 CuadroTexto">
          <a:extLst>
            <a:ext uri="{FF2B5EF4-FFF2-40B4-BE49-F238E27FC236}">
              <a16:creationId xmlns:a16="http://schemas.microsoft.com/office/drawing/2014/main" id="{F7A733AD-0991-4A1E-8B59-49B349A6FD1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114300</xdr:colOff>
      <xdr:row>44</xdr:row>
      <xdr:rowOff>22860</xdr:rowOff>
    </xdr:from>
    <xdr:ext cx="2238375" cy="423960"/>
    <xdr:sp macro="" textlink="" fLocksText="0">
      <xdr:nvSpPr>
        <xdr:cNvPr id="6" name="9 CuadroTexto">
          <a:extLst>
            <a:ext uri="{FF2B5EF4-FFF2-40B4-BE49-F238E27FC236}">
              <a16:creationId xmlns:a16="http://schemas.microsoft.com/office/drawing/2014/main" id="{3D41A745-313A-4476-97D0-1C8A3A4540A9}"/>
            </a:ext>
          </a:extLst>
        </xdr:cNvPr>
        <xdr:cNvSpPr txBox="1">
          <a:spLocks noChangeArrowheads="1"/>
        </xdr:cNvSpPr>
      </xdr:nvSpPr>
      <xdr:spPr bwMode="auto">
        <a:xfrm>
          <a:off x="3512820" y="656844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5</xdr:col>
      <xdr:colOff>228600</xdr:colOff>
      <xdr:row>44</xdr:row>
      <xdr:rowOff>45720</xdr:rowOff>
    </xdr:from>
    <xdr:ext cx="2138359" cy="291295"/>
    <xdr:sp macro="" textlink="" fLocksText="0">
      <xdr:nvSpPr>
        <xdr:cNvPr id="7" name="9 CuadroTexto">
          <a:extLst>
            <a:ext uri="{FF2B5EF4-FFF2-40B4-BE49-F238E27FC236}">
              <a16:creationId xmlns:a16="http://schemas.microsoft.com/office/drawing/2014/main" id="{EEFBE413-472E-4AF9-9139-D0FBFA83A730}"/>
            </a:ext>
          </a:extLst>
        </xdr:cNvPr>
        <xdr:cNvSpPr txBox="1">
          <a:spLocks noChangeArrowheads="1"/>
        </xdr:cNvSpPr>
      </xdr:nvSpPr>
      <xdr:spPr bwMode="auto">
        <a:xfrm>
          <a:off x="6553200" y="659130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  <xdr:oneCellAnchor>
    <xdr:from>
      <xdr:col>1</xdr:col>
      <xdr:colOff>7620</xdr:colOff>
      <xdr:row>135</xdr:row>
      <xdr:rowOff>30480</xdr:rowOff>
    </xdr:from>
    <xdr:ext cx="2238375" cy="291295"/>
    <xdr:sp macro="" textlink="" fLocksText="0">
      <xdr:nvSpPr>
        <xdr:cNvPr id="11" name="8 CuadroTexto">
          <a:extLst>
            <a:ext uri="{FF2B5EF4-FFF2-40B4-BE49-F238E27FC236}">
              <a16:creationId xmlns:a16="http://schemas.microsoft.com/office/drawing/2014/main" id="{6B46C113-F5A6-4072-958B-5849D627A3B7}"/>
            </a:ext>
          </a:extLst>
        </xdr:cNvPr>
        <xdr:cNvSpPr txBox="1">
          <a:spLocks noChangeArrowheads="1"/>
        </xdr:cNvSpPr>
      </xdr:nvSpPr>
      <xdr:spPr bwMode="auto">
        <a:xfrm>
          <a:off x="160020" y="2150364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236220</xdr:colOff>
      <xdr:row>135</xdr:row>
      <xdr:rowOff>22860</xdr:rowOff>
    </xdr:from>
    <xdr:ext cx="2238375" cy="423960"/>
    <xdr:sp macro="" textlink="" fLocksText="0">
      <xdr:nvSpPr>
        <xdr:cNvPr id="12" name="9 CuadroTexto">
          <a:extLst>
            <a:ext uri="{FF2B5EF4-FFF2-40B4-BE49-F238E27FC236}">
              <a16:creationId xmlns:a16="http://schemas.microsoft.com/office/drawing/2014/main" id="{D918FF18-42E6-42C1-AFF0-AFE8C66FCDA8}"/>
            </a:ext>
          </a:extLst>
        </xdr:cNvPr>
        <xdr:cNvSpPr txBox="1">
          <a:spLocks noChangeArrowheads="1"/>
        </xdr:cNvSpPr>
      </xdr:nvSpPr>
      <xdr:spPr bwMode="auto">
        <a:xfrm>
          <a:off x="3634740" y="2149602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5</xdr:col>
      <xdr:colOff>312420</xdr:colOff>
      <xdr:row>135</xdr:row>
      <xdr:rowOff>15240</xdr:rowOff>
    </xdr:from>
    <xdr:ext cx="2138359" cy="291295"/>
    <xdr:sp macro="" textlink="" fLocksText="0">
      <xdr:nvSpPr>
        <xdr:cNvPr id="13" name="9 CuadroTexto">
          <a:extLst>
            <a:ext uri="{FF2B5EF4-FFF2-40B4-BE49-F238E27FC236}">
              <a16:creationId xmlns:a16="http://schemas.microsoft.com/office/drawing/2014/main" id="{C35309FD-CE7C-4A6E-8935-CE49B020B7DE}"/>
            </a:ext>
          </a:extLst>
        </xdr:cNvPr>
        <xdr:cNvSpPr txBox="1">
          <a:spLocks noChangeArrowheads="1"/>
        </xdr:cNvSpPr>
      </xdr:nvSpPr>
      <xdr:spPr bwMode="auto">
        <a:xfrm>
          <a:off x="6637020" y="2148840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  <xdr:oneCellAnchor>
    <xdr:from>
      <xdr:col>1</xdr:col>
      <xdr:colOff>0</xdr:colOff>
      <xdr:row>88</xdr:row>
      <xdr:rowOff>30480</xdr:rowOff>
    </xdr:from>
    <xdr:ext cx="2238375" cy="291295"/>
    <xdr:sp macro="" textlink="" fLocksText="0">
      <xdr:nvSpPr>
        <xdr:cNvPr id="14" name="8 CuadroTexto">
          <a:extLst>
            <a:ext uri="{FF2B5EF4-FFF2-40B4-BE49-F238E27FC236}">
              <a16:creationId xmlns:a16="http://schemas.microsoft.com/office/drawing/2014/main" id="{7DEDA034-1F09-4F6A-B66A-6A47137891C6}"/>
            </a:ext>
          </a:extLst>
        </xdr:cNvPr>
        <xdr:cNvSpPr txBox="1">
          <a:spLocks noChangeArrowheads="1"/>
        </xdr:cNvSpPr>
      </xdr:nvSpPr>
      <xdr:spPr bwMode="auto">
        <a:xfrm>
          <a:off x="152400" y="1296162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266700</xdr:colOff>
      <xdr:row>88</xdr:row>
      <xdr:rowOff>0</xdr:rowOff>
    </xdr:from>
    <xdr:ext cx="2238375" cy="423960"/>
    <xdr:sp macro="" textlink="" fLocksText="0">
      <xdr:nvSpPr>
        <xdr:cNvPr id="15" name="9 CuadroTexto">
          <a:extLst>
            <a:ext uri="{FF2B5EF4-FFF2-40B4-BE49-F238E27FC236}">
              <a16:creationId xmlns:a16="http://schemas.microsoft.com/office/drawing/2014/main" id="{1482EBC1-9F7A-4EEF-B8A0-E88E325C2EA0}"/>
            </a:ext>
          </a:extLst>
        </xdr:cNvPr>
        <xdr:cNvSpPr txBox="1">
          <a:spLocks noChangeArrowheads="1"/>
        </xdr:cNvSpPr>
      </xdr:nvSpPr>
      <xdr:spPr bwMode="auto">
        <a:xfrm>
          <a:off x="3665220" y="1293114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5</xdr:col>
      <xdr:colOff>381000</xdr:colOff>
      <xdr:row>88</xdr:row>
      <xdr:rowOff>22860</xdr:rowOff>
    </xdr:from>
    <xdr:ext cx="2138359" cy="291295"/>
    <xdr:sp macro="" textlink="" fLocksText="0">
      <xdr:nvSpPr>
        <xdr:cNvPr id="16" name="9 CuadroTexto">
          <a:extLst>
            <a:ext uri="{FF2B5EF4-FFF2-40B4-BE49-F238E27FC236}">
              <a16:creationId xmlns:a16="http://schemas.microsoft.com/office/drawing/2014/main" id="{1EA73B4E-C30F-4A79-B3F6-BC3E3A2414C9}"/>
            </a:ext>
          </a:extLst>
        </xdr:cNvPr>
        <xdr:cNvSpPr txBox="1">
          <a:spLocks noChangeArrowheads="1"/>
        </xdr:cNvSpPr>
      </xdr:nvSpPr>
      <xdr:spPr bwMode="auto">
        <a:xfrm>
          <a:off x="6705600" y="1295400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60960</xdr:rowOff>
    </xdr:from>
    <xdr:to>
      <xdr:col>1</xdr:col>
      <xdr:colOff>579120</xdr:colOff>
      <xdr:row>0</xdr:row>
      <xdr:rowOff>752556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60960"/>
          <a:ext cx="678180" cy="69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45</xdr:row>
      <xdr:rowOff>30480</xdr:rowOff>
    </xdr:from>
    <xdr:ext cx="2238375" cy="291295"/>
    <xdr:sp macro="" textlink="" fLocksText="0">
      <xdr:nvSpPr>
        <xdr:cNvPr id="3" name="8 CuadroTexto">
          <a:extLst>
            <a:ext uri="{FF2B5EF4-FFF2-40B4-BE49-F238E27FC236}">
              <a16:creationId xmlns:a16="http://schemas.microsoft.com/office/drawing/2014/main" id="{8EC59DEF-F30C-493A-8DC3-3D924699D665}"/>
            </a:ext>
          </a:extLst>
        </xdr:cNvPr>
        <xdr:cNvSpPr txBox="1">
          <a:spLocks noChangeArrowheads="1"/>
        </xdr:cNvSpPr>
      </xdr:nvSpPr>
      <xdr:spPr bwMode="auto">
        <a:xfrm>
          <a:off x="259080" y="6918960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2238375" cy="423960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id="{5C1A39DF-2878-47A3-A477-FC4296A21C95}"/>
            </a:ext>
          </a:extLst>
        </xdr:cNvPr>
        <xdr:cNvSpPr txBox="1">
          <a:spLocks noChangeArrowheads="1"/>
        </xdr:cNvSpPr>
      </xdr:nvSpPr>
      <xdr:spPr bwMode="auto">
        <a:xfrm>
          <a:off x="3771900" y="6888480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oneCellAnchor>
    <xdr:from>
      <xdr:col>5</xdr:col>
      <xdr:colOff>114300</xdr:colOff>
      <xdr:row>45</xdr:row>
      <xdr:rowOff>22860</xdr:rowOff>
    </xdr:from>
    <xdr:ext cx="2138359" cy="291295"/>
    <xdr:sp macro="" textlink="" fLocksText="0">
      <xdr:nvSpPr>
        <xdr:cNvPr id="5" name="9 CuadroTexto">
          <a:extLst>
            <a:ext uri="{FF2B5EF4-FFF2-40B4-BE49-F238E27FC236}">
              <a16:creationId xmlns:a16="http://schemas.microsoft.com/office/drawing/2014/main" id="{9DE43EBF-F6E2-487C-AD3F-A3EE7BC5AFCA}"/>
            </a:ext>
          </a:extLst>
        </xdr:cNvPr>
        <xdr:cNvSpPr txBox="1">
          <a:spLocks noChangeArrowheads="1"/>
        </xdr:cNvSpPr>
      </xdr:nvSpPr>
      <xdr:spPr bwMode="auto">
        <a:xfrm>
          <a:off x="6812280" y="6911340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showGridLines="0" tabSelected="1" workbookViewId="0">
      <pane ySplit="4" topLeftCell="A5" activePane="bottomLeft" state="frozen"/>
      <selection pane="bottomLeft" activeCell="K36" sqref="K36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70.2" customHeight="1" x14ac:dyDescent="0.2">
      <c r="A1" s="85" t="s">
        <v>128</v>
      </c>
      <c r="B1" s="86"/>
      <c r="C1" s="86"/>
      <c r="D1" s="86"/>
      <c r="E1" s="86"/>
      <c r="F1" s="86"/>
      <c r="G1" s="86"/>
      <c r="H1" s="87"/>
    </row>
    <row r="2" spans="1:8" x14ac:dyDescent="0.2">
      <c r="A2" s="90" t="s">
        <v>54</v>
      </c>
      <c r="B2" s="91"/>
      <c r="C2" s="85" t="s">
        <v>60</v>
      </c>
      <c r="D2" s="86"/>
      <c r="E2" s="86"/>
      <c r="F2" s="86"/>
      <c r="G2" s="87"/>
      <c r="H2" s="88" t="s">
        <v>59</v>
      </c>
    </row>
    <row r="3" spans="1:8" ht="24.9" customHeight="1" x14ac:dyDescent="0.2">
      <c r="A3" s="92"/>
      <c r="B3" s="93"/>
      <c r="C3" s="48" t="s">
        <v>55</v>
      </c>
      <c r="D3" s="48" t="s">
        <v>125</v>
      </c>
      <c r="E3" s="48" t="s">
        <v>56</v>
      </c>
      <c r="F3" s="48" t="s">
        <v>57</v>
      </c>
      <c r="G3" s="48" t="s">
        <v>58</v>
      </c>
      <c r="H3" s="89"/>
    </row>
    <row r="4" spans="1:8" x14ac:dyDescent="0.2">
      <c r="A4" s="94"/>
      <c r="B4" s="95"/>
      <c r="C4" s="49">
        <v>1</v>
      </c>
      <c r="D4" s="49">
        <v>2</v>
      </c>
      <c r="E4" s="49" t="s">
        <v>126</v>
      </c>
      <c r="F4" s="49">
        <v>4</v>
      </c>
      <c r="G4" s="49">
        <v>5</v>
      </c>
      <c r="H4" s="49" t="s">
        <v>127</v>
      </c>
    </row>
    <row r="5" spans="1:8" x14ac:dyDescent="0.2">
      <c r="A5" s="55" t="s">
        <v>61</v>
      </c>
      <c r="B5" s="56"/>
      <c r="C5" s="52">
        <f>SUM(C6:C12)</f>
        <v>393748713.95999998</v>
      </c>
      <c r="D5" s="52">
        <f>SUM(D6:D12)</f>
        <v>33995382.240000002</v>
      </c>
      <c r="E5" s="52">
        <f>C5+D5</f>
        <v>427744096.19999999</v>
      </c>
      <c r="F5" s="52">
        <f>SUM(F6:F12)</f>
        <v>412349791.74000001</v>
      </c>
      <c r="G5" s="52">
        <f>SUM(G6:G12)</f>
        <v>403109236.31999999</v>
      </c>
      <c r="H5" s="52">
        <f>E5-F5</f>
        <v>15394304.459999979</v>
      </c>
    </row>
    <row r="6" spans="1:8" x14ac:dyDescent="0.2">
      <c r="A6" s="5"/>
      <c r="B6" s="9" t="s">
        <v>70</v>
      </c>
      <c r="C6" s="13">
        <v>118261175</v>
      </c>
      <c r="D6" s="13">
        <v>-1641541.84</v>
      </c>
      <c r="E6" s="13">
        <v>116619633.16</v>
      </c>
      <c r="F6" s="13">
        <v>113687498.14</v>
      </c>
      <c r="G6" s="13">
        <v>113687498.14</v>
      </c>
      <c r="H6" s="13">
        <v>2932135.0199999958</v>
      </c>
    </row>
    <row r="7" spans="1:8" x14ac:dyDescent="0.2">
      <c r="A7" s="5"/>
      <c r="B7" s="9" t="s">
        <v>71</v>
      </c>
      <c r="C7" s="13">
        <v>20880359</v>
      </c>
      <c r="D7" s="13">
        <v>28239900.620000001</v>
      </c>
      <c r="E7" s="13">
        <v>49120259.620000005</v>
      </c>
      <c r="F7" s="13">
        <v>47551771.579999998</v>
      </c>
      <c r="G7" s="13">
        <v>47291369.869999997</v>
      </c>
      <c r="H7" s="13">
        <v>1568488.0400000066</v>
      </c>
    </row>
    <row r="8" spans="1:8" x14ac:dyDescent="0.2">
      <c r="A8" s="5"/>
      <c r="B8" s="9" t="s">
        <v>72</v>
      </c>
      <c r="C8" s="13">
        <v>39881536</v>
      </c>
      <c r="D8" s="13">
        <v>11591446.359999999</v>
      </c>
      <c r="E8" s="13">
        <v>51472982.359999999</v>
      </c>
      <c r="F8" s="13">
        <v>49714761.68</v>
      </c>
      <c r="G8" s="13">
        <v>45731043.469999999</v>
      </c>
      <c r="H8" s="13">
        <v>1758220.6799999997</v>
      </c>
    </row>
    <row r="9" spans="1:8" x14ac:dyDescent="0.2">
      <c r="A9" s="5"/>
      <c r="B9" s="9" t="s">
        <v>35</v>
      </c>
      <c r="C9" s="13">
        <v>83055813</v>
      </c>
      <c r="D9" s="13">
        <v>-10404467.720000001</v>
      </c>
      <c r="E9" s="13">
        <v>72651345.280000001</v>
      </c>
      <c r="F9" s="13">
        <v>67185416.620000005</v>
      </c>
      <c r="G9" s="13">
        <v>67004735.770000003</v>
      </c>
      <c r="H9" s="13">
        <v>5465928.6599999964</v>
      </c>
    </row>
    <row r="10" spans="1:8" x14ac:dyDescent="0.2">
      <c r="A10" s="5"/>
      <c r="B10" s="9" t="s">
        <v>73</v>
      </c>
      <c r="C10" s="13">
        <v>131669830.95999999</v>
      </c>
      <c r="D10" s="13">
        <v>6210044.8200000003</v>
      </c>
      <c r="E10" s="13">
        <v>137879875.78</v>
      </c>
      <c r="F10" s="13">
        <v>134210343.72</v>
      </c>
      <c r="G10" s="13">
        <v>129394589.06999999</v>
      </c>
      <c r="H10" s="13">
        <v>3669532.0600000024</v>
      </c>
    </row>
    <row r="11" spans="1:8" x14ac:dyDescent="0.2">
      <c r="A11" s="5"/>
      <c r="B11" s="9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5"/>
      <c r="B12" s="9" t="s">
        <v>74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7" t="s">
        <v>62</v>
      </c>
      <c r="B13" s="7"/>
      <c r="C13" s="53">
        <f>SUM(C14:C22)</f>
        <v>53516193</v>
      </c>
      <c r="D13" s="53">
        <f>SUM(D14:D22)</f>
        <v>10957484.470000001</v>
      </c>
      <c r="E13" s="53">
        <f>C13+D13</f>
        <v>64473677.469999999</v>
      </c>
      <c r="F13" s="53">
        <f>SUM(F14:F22)</f>
        <v>60555632.040000007</v>
      </c>
      <c r="G13" s="53">
        <f>SUM(G14:G22)</f>
        <v>60193813.540000007</v>
      </c>
      <c r="H13" s="53">
        <f>E13-F13</f>
        <v>3918045.4299999923</v>
      </c>
    </row>
    <row r="14" spans="1:8" x14ac:dyDescent="0.2">
      <c r="A14" s="5"/>
      <c r="B14" s="9" t="s">
        <v>75</v>
      </c>
      <c r="C14" s="13">
        <v>6358402</v>
      </c>
      <c r="D14" s="13">
        <v>-718760.7</v>
      </c>
      <c r="E14" s="13">
        <v>5639641.2999999998</v>
      </c>
      <c r="F14" s="13">
        <v>5180361.43</v>
      </c>
      <c r="G14" s="13">
        <v>5171071.38</v>
      </c>
      <c r="H14" s="13">
        <v>459279.87000000011</v>
      </c>
    </row>
    <row r="15" spans="1:8" x14ac:dyDescent="0.2">
      <c r="A15" s="5"/>
      <c r="B15" s="9" t="s">
        <v>76</v>
      </c>
      <c r="C15" s="13">
        <v>3815509</v>
      </c>
      <c r="D15" s="13">
        <v>1154233.07</v>
      </c>
      <c r="E15" s="13">
        <v>4969742.07</v>
      </c>
      <c r="F15" s="13">
        <v>4454789.45</v>
      </c>
      <c r="G15" s="13">
        <v>4449413.45</v>
      </c>
      <c r="H15" s="13">
        <v>514952.62000000011</v>
      </c>
    </row>
    <row r="16" spans="1:8" x14ac:dyDescent="0.2">
      <c r="A16" s="5"/>
      <c r="B16" s="9" t="s">
        <v>77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5"/>
      <c r="B17" s="9" t="s">
        <v>78</v>
      </c>
      <c r="C17" s="13">
        <v>15762586</v>
      </c>
      <c r="D17" s="13">
        <v>118911.31</v>
      </c>
      <c r="E17" s="13">
        <v>15881497.310000001</v>
      </c>
      <c r="F17" s="13">
        <v>15454384.16</v>
      </c>
      <c r="G17" s="13">
        <v>15239891.98</v>
      </c>
      <c r="H17" s="13">
        <v>427113.15000000037</v>
      </c>
    </row>
    <row r="18" spans="1:8" x14ac:dyDescent="0.2">
      <c r="A18" s="5"/>
      <c r="B18" s="9" t="s">
        <v>79</v>
      </c>
      <c r="C18" s="13">
        <v>881706</v>
      </c>
      <c r="D18" s="13">
        <v>169858.97</v>
      </c>
      <c r="E18" s="13">
        <v>1051564.97</v>
      </c>
      <c r="F18" s="13">
        <v>845191.2</v>
      </c>
      <c r="G18" s="13">
        <v>833278</v>
      </c>
      <c r="H18" s="13">
        <v>206373.77000000002</v>
      </c>
    </row>
    <row r="19" spans="1:8" x14ac:dyDescent="0.2">
      <c r="A19" s="5"/>
      <c r="B19" s="9" t="s">
        <v>80</v>
      </c>
      <c r="C19" s="13">
        <v>22812161</v>
      </c>
      <c r="D19" s="13">
        <v>10624864.720000001</v>
      </c>
      <c r="E19" s="13">
        <v>33437025.719999999</v>
      </c>
      <c r="F19" s="13">
        <v>31752552.210000001</v>
      </c>
      <c r="G19" s="13">
        <v>31635051.140000001</v>
      </c>
      <c r="H19" s="13">
        <v>1684473.5099999979</v>
      </c>
    </row>
    <row r="20" spans="1:8" x14ac:dyDescent="0.2">
      <c r="A20" s="5"/>
      <c r="B20" s="9" t="s">
        <v>81</v>
      </c>
      <c r="C20" s="13">
        <v>1892675</v>
      </c>
      <c r="D20" s="13">
        <v>31544.02</v>
      </c>
      <c r="E20" s="13">
        <v>1924219.02</v>
      </c>
      <c r="F20" s="13">
        <v>1689078.53</v>
      </c>
      <c r="G20" s="13">
        <v>1689078.53</v>
      </c>
      <c r="H20" s="13">
        <v>235140.49</v>
      </c>
    </row>
    <row r="21" spans="1:8" x14ac:dyDescent="0.2">
      <c r="A21" s="5"/>
      <c r="B21" s="9" t="s">
        <v>82</v>
      </c>
      <c r="C21" s="13">
        <v>186000</v>
      </c>
      <c r="D21" s="13">
        <v>-114000</v>
      </c>
      <c r="E21" s="13">
        <v>72000</v>
      </c>
      <c r="F21" s="13">
        <v>71164.84</v>
      </c>
      <c r="G21" s="13">
        <v>71164.84</v>
      </c>
      <c r="H21" s="13">
        <v>835.16000000000349</v>
      </c>
    </row>
    <row r="22" spans="1:8" x14ac:dyDescent="0.2">
      <c r="A22" s="5"/>
      <c r="B22" s="9" t="s">
        <v>83</v>
      </c>
      <c r="C22" s="13">
        <v>1807154</v>
      </c>
      <c r="D22" s="13">
        <v>-309166.92</v>
      </c>
      <c r="E22" s="13">
        <v>1497987.08</v>
      </c>
      <c r="F22" s="13">
        <v>1108110.22</v>
      </c>
      <c r="G22" s="13">
        <v>1104864.22</v>
      </c>
      <c r="H22" s="13">
        <v>389876.8600000001</v>
      </c>
    </row>
    <row r="23" spans="1:8" x14ac:dyDescent="0.2">
      <c r="A23" s="47" t="s">
        <v>63</v>
      </c>
      <c r="B23" s="7"/>
      <c r="C23" s="53">
        <f>SUM(C24:C32)</f>
        <v>88307366</v>
      </c>
      <c r="D23" s="53">
        <f t="shared" ref="D23" si="0">SUM(D24:D32)</f>
        <v>45357983.719999991</v>
      </c>
      <c r="E23" s="53">
        <f>C23+D23</f>
        <v>133665349.72</v>
      </c>
      <c r="F23" s="53">
        <f t="shared" ref="F23" si="1">SUM(F24:F32)</f>
        <v>122778078.39999999</v>
      </c>
      <c r="G23" s="53">
        <f t="shared" ref="G23" si="2">SUM(G24:G32)</f>
        <v>116583543.81999998</v>
      </c>
      <c r="H23" s="53">
        <f>E23-F23</f>
        <v>10887271.320000008</v>
      </c>
    </row>
    <row r="24" spans="1:8" x14ac:dyDescent="0.2">
      <c r="A24" s="5"/>
      <c r="B24" s="9" t="s">
        <v>84</v>
      </c>
      <c r="C24" s="13">
        <v>22192678</v>
      </c>
      <c r="D24" s="13">
        <v>17729030.149999999</v>
      </c>
      <c r="E24" s="13">
        <v>39921708.149999999</v>
      </c>
      <c r="F24" s="13">
        <v>37948519.329999998</v>
      </c>
      <c r="G24" s="13">
        <v>34592670.57</v>
      </c>
      <c r="H24" s="13">
        <v>1973188.8200000003</v>
      </c>
    </row>
    <row r="25" spans="1:8" x14ac:dyDescent="0.2">
      <c r="A25" s="5"/>
      <c r="B25" s="9" t="s">
        <v>85</v>
      </c>
      <c r="C25" s="13">
        <v>5565527</v>
      </c>
      <c r="D25" s="13">
        <v>847111.11</v>
      </c>
      <c r="E25" s="13">
        <v>6412638.1100000003</v>
      </c>
      <c r="F25" s="13">
        <v>6071594.5700000003</v>
      </c>
      <c r="G25" s="13">
        <v>5921594.5700000003</v>
      </c>
      <c r="H25" s="13">
        <v>341043.54000000004</v>
      </c>
    </row>
    <row r="26" spans="1:8" x14ac:dyDescent="0.2">
      <c r="A26" s="5"/>
      <c r="B26" s="9" t="s">
        <v>86</v>
      </c>
      <c r="C26" s="13">
        <v>10342970</v>
      </c>
      <c r="D26" s="13">
        <v>3452680.97</v>
      </c>
      <c r="E26" s="13">
        <v>13795650.970000001</v>
      </c>
      <c r="F26" s="13">
        <v>12232928.15</v>
      </c>
      <c r="G26" s="13">
        <v>10874291.52</v>
      </c>
      <c r="H26" s="13">
        <v>1562722.8200000003</v>
      </c>
    </row>
    <row r="27" spans="1:8" x14ac:dyDescent="0.2">
      <c r="A27" s="5"/>
      <c r="B27" s="9" t="s">
        <v>87</v>
      </c>
      <c r="C27" s="13">
        <v>4159051</v>
      </c>
      <c r="D27" s="13">
        <v>1432971.07</v>
      </c>
      <c r="E27" s="13">
        <v>5592022.0700000003</v>
      </c>
      <c r="F27" s="13">
        <v>5339807.8099999996</v>
      </c>
      <c r="G27" s="13">
        <v>5335029.97</v>
      </c>
      <c r="H27" s="13">
        <v>252214.26000000071</v>
      </c>
    </row>
    <row r="28" spans="1:8" x14ac:dyDescent="0.2">
      <c r="A28" s="5"/>
      <c r="B28" s="9" t="s">
        <v>88</v>
      </c>
      <c r="C28" s="13">
        <v>22832542</v>
      </c>
      <c r="D28" s="13">
        <v>11950756.83</v>
      </c>
      <c r="E28" s="13">
        <v>34783298.829999998</v>
      </c>
      <c r="F28" s="13">
        <v>32421175.5</v>
      </c>
      <c r="G28" s="13">
        <v>31735604.149999999</v>
      </c>
      <c r="H28" s="13">
        <v>2362123.3299999982</v>
      </c>
    </row>
    <row r="29" spans="1:8" x14ac:dyDescent="0.2">
      <c r="A29" s="5"/>
      <c r="B29" s="9" t="s">
        <v>89</v>
      </c>
      <c r="C29" s="13">
        <v>7739751</v>
      </c>
      <c r="D29" s="13">
        <v>380089.76</v>
      </c>
      <c r="E29" s="13">
        <v>8119840.7599999998</v>
      </c>
      <c r="F29" s="13">
        <v>7412733.96</v>
      </c>
      <c r="G29" s="13">
        <v>7376947.96</v>
      </c>
      <c r="H29" s="13">
        <v>707106.79999999981</v>
      </c>
    </row>
    <row r="30" spans="1:8" x14ac:dyDescent="0.2">
      <c r="A30" s="5"/>
      <c r="B30" s="9" t="s">
        <v>90</v>
      </c>
      <c r="C30" s="13">
        <v>1120017</v>
      </c>
      <c r="D30" s="13">
        <v>-82821.37</v>
      </c>
      <c r="E30" s="13">
        <v>1037195.63</v>
      </c>
      <c r="F30" s="13">
        <v>414839.08</v>
      </c>
      <c r="G30" s="13">
        <v>414839.08</v>
      </c>
      <c r="H30" s="13">
        <v>622356.55000000005</v>
      </c>
    </row>
    <row r="31" spans="1:8" x14ac:dyDescent="0.2">
      <c r="A31" s="5"/>
      <c r="B31" s="9" t="s">
        <v>91</v>
      </c>
      <c r="C31" s="13">
        <v>7141418</v>
      </c>
      <c r="D31" s="13">
        <v>9757872.0500000007</v>
      </c>
      <c r="E31" s="13">
        <v>16899290.050000001</v>
      </c>
      <c r="F31" s="13">
        <v>15543742.289999999</v>
      </c>
      <c r="G31" s="13">
        <v>14939828.289999999</v>
      </c>
      <c r="H31" s="13">
        <v>1355547.7600000016</v>
      </c>
    </row>
    <row r="32" spans="1:8" x14ac:dyDescent="0.2">
      <c r="A32" s="5"/>
      <c r="B32" s="9" t="s">
        <v>19</v>
      </c>
      <c r="C32" s="13">
        <v>7213412</v>
      </c>
      <c r="D32" s="13">
        <v>-109706.85</v>
      </c>
      <c r="E32" s="13">
        <v>7103705.1500000004</v>
      </c>
      <c r="F32" s="13">
        <v>5392737.71</v>
      </c>
      <c r="G32" s="13">
        <v>5392737.71</v>
      </c>
      <c r="H32" s="13">
        <v>1710967.4400000004</v>
      </c>
    </row>
    <row r="33" spans="1:8" x14ac:dyDescent="0.2">
      <c r="A33" s="47" t="s">
        <v>64</v>
      </c>
      <c r="B33" s="7"/>
      <c r="C33" s="53">
        <f>SUM(C34:C42)</f>
        <v>47374615</v>
      </c>
      <c r="D33" s="53">
        <f t="shared" ref="D33" si="3">SUM(D34:D42)</f>
        <v>6754076.4299999997</v>
      </c>
      <c r="E33" s="53">
        <f>C33+D33</f>
        <v>54128691.43</v>
      </c>
      <c r="F33" s="53">
        <f>SUM(F34:F42)</f>
        <v>52188081.920000002</v>
      </c>
      <c r="G33" s="53">
        <f>SUM(G34:G42)</f>
        <v>52166241.920000002</v>
      </c>
      <c r="H33" s="53">
        <f>E33-F33</f>
        <v>1940609.5099999979</v>
      </c>
    </row>
    <row r="34" spans="1:8" x14ac:dyDescent="0.2">
      <c r="A34" s="5"/>
      <c r="B34" s="9" t="s">
        <v>92</v>
      </c>
      <c r="C34" s="13">
        <v>34906403</v>
      </c>
      <c r="D34" s="13">
        <v>869128.14</v>
      </c>
      <c r="E34" s="13">
        <v>35775531.140000001</v>
      </c>
      <c r="F34" s="13">
        <v>35775530.82</v>
      </c>
      <c r="G34" s="13">
        <v>35775530.82</v>
      </c>
      <c r="H34" s="13">
        <v>0.32000000029802322</v>
      </c>
    </row>
    <row r="35" spans="1:8" x14ac:dyDescent="0.2">
      <c r="A35" s="5"/>
      <c r="B35" s="9" t="s">
        <v>93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5"/>
      <c r="B36" s="9" t="s">
        <v>94</v>
      </c>
      <c r="C36" s="13">
        <v>540000</v>
      </c>
      <c r="D36" s="13">
        <v>0</v>
      </c>
      <c r="E36" s="13">
        <v>540000</v>
      </c>
      <c r="F36" s="13">
        <v>540000</v>
      </c>
      <c r="G36" s="13">
        <v>540000</v>
      </c>
      <c r="H36" s="13">
        <v>0</v>
      </c>
    </row>
    <row r="37" spans="1:8" x14ac:dyDescent="0.2">
      <c r="A37" s="5"/>
      <c r="B37" s="9" t="s">
        <v>95</v>
      </c>
      <c r="C37" s="13">
        <v>11928212</v>
      </c>
      <c r="D37" s="13">
        <v>5884948.29</v>
      </c>
      <c r="E37" s="13">
        <v>17813160.289999999</v>
      </c>
      <c r="F37" s="13">
        <v>15872551.1</v>
      </c>
      <c r="G37" s="13">
        <v>15850711.1</v>
      </c>
      <c r="H37" s="13">
        <v>1940609.1899999995</v>
      </c>
    </row>
    <row r="38" spans="1:8" x14ac:dyDescent="0.2">
      <c r="A38" s="5"/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5"/>
      <c r="B39" s="9" t="s">
        <v>96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5"/>
      <c r="B40" s="9" t="s">
        <v>97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5"/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6"/>
      <c r="B42" s="10" t="s">
        <v>98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51" spans="1:8" ht="70.2" customHeight="1" x14ac:dyDescent="0.2">
      <c r="A51" s="85" t="s">
        <v>128</v>
      </c>
      <c r="B51" s="86"/>
      <c r="C51" s="86"/>
      <c r="D51" s="86"/>
      <c r="E51" s="86"/>
      <c r="F51" s="86"/>
      <c r="G51" s="86"/>
      <c r="H51" s="87"/>
    </row>
    <row r="52" spans="1:8" x14ac:dyDescent="0.2">
      <c r="A52" s="47" t="s">
        <v>65</v>
      </c>
      <c r="B52" s="7"/>
      <c r="C52" s="53">
        <f>SUM(C53:C61)</f>
        <v>30000</v>
      </c>
      <c r="D52" s="53">
        <f t="shared" ref="D52" si="4">SUM(D53:D61)</f>
        <v>2658004.62</v>
      </c>
      <c r="E52" s="53">
        <f>C52+D52</f>
        <v>2688004.62</v>
      </c>
      <c r="F52" s="53">
        <f t="shared" ref="F52:G52" si="5">SUM(F53:F61)</f>
        <v>2263589.86</v>
      </c>
      <c r="G52" s="53">
        <f t="shared" si="5"/>
        <v>1971208.6400000001</v>
      </c>
      <c r="H52" s="53">
        <f>E52-F52</f>
        <v>424414.76000000024</v>
      </c>
    </row>
    <row r="53" spans="1:8" x14ac:dyDescent="0.2">
      <c r="A53" s="5"/>
      <c r="B53" s="9" t="s">
        <v>99</v>
      </c>
      <c r="C53" s="13">
        <v>30000</v>
      </c>
      <c r="D53" s="13">
        <v>1211728.32</v>
      </c>
      <c r="E53" s="13">
        <v>1241728.32</v>
      </c>
      <c r="F53" s="13">
        <v>1170741.26</v>
      </c>
      <c r="G53" s="13">
        <v>913793.4</v>
      </c>
      <c r="H53" s="13">
        <v>70987.060000000056</v>
      </c>
    </row>
    <row r="54" spans="1:8" x14ac:dyDescent="0.2">
      <c r="A54" s="5"/>
      <c r="B54" s="9" t="s">
        <v>100</v>
      </c>
      <c r="C54" s="13">
        <v>0</v>
      </c>
      <c r="D54" s="13">
        <v>23000</v>
      </c>
      <c r="E54" s="13">
        <v>23000</v>
      </c>
      <c r="F54" s="13">
        <v>20896.009999999998</v>
      </c>
      <c r="G54" s="13">
        <v>20896.009999999998</v>
      </c>
      <c r="H54" s="13">
        <v>2103.9900000000016</v>
      </c>
    </row>
    <row r="55" spans="1:8" x14ac:dyDescent="0.2">
      <c r="A55" s="5"/>
      <c r="B55" s="9" t="s">
        <v>101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5"/>
      <c r="B56" s="9" t="s">
        <v>102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5"/>
      <c r="B57" s="9" t="s">
        <v>103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5"/>
      <c r="B58" s="9" t="s">
        <v>104</v>
      </c>
      <c r="C58" s="13">
        <v>0</v>
      </c>
      <c r="D58" s="13">
        <v>345000</v>
      </c>
      <c r="E58" s="13">
        <v>345000</v>
      </c>
      <c r="F58" s="13">
        <v>337299.41</v>
      </c>
      <c r="G58" s="13">
        <v>337299.41</v>
      </c>
      <c r="H58" s="13">
        <v>7700.5900000000256</v>
      </c>
    </row>
    <row r="59" spans="1:8" x14ac:dyDescent="0.2">
      <c r="A59" s="5"/>
      <c r="B59" s="9" t="s">
        <v>105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5"/>
      <c r="B60" s="9" t="s">
        <v>106</v>
      </c>
      <c r="C60" s="13">
        <v>0</v>
      </c>
      <c r="D60" s="13">
        <v>710191.5</v>
      </c>
      <c r="E60" s="13">
        <v>710191.5</v>
      </c>
      <c r="F60" s="13">
        <v>396103.5</v>
      </c>
      <c r="G60" s="13">
        <v>396103.5</v>
      </c>
      <c r="H60" s="13">
        <v>314088</v>
      </c>
    </row>
    <row r="61" spans="1:8" x14ac:dyDescent="0.2">
      <c r="A61" s="5"/>
      <c r="B61" s="9" t="s">
        <v>107</v>
      </c>
      <c r="C61" s="13">
        <v>0</v>
      </c>
      <c r="D61" s="13">
        <v>368084.8</v>
      </c>
      <c r="E61" s="13">
        <v>368084.8</v>
      </c>
      <c r="F61" s="13">
        <v>338549.68</v>
      </c>
      <c r="G61" s="13">
        <v>303116.32</v>
      </c>
      <c r="H61" s="13">
        <v>29535.119999999995</v>
      </c>
    </row>
    <row r="62" spans="1:8" x14ac:dyDescent="0.2">
      <c r="A62" s="47" t="s">
        <v>66</v>
      </c>
      <c r="B62" s="7"/>
      <c r="C62" s="53">
        <f>SUM(C63:C65)</f>
        <v>46107895</v>
      </c>
      <c r="D62" s="53">
        <f t="shared" ref="D62" si="6">SUM(D63:D65)</f>
        <v>169451683.22</v>
      </c>
      <c r="E62" s="53">
        <f>C62+D62</f>
        <v>215559578.22</v>
      </c>
      <c r="F62" s="53">
        <f t="shared" ref="F62:G62" si="7">SUM(F63:F65)</f>
        <v>149521682.98999998</v>
      </c>
      <c r="G62" s="53">
        <f t="shared" si="7"/>
        <v>133445217.94</v>
      </c>
      <c r="H62" s="53">
        <f>E62-F62</f>
        <v>66037895.230000019</v>
      </c>
    </row>
    <row r="63" spans="1:8" x14ac:dyDescent="0.2">
      <c r="A63" s="5"/>
      <c r="B63" s="9" t="s">
        <v>108</v>
      </c>
      <c r="C63" s="13">
        <v>45557895</v>
      </c>
      <c r="D63" s="13">
        <v>162331604.47</v>
      </c>
      <c r="E63" s="13">
        <v>207889499.47</v>
      </c>
      <c r="F63" s="13">
        <v>145558129.03999999</v>
      </c>
      <c r="G63" s="13">
        <v>130741347.81999999</v>
      </c>
      <c r="H63" s="13">
        <v>62331370.430000007</v>
      </c>
    </row>
    <row r="64" spans="1:8" x14ac:dyDescent="0.2">
      <c r="A64" s="5"/>
      <c r="B64" s="9" t="s">
        <v>109</v>
      </c>
      <c r="C64" s="13">
        <v>550000</v>
      </c>
      <c r="D64" s="13">
        <v>7120078.75</v>
      </c>
      <c r="E64" s="13">
        <v>7670078.75</v>
      </c>
      <c r="F64" s="13">
        <v>3963553.95</v>
      </c>
      <c r="G64" s="13">
        <v>2703870.12</v>
      </c>
      <c r="H64" s="13">
        <v>3706524.8</v>
      </c>
    </row>
    <row r="65" spans="1:8" x14ac:dyDescent="0.2">
      <c r="A65" s="5"/>
      <c r="B65" s="9" t="s">
        <v>110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x14ac:dyDescent="0.2">
      <c r="A66" s="47" t="s">
        <v>67</v>
      </c>
      <c r="B66" s="7"/>
      <c r="C66" s="53">
        <f>SUM(C67:C73)</f>
        <v>1500000</v>
      </c>
      <c r="D66" s="53">
        <f>SUM(D67:D73)</f>
        <v>0</v>
      </c>
      <c r="E66" s="53">
        <f>C66+D66</f>
        <v>1500000</v>
      </c>
      <c r="F66" s="53">
        <f>SUM(F67:F73)</f>
        <v>0</v>
      </c>
      <c r="G66" s="53">
        <f>SUM(G67:G73)</f>
        <v>0</v>
      </c>
      <c r="H66" s="53">
        <f>E66-F66</f>
        <v>1500000</v>
      </c>
    </row>
    <row r="67" spans="1:8" x14ac:dyDescent="0.2">
      <c r="A67" s="5"/>
      <c r="B67" s="9" t="s">
        <v>111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5"/>
      <c r="B68" s="9" t="s">
        <v>112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">
      <c r="A69" s="5"/>
      <c r="B69" s="9" t="s">
        <v>113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">
      <c r="A70" s="5"/>
      <c r="B70" s="9" t="s">
        <v>114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5"/>
      <c r="B71" s="9" t="s">
        <v>115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5"/>
      <c r="B72" s="9" t="s">
        <v>116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5"/>
      <c r="B73" s="9" t="s">
        <v>117</v>
      </c>
      <c r="C73" s="13">
        <v>1500000</v>
      </c>
      <c r="D73" s="13">
        <v>0</v>
      </c>
      <c r="E73" s="13">
        <v>1500000</v>
      </c>
      <c r="F73" s="13">
        <v>0</v>
      </c>
      <c r="G73" s="13">
        <v>0</v>
      </c>
      <c r="H73" s="13">
        <v>1500000</v>
      </c>
    </row>
    <row r="74" spans="1:8" x14ac:dyDescent="0.2">
      <c r="A74" s="47" t="s">
        <v>68</v>
      </c>
      <c r="B74" s="7"/>
      <c r="C74" s="53">
        <f>SUM(C75:C77)</f>
        <v>9498256</v>
      </c>
      <c r="D74" s="53">
        <f t="shared" ref="D74" si="8">SUM(D75:D77)</f>
        <v>-5539247.4400000004</v>
      </c>
      <c r="E74" s="53">
        <f>C74+D74</f>
        <v>3959008.5599999996</v>
      </c>
      <c r="F74" s="53">
        <f t="shared" ref="F74:G74" si="9">SUM(F75:F77)</f>
        <v>2736871.03</v>
      </c>
      <c r="G74" s="53">
        <f t="shared" si="9"/>
        <v>2696871.03</v>
      </c>
      <c r="H74" s="53">
        <f>E74-F74</f>
        <v>1222137.5299999998</v>
      </c>
    </row>
    <row r="75" spans="1:8" x14ac:dyDescent="0.2">
      <c r="A75" s="5"/>
      <c r="B75" s="9" t="s">
        <v>38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5"/>
      <c r="B76" s="9" t="s">
        <v>39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1:8" x14ac:dyDescent="0.2">
      <c r="A77" s="5"/>
      <c r="B77" s="9" t="s">
        <v>40</v>
      </c>
      <c r="C77" s="13">
        <v>9498256</v>
      </c>
      <c r="D77" s="13">
        <v>-5539247.4400000004</v>
      </c>
      <c r="E77" s="13">
        <v>3959008.5599999996</v>
      </c>
      <c r="F77" s="13">
        <v>2736871.03</v>
      </c>
      <c r="G77" s="13">
        <v>2696871.03</v>
      </c>
      <c r="H77" s="13">
        <v>1222137.5299999998</v>
      </c>
    </row>
    <row r="78" spans="1:8" x14ac:dyDescent="0.2">
      <c r="A78" s="47" t="s">
        <v>69</v>
      </c>
      <c r="B78" s="7"/>
      <c r="C78" s="53">
        <f>SUM(C79:C85)</f>
        <v>4015516</v>
      </c>
      <c r="D78" s="53">
        <f>SUM(D79:D85)</f>
        <v>-280944.38</v>
      </c>
      <c r="E78" s="53">
        <f>C78+D78</f>
        <v>3734571.62</v>
      </c>
      <c r="F78" s="53">
        <f>SUM(F79:F85)</f>
        <v>3734571.62</v>
      </c>
      <c r="G78" s="53">
        <f>SUM(G79:G85)</f>
        <v>3734571.62</v>
      </c>
      <c r="H78" s="53">
        <f>E78-F78</f>
        <v>0</v>
      </c>
    </row>
    <row r="79" spans="1:8" x14ac:dyDescent="0.2">
      <c r="A79" s="5"/>
      <c r="B79" s="9" t="s">
        <v>118</v>
      </c>
      <c r="C79" s="13">
        <v>3065881</v>
      </c>
      <c r="D79" s="13">
        <v>-0.21</v>
      </c>
      <c r="E79" s="13">
        <v>3065880.79</v>
      </c>
      <c r="F79" s="13">
        <v>3065880.79</v>
      </c>
      <c r="G79" s="13">
        <v>3065880.79</v>
      </c>
      <c r="H79" s="13">
        <v>0</v>
      </c>
    </row>
    <row r="80" spans="1:8" x14ac:dyDescent="0.2">
      <c r="A80" s="5"/>
      <c r="B80" s="9" t="s">
        <v>119</v>
      </c>
      <c r="C80" s="13">
        <v>949635</v>
      </c>
      <c r="D80" s="13">
        <v>-280944.17</v>
      </c>
      <c r="E80" s="13">
        <v>668690.83000000007</v>
      </c>
      <c r="F80" s="13">
        <v>668690.82999999996</v>
      </c>
      <c r="G80" s="13">
        <v>668690.82999999996</v>
      </c>
      <c r="H80" s="13">
        <v>0</v>
      </c>
    </row>
    <row r="81" spans="1:8" x14ac:dyDescent="0.2">
      <c r="A81" s="5"/>
      <c r="B81" s="9" t="s">
        <v>120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</row>
    <row r="82" spans="1:8" x14ac:dyDescent="0.2">
      <c r="A82" s="5"/>
      <c r="B82" s="9" t="s">
        <v>121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</row>
    <row r="83" spans="1:8" x14ac:dyDescent="0.2">
      <c r="A83" s="5"/>
      <c r="B83" s="9" t="s">
        <v>122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</row>
    <row r="84" spans="1:8" x14ac:dyDescent="0.2">
      <c r="A84" s="5"/>
      <c r="B84" s="9" t="s">
        <v>123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</row>
    <row r="85" spans="1:8" x14ac:dyDescent="0.2">
      <c r="A85" s="6"/>
      <c r="B85" s="10" t="s">
        <v>124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</row>
    <row r="86" spans="1:8" x14ac:dyDescent="0.2">
      <c r="A86" s="8"/>
      <c r="B86" s="11" t="s">
        <v>53</v>
      </c>
      <c r="C86" s="15">
        <f t="shared" ref="C86:H86" si="10">C78+C74+C66+C62+C52+C33+C23+C13+C5</f>
        <v>644098554.96000004</v>
      </c>
      <c r="D86" s="15">
        <f t="shared" si="10"/>
        <v>263354422.88000003</v>
      </c>
      <c r="E86" s="15">
        <f t="shared" si="10"/>
        <v>907452977.83999991</v>
      </c>
      <c r="F86" s="15">
        <f t="shared" si="10"/>
        <v>806128299.60000002</v>
      </c>
      <c r="G86" s="15">
        <f t="shared" si="10"/>
        <v>773900704.82999992</v>
      </c>
      <c r="H86" s="15">
        <f t="shared" si="10"/>
        <v>101324678.24000001</v>
      </c>
    </row>
    <row r="87" spans="1:8" x14ac:dyDescent="0.2">
      <c r="A87" s="50"/>
    </row>
  </sheetData>
  <sheetProtection formatCells="0" formatColumns="0" formatRows="0" autoFilter="0"/>
  <mergeCells count="5">
    <mergeCell ref="A1:H1"/>
    <mergeCell ref="C2:G2"/>
    <mergeCell ref="H2:H3"/>
    <mergeCell ref="A2:B4"/>
    <mergeCell ref="A51:H51"/>
  </mergeCells>
  <printOptions horizontalCentered="1"/>
  <pageMargins left="0.31496062992125984" right="0.31496062992125984" top="0.74803149606299213" bottom="0.35433070866141736" header="0.31496062992125984" footer="0.31496062992125984"/>
  <pageSetup scale="90" orientation="landscape" r:id="rId1"/>
  <headerFooter>
    <oddFooter>&amp;LBajo protesta de decir verdad declaramos que los Estados Financieros y sus notas, son razonablemente correctos y son responsabilidad del emisor.&amp;R&amp;P/&amp;N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workbookViewId="0">
      <selection activeCell="A46" sqref="A46:A104857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63" customHeight="1" x14ac:dyDescent="0.2">
      <c r="A1" s="85" t="s">
        <v>129</v>
      </c>
      <c r="B1" s="86"/>
      <c r="C1" s="86"/>
      <c r="D1" s="86"/>
      <c r="E1" s="86"/>
      <c r="F1" s="86"/>
      <c r="G1" s="86"/>
      <c r="H1" s="87"/>
    </row>
    <row r="2" spans="1:8" x14ac:dyDescent="0.2">
      <c r="A2" s="90" t="s">
        <v>54</v>
      </c>
      <c r="B2" s="91"/>
      <c r="C2" s="85" t="s">
        <v>60</v>
      </c>
      <c r="D2" s="86"/>
      <c r="E2" s="86"/>
      <c r="F2" s="86"/>
      <c r="G2" s="87"/>
      <c r="H2" s="88" t="s">
        <v>59</v>
      </c>
    </row>
    <row r="3" spans="1:8" ht="24.9" customHeight="1" x14ac:dyDescent="0.2">
      <c r="A3" s="92"/>
      <c r="B3" s="93"/>
      <c r="C3" s="48" t="s">
        <v>55</v>
      </c>
      <c r="D3" s="48" t="s">
        <v>125</v>
      </c>
      <c r="E3" s="48" t="s">
        <v>56</v>
      </c>
      <c r="F3" s="48" t="s">
        <v>57</v>
      </c>
      <c r="G3" s="48" t="s">
        <v>58</v>
      </c>
      <c r="H3" s="89"/>
    </row>
    <row r="4" spans="1:8" x14ac:dyDescent="0.2">
      <c r="A4" s="94"/>
      <c r="B4" s="95"/>
      <c r="C4" s="49">
        <v>1</v>
      </c>
      <c r="D4" s="49">
        <v>2</v>
      </c>
      <c r="E4" s="49" t="s">
        <v>126</v>
      </c>
      <c r="F4" s="49">
        <v>4</v>
      </c>
      <c r="G4" s="49">
        <v>5</v>
      </c>
      <c r="H4" s="49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7">
        <v>583896522.96000004</v>
      </c>
      <c r="D6" s="57">
        <v>96783982.689999998</v>
      </c>
      <c r="E6" s="57">
        <f>C6+D6</f>
        <v>680680505.6500001</v>
      </c>
      <c r="F6" s="57">
        <v>648540274.92999995</v>
      </c>
      <c r="G6" s="57">
        <v>632721526.42999995</v>
      </c>
      <c r="H6" s="57">
        <f>E6-F6</f>
        <v>32140230.720000148</v>
      </c>
    </row>
    <row r="7" spans="1:8" x14ac:dyDescent="0.2">
      <c r="A7" s="5"/>
      <c r="B7" s="16"/>
      <c r="C7" s="57"/>
      <c r="D7" s="57"/>
      <c r="E7" s="57"/>
      <c r="F7" s="57"/>
      <c r="G7" s="57"/>
      <c r="H7" s="57"/>
    </row>
    <row r="8" spans="1:8" x14ac:dyDescent="0.2">
      <c r="A8" s="5"/>
      <c r="B8" s="16" t="s">
        <v>1</v>
      </c>
      <c r="C8" s="57">
        <v>57136151</v>
      </c>
      <c r="D8" s="57">
        <v>166570440.40000001</v>
      </c>
      <c r="E8" s="57">
        <f>C8+D8</f>
        <v>223706591.40000001</v>
      </c>
      <c r="F8" s="57">
        <v>154522143.88</v>
      </c>
      <c r="G8" s="57">
        <v>138113297.61000001</v>
      </c>
      <c r="H8" s="57">
        <f>E8-F8</f>
        <v>69184447.520000011</v>
      </c>
    </row>
    <row r="9" spans="1:8" x14ac:dyDescent="0.2">
      <c r="A9" s="5"/>
      <c r="B9" s="16"/>
      <c r="C9" s="57"/>
      <c r="D9" s="57"/>
      <c r="E9" s="57"/>
      <c r="F9" s="57"/>
      <c r="G9" s="57"/>
      <c r="H9" s="57"/>
    </row>
    <row r="10" spans="1:8" x14ac:dyDescent="0.2">
      <c r="A10" s="5"/>
      <c r="B10" s="16" t="s">
        <v>2</v>
      </c>
      <c r="C10" s="57">
        <v>3065881</v>
      </c>
      <c r="D10" s="57">
        <v>-0.21</v>
      </c>
      <c r="E10" s="57">
        <f>C10+D10</f>
        <v>3065880.79</v>
      </c>
      <c r="F10" s="57">
        <v>3065880.79</v>
      </c>
      <c r="G10" s="57">
        <v>3065880.79</v>
      </c>
      <c r="H10" s="57">
        <f>E10-F10</f>
        <v>0</v>
      </c>
    </row>
    <row r="11" spans="1:8" x14ac:dyDescent="0.2">
      <c r="A11" s="5"/>
      <c r="B11" s="16"/>
      <c r="C11" s="57"/>
      <c r="D11" s="57"/>
      <c r="E11" s="57"/>
      <c r="F11" s="57"/>
      <c r="G11" s="57"/>
      <c r="H11" s="57"/>
    </row>
    <row r="12" spans="1:8" x14ac:dyDescent="0.2">
      <c r="A12" s="5"/>
      <c r="B12" s="16" t="s">
        <v>41</v>
      </c>
      <c r="C12" s="57">
        <v>0</v>
      </c>
      <c r="D12" s="57">
        <v>0</v>
      </c>
      <c r="E12" s="57">
        <f>C12+D12</f>
        <v>0</v>
      </c>
      <c r="F12" s="57">
        <v>0</v>
      </c>
      <c r="G12" s="57">
        <v>0</v>
      </c>
      <c r="H12" s="57">
        <f>E12-F12</f>
        <v>0</v>
      </c>
    </row>
    <row r="13" spans="1:8" x14ac:dyDescent="0.2">
      <c r="A13" s="5"/>
      <c r="B13" s="16"/>
      <c r="C13" s="57"/>
      <c r="D13" s="57"/>
      <c r="E13" s="57"/>
      <c r="F13" s="57"/>
      <c r="G13" s="57"/>
      <c r="H13" s="57"/>
    </row>
    <row r="14" spans="1:8" x14ac:dyDescent="0.2">
      <c r="A14" s="5"/>
      <c r="B14" s="16" t="s">
        <v>38</v>
      </c>
      <c r="C14" s="57">
        <v>0</v>
      </c>
      <c r="D14" s="57">
        <v>0</v>
      </c>
      <c r="E14" s="57">
        <f>C14+D14</f>
        <v>0</v>
      </c>
      <c r="F14" s="57">
        <v>0</v>
      </c>
      <c r="G14" s="57">
        <v>0</v>
      </c>
      <c r="H14" s="57">
        <f>E14-F14</f>
        <v>0</v>
      </c>
    </row>
    <row r="15" spans="1:8" x14ac:dyDescent="0.2">
      <c r="A15" s="6"/>
      <c r="B15" s="17"/>
      <c r="C15" s="20"/>
      <c r="D15" s="20"/>
      <c r="E15" s="20"/>
      <c r="F15" s="20"/>
      <c r="G15" s="20"/>
      <c r="H15" s="20"/>
    </row>
    <row r="16" spans="1:8" x14ac:dyDescent="0.2">
      <c r="A16" s="18"/>
      <c r="B16" s="11" t="s">
        <v>53</v>
      </c>
      <c r="C16" s="58">
        <f>SUM(C6+C8+C10+C12+C14)</f>
        <v>644098554.96000004</v>
      </c>
      <c r="D16" s="58">
        <f t="shared" ref="D16:H16" si="0">SUM(D6+D8+D10+D12+D14)</f>
        <v>263354422.88</v>
      </c>
      <c r="E16" s="58">
        <f t="shared" si="0"/>
        <v>907452977.84000003</v>
      </c>
      <c r="F16" s="58">
        <f t="shared" si="0"/>
        <v>806128299.5999999</v>
      </c>
      <c r="G16" s="58">
        <f t="shared" si="0"/>
        <v>773900704.82999992</v>
      </c>
      <c r="H16" s="58">
        <f t="shared" si="0"/>
        <v>101324678.24000016</v>
      </c>
    </row>
    <row r="17" spans="1:1" x14ac:dyDescent="0.2">
      <c r="A17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&amp;LBajo protesta de decir verdad declaramos que los Estados Financieros y sus notas, son razonablemente correctos y son responsabilidad del emisor.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3"/>
  <sheetViews>
    <sheetView showGridLines="0" workbookViewId="0">
      <selection activeCell="J16" sqref="J16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53.4" customHeight="1" x14ac:dyDescent="0.2">
      <c r="A1" s="85" t="s">
        <v>130</v>
      </c>
      <c r="B1" s="86"/>
      <c r="C1" s="86"/>
      <c r="D1" s="86"/>
      <c r="E1" s="86"/>
      <c r="F1" s="86"/>
      <c r="G1" s="86"/>
      <c r="H1" s="87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90" t="s">
        <v>54</v>
      </c>
      <c r="B3" s="91"/>
      <c r="C3" s="85" t="s">
        <v>60</v>
      </c>
      <c r="D3" s="86"/>
      <c r="E3" s="86"/>
      <c r="F3" s="86"/>
      <c r="G3" s="87"/>
      <c r="H3" s="88" t="s">
        <v>59</v>
      </c>
    </row>
    <row r="4" spans="1:8" ht="24.9" customHeight="1" x14ac:dyDescent="0.2">
      <c r="A4" s="92"/>
      <c r="B4" s="93"/>
      <c r="C4" s="48" t="s">
        <v>55</v>
      </c>
      <c r="D4" s="48" t="s">
        <v>125</v>
      </c>
      <c r="E4" s="48" t="s">
        <v>56</v>
      </c>
      <c r="F4" s="48" t="s">
        <v>57</v>
      </c>
      <c r="G4" s="48" t="s">
        <v>58</v>
      </c>
      <c r="H4" s="89"/>
    </row>
    <row r="5" spans="1:8" x14ac:dyDescent="0.2">
      <c r="A5" s="94"/>
      <c r="B5" s="95"/>
      <c r="C5" s="49">
        <v>1</v>
      </c>
      <c r="D5" s="49">
        <v>2</v>
      </c>
      <c r="E5" s="49" t="s">
        <v>126</v>
      </c>
      <c r="F5" s="49">
        <v>4</v>
      </c>
      <c r="G5" s="49">
        <v>5</v>
      </c>
      <c r="H5" s="49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135</v>
      </c>
      <c r="B7" s="59"/>
      <c r="C7" s="61">
        <v>2042891</v>
      </c>
      <c r="D7" s="61">
        <v>0</v>
      </c>
      <c r="E7" s="60">
        <f>C7+D7</f>
        <v>2042891</v>
      </c>
      <c r="F7" s="64">
        <v>1842374.94</v>
      </c>
      <c r="G7" s="73">
        <v>1842049.94</v>
      </c>
      <c r="H7" s="73">
        <f>E7-F7</f>
        <v>200516.06000000006</v>
      </c>
    </row>
    <row r="8" spans="1:8" x14ac:dyDescent="0.2">
      <c r="A8" s="4" t="s">
        <v>136</v>
      </c>
      <c r="B8" s="59"/>
      <c r="C8" s="61">
        <v>18505690</v>
      </c>
      <c r="D8" s="61">
        <v>-78188.460000000006</v>
      </c>
      <c r="E8" s="60">
        <f t="shared" ref="E8:E35" si="0">C8+D8</f>
        <v>18427501.539999999</v>
      </c>
      <c r="F8" s="64">
        <v>18103019.91</v>
      </c>
      <c r="G8" s="73">
        <v>18075129.91</v>
      </c>
      <c r="H8" s="73">
        <f t="shared" ref="H8:H35" si="1">E8-F8</f>
        <v>324481.62999999896</v>
      </c>
    </row>
    <row r="9" spans="1:8" x14ac:dyDescent="0.2">
      <c r="A9" s="4" t="s">
        <v>137</v>
      </c>
      <c r="B9" s="59"/>
      <c r="C9" s="61">
        <v>16073367</v>
      </c>
      <c r="D9" s="61">
        <v>-1019783.12</v>
      </c>
      <c r="E9" s="60">
        <f t="shared" si="0"/>
        <v>15053583.880000001</v>
      </c>
      <c r="F9" s="64">
        <v>12014829.84</v>
      </c>
      <c r="G9" s="73">
        <v>12009776.43</v>
      </c>
      <c r="H9" s="73">
        <f t="shared" si="1"/>
        <v>3038754.040000001</v>
      </c>
    </row>
    <row r="10" spans="1:8" x14ac:dyDescent="0.2">
      <c r="A10" s="4" t="s">
        <v>138</v>
      </c>
      <c r="B10" s="59"/>
      <c r="C10" s="61">
        <v>11255921</v>
      </c>
      <c r="D10" s="61">
        <v>-276811.37</v>
      </c>
      <c r="E10" s="60">
        <f t="shared" si="0"/>
        <v>10979109.630000001</v>
      </c>
      <c r="F10" s="64">
        <v>10094284.76</v>
      </c>
      <c r="G10" s="73">
        <v>10091359.76</v>
      </c>
      <c r="H10" s="73">
        <f t="shared" si="1"/>
        <v>884824.87000000104</v>
      </c>
    </row>
    <row r="11" spans="1:8" x14ac:dyDescent="0.2">
      <c r="A11" s="4" t="s">
        <v>139</v>
      </c>
      <c r="B11" s="59"/>
      <c r="C11" s="61">
        <v>9442538</v>
      </c>
      <c r="D11" s="61">
        <v>-483900.79</v>
      </c>
      <c r="E11" s="60">
        <f t="shared" si="0"/>
        <v>8958637.2100000009</v>
      </c>
      <c r="F11" s="64">
        <v>8430737.7799999993</v>
      </c>
      <c r="G11" s="73">
        <v>8406729.7799999993</v>
      </c>
      <c r="H11" s="73">
        <f t="shared" si="1"/>
        <v>527899.43000000156</v>
      </c>
    </row>
    <row r="12" spans="1:8" x14ac:dyDescent="0.2">
      <c r="A12" s="4" t="s">
        <v>140</v>
      </c>
      <c r="B12" s="59"/>
      <c r="C12" s="61">
        <v>2969273</v>
      </c>
      <c r="D12" s="61">
        <v>-3911.6</v>
      </c>
      <c r="E12" s="60">
        <f t="shared" si="0"/>
        <v>2965361.4</v>
      </c>
      <c r="F12" s="64">
        <v>2547752.11</v>
      </c>
      <c r="G12" s="73">
        <v>2546777.11</v>
      </c>
      <c r="H12" s="73">
        <f t="shared" si="1"/>
        <v>417609.29000000004</v>
      </c>
    </row>
    <row r="13" spans="1:8" x14ac:dyDescent="0.2">
      <c r="A13" s="4" t="s">
        <v>141</v>
      </c>
      <c r="B13" s="59"/>
      <c r="C13" s="61">
        <v>3467239</v>
      </c>
      <c r="D13" s="61">
        <v>-142923.31</v>
      </c>
      <c r="E13" s="60">
        <f t="shared" si="0"/>
        <v>3324315.69</v>
      </c>
      <c r="F13" s="64">
        <v>2884125.69</v>
      </c>
      <c r="G13" s="73">
        <v>2878500.69</v>
      </c>
      <c r="H13" s="73">
        <f t="shared" si="1"/>
        <v>440190</v>
      </c>
    </row>
    <row r="14" spans="1:8" x14ac:dyDescent="0.2">
      <c r="A14" s="4" t="s">
        <v>142</v>
      </c>
      <c r="B14" s="59"/>
      <c r="C14" s="61">
        <v>8428123</v>
      </c>
      <c r="D14" s="61">
        <v>-95500.75</v>
      </c>
      <c r="E14" s="60">
        <f t="shared" si="0"/>
        <v>8332622.25</v>
      </c>
      <c r="F14" s="64">
        <v>7876334.0499999998</v>
      </c>
      <c r="G14" s="73">
        <v>7862561.0499999998</v>
      </c>
      <c r="H14" s="73">
        <f t="shared" si="1"/>
        <v>456288.20000000019</v>
      </c>
    </row>
    <row r="15" spans="1:8" x14ac:dyDescent="0.2">
      <c r="A15" s="4" t="s">
        <v>143</v>
      </c>
      <c r="B15" s="59"/>
      <c r="C15" s="61">
        <v>1844235</v>
      </c>
      <c r="D15" s="61">
        <v>-5900.93</v>
      </c>
      <c r="E15" s="60">
        <f t="shared" si="0"/>
        <v>1838334.07</v>
      </c>
      <c r="F15" s="64">
        <v>1756606.75</v>
      </c>
      <c r="G15" s="73">
        <v>1752131.68</v>
      </c>
      <c r="H15" s="73">
        <f t="shared" si="1"/>
        <v>81727.320000000065</v>
      </c>
    </row>
    <row r="16" spans="1:8" x14ac:dyDescent="0.2">
      <c r="A16" s="4" t="s">
        <v>144</v>
      </c>
      <c r="B16" s="59"/>
      <c r="C16" s="61">
        <v>2677982</v>
      </c>
      <c r="D16" s="61">
        <v>-2270.64</v>
      </c>
      <c r="E16" s="60">
        <f t="shared" si="0"/>
        <v>2675711.36</v>
      </c>
      <c r="F16" s="64">
        <v>2580448.91</v>
      </c>
      <c r="G16" s="73">
        <v>2563690.79</v>
      </c>
      <c r="H16" s="73">
        <f t="shared" si="1"/>
        <v>95262.449999999721</v>
      </c>
    </row>
    <row r="17" spans="1:8" x14ac:dyDescent="0.2">
      <c r="A17" s="4" t="s">
        <v>145</v>
      </c>
      <c r="B17" s="59"/>
      <c r="C17" s="61">
        <v>1630231</v>
      </c>
      <c r="D17" s="61">
        <v>-2960.33</v>
      </c>
      <c r="E17" s="60">
        <f t="shared" si="0"/>
        <v>1627270.67</v>
      </c>
      <c r="F17" s="64">
        <v>1346652.3</v>
      </c>
      <c r="G17" s="73">
        <v>1345352.3</v>
      </c>
      <c r="H17" s="73">
        <f t="shared" si="1"/>
        <v>280618.36999999988</v>
      </c>
    </row>
    <row r="18" spans="1:8" x14ac:dyDescent="0.2">
      <c r="A18" s="4" t="s">
        <v>146</v>
      </c>
      <c r="B18" s="59"/>
      <c r="C18" s="61">
        <v>494392</v>
      </c>
      <c r="D18" s="61">
        <v>-3470.54</v>
      </c>
      <c r="E18" s="60">
        <f t="shared" si="0"/>
        <v>490921.46</v>
      </c>
      <c r="F18" s="64">
        <v>452702.9</v>
      </c>
      <c r="G18" s="73">
        <v>452377.9</v>
      </c>
      <c r="H18" s="73">
        <f t="shared" si="1"/>
        <v>38218.559999999998</v>
      </c>
    </row>
    <row r="19" spans="1:8" x14ac:dyDescent="0.2">
      <c r="A19" s="4" t="s">
        <v>147</v>
      </c>
      <c r="B19" s="59"/>
      <c r="C19" s="61">
        <v>2265673</v>
      </c>
      <c r="D19" s="61">
        <v>-8273.6</v>
      </c>
      <c r="E19" s="60">
        <f t="shared" si="0"/>
        <v>2257399.4</v>
      </c>
      <c r="F19" s="64">
        <v>1915759.58</v>
      </c>
      <c r="G19" s="73">
        <v>1903219.58</v>
      </c>
      <c r="H19" s="73">
        <f t="shared" si="1"/>
        <v>341639.81999999983</v>
      </c>
    </row>
    <row r="20" spans="1:8" x14ac:dyDescent="0.2">
      <c r="A20" s="4" t="s">
        <v>148</v>
      </c>
      <c r="B20" s="59"/>
      <c r="C20" s="61">
        <v>12157388</v>
      </c>
      <c r="D20" s="61">
        <v>1020890.72</v>
      </c>
      <c r="E20" s="60">
        <f t="shared" si="0"/>
        <v>13178278.720000001</v>
      </c>
      <c r="F20" s="64">
        <v>10120512.289999999</v>
      </c>
      <c r="G20" s="73">
        <v>9760578.4199999999</v>
      </c>
      <c r="H20" s="73">
        <f t="shared" si="1"/>
        <v>3057766.4300000016</v>
      </c>
    </row>
    <row r="21" spans="1:8" x14ac:dyDescent="0.2">
      <c r="A21" s="4" t="s">
        <v>149</v>
      </c>
      <c r="B21" s="59"/>
      <c r="C21" s="61">
        <v>11963763</v>
      </c>
      <c r="D21" s="61">
        <v>89390</v>
      </c>
      <c r="E21" s="60">
        <f t="shared" si="0"/>
        <v>12053153</v>
      </c>
      <c r="F21" s="64">
        <v>11842559.9</v>
      </c>
      <c r="G21" s="73">
        <v>11094405.369999999</v>
      </c>
      <c r="H21" s="73">
        <f t="shared" si="1"/>
        <v>210593.09999999963</v>
      </c>
    </row>
    <row r="22" spans="1:8" x14ac:dyDescent="0.2">
      <c r="A22" s="4" t="s">
        <v>150</v>
      </c>
      <c r="B22" s="59"/>
      <c r="C22" s="61">
        <v>6427107</v>
      </c>
      <c r="D22" s="61">
        <v>142431.57999999999</v>
      </c>
      <c r="E22" s="60">
        <f t="shared" si="0"/>
        <v>6569538.5800000001</v>
      </c>
      <c r="F22" s="64">
        <v>6477578.2300000004</v>
      </c>
      <c r="G22" s="73">
        <v>6464966.8099999996</v>
      </c>
      <c r="H22" s="73">
        <f t="shared" si="1"/>
        <v>91960.349999999627</v>
      </c>
    </row>
    <row r="23" spans="1:8" x14ac:dyDescent="0.2">
      <c r="A23" s="4" t="s">
        <v>151</v>
      </c>
      <c r="B23" s="59"/>
      <c r="C23" s="61">
        <v>12741521</v>
      </c>
      <c r="D23" s="61">
        <v>-482043.67</v>
      </c>
      <c r="E23" s="60">
        <f t="shared" si="0"/>
        <v>12259477.33</v>
      </c>
      <c r="F23" s="64">
        <v>11590678.67</v>
      </c>
      <c r="G23" s="73">
        <v>11330543.84</v>
      </c>
      <c r="H23" s="73">
        <f t="shared" si="1"/>
        <v>668798.66000000015</v>
      </c>
    </row>
    <row r="24" spans="1:8" x14ac:dyDescent="0.2">
      <c r="A24" s="4" t="s">
        <v>152</v>
      </c>
      <c r="B24" s="59"/>
      <c r="C24" s="61">
        <v>1893196</v>
      </c>
      <c r="D24" s="61">
        <v>38451.96</v>
      </c>
      <c r="E24" s="60">
        <f t="shared" si="0"/>
        <v>1931647.96</v>
      </c>
      <c r="F24" s="64">
        <v>1848163.02</v>
      </c>
      <c r="G24" s="73">
        <v>1772925.15</v>
      </c>
      <c r="H24" s="73">
        <f t="shared" si="1"/>
        <v>83484.939999999944</v>
      </c>
    </row>
    <row r="25" spans="1:8" x14ac:dyDescent="0.2">
      <c r="A25" s="4" t="s">
        <v>153</v>
      </c>
      <c r="B25" s="59"/>
      <c r="C25" s="61">
        <v>9399648</v>
      </c>
      <c r="D25" s="61">
        <v>519399.21</v>
      </c>
      <c r="E25" s="60">
        <f t="shared" si="0"/>
        <v>9919047.2100000009</v>
      </c>
      <c r="F25" s="64">
        <v>9616750.4199999999</v>
      </c>
      <c r="G25" s="73">
        <v>9431775.4600000009</v>
      </c>
      <c r="H25" s="73">
        <f t="shared" si="1"/>
        <v>302296.79000000097</v>
      </c>
    </row>
    <row r="26" spans="1:8" x14ac:dyDescent="0.2">
      <c r="A26" s="4" t="s">
        <v>154</v>
      </c>
      <c r="B26" s="59"/>
      <c r="C26" s="61">
        <v>39234642.960000001</v>
      </c>
      <c r="D26" s="61">
        <v>38057863.689999998</v>
      </c>
      <c r="E26" s="60">
        <f t="shared" si="0"/>
        <v>77292506.650000006</v>
      </c>
      <c r="F26" s="64">
        <v>75549214.569999993</v>
      </c>
      <c r="G26" s="73">
        <v>67953501.980000004</v>
      </c>
      <c r="H26" s="73">
        <f t="shared" si="1"/>
        <v>1743292.0800000131</v>
      </c>
    </row>
    <row r="27" spans="1:8" x14ac:dyDescent="0.2">
      <c r="A27" s="4" t="s">
        <v>155</v>
      </c>
      <c r="B27" s="59"/>
      <c r="C27" s="61">
        <v>3616161</v>
      </c>
      <c r="D27" s="61">
        <v>130141.14</v>
      </c>
      <c r="E27" s="60">
        <f t="shared" si="0"/>
        <v>3746302.14</v>
      </c>
      <c r="F27" s="64">
        <v>3388473.89</v>
      </c>
      <c r="G27" s="73">
        <v>3365620.89</v>
      </c>
      <c r="H27" s="73">
        <f t="shared" si="1"/>
        <v>357828.25</v>
      </c>
    </row>
    <row r="28" spans="1:8" x14ac:dyDescent="0.2">
      <c r="A28" s="4" t="s">
        <v>156</v>
      </c>
      <c r="B28" s="59"/>
      <c r="C28" s="61">
        <v>4271990</v>
      </c>
      <c r="D28" s="61">
        <v>1408781.93</v>
      </c>
      <c r="E28" s="60">
        <f t="shared" si="0"/>
        <v>5680771.9299999997</v>
      </c>
      <c r="F28" s="64">
        <v>5324737.0999999996</v>
      </c>
      <c r="G28" s="73">
        <v>5302366.6399999997</v>
      </c>
      <c r="H28" s="73">
        <f t="shared" si="1"/>
        <v>356034.83000000007</v>
      </c>
    </row>
    <row r="29" spans="1:8" x14ac:dyDescent="0.2">
      <c r="A29" s="4" t="s">
        <v>157</v>
      </c>
      <c r="B29" s="59"/>
      <c r="C29" s="61">
        <v>11909594</v>
      </c>
      <c r="D29" s="61">
        <v>-459489.62</v>
      </c>
      <c r="E29" s="60">
        <f t="shared" si="0"/>
        <v>11450104.380000001</v>
      </c>
      <c r="F29" s="64">
        <v>10591175.210000001</v>
      </c>
      <c r="G29" s="73">
        <v>10561260.630000001</v>
      </c>
      <c r="H29" s="73">
        <f t="shared" si="1"/>
        <v>858929.16999999993</v>
      </c>
    </row>
    <row r="30" spans="1:8" x14ac:dyDescent="0.2">
      <c r="A30" s="4" t="s">
        <v>158</v>
      </c>
      <c r="B30" s="59"/>
      <c r="C30" s="61">
        <v>42393534</v>
      </c>
      <c r="D30" s="61">
        <v>8462408.6500000004</v>
      </c>
      <c r="E30" s="60">
        <f t="shared" si="0"/>
        <v>50855942.649999999</v>
      </c>
      <c r="F30" s="64">
        <v>48579187.880000003</v>
      </c>
      <c r="G30" s="73">
        <v>48115062.240000002</v>
      </c>
      <c r="H30" s="73">
        <f t="shared" si="1"/>
        <v>2276754.7699999958</v>
      </c>
    </row>
    <row r="31" spans="1:8" x14ac:dyDescent="0.2">
      <c r="A31" s="4" t="s">
        <v>159</v>
      </c>
      <c r="B31" s="59"/>
      <c r="C31" s="61">
        <v>29932282</v>
      </c>
      <c r="D31" s="61">
        <v>17820651.969999999</v>
      </c>
      <c r="E31" s="60">
        <f t="shared" si="0"/>
        <v>47752933.969999999</v>
      </c>
      <c r="F31" s="64">
        <v>46084056.729999997</v>
      </c>
      <c r="G31" s="73">
        <v>43135154.920000002</v>
      </c>
      <c r="H31" s="73">
        <f t="shared" si="1"/>
        <v>1668877.2400000021</v>
      </c>
    </row>
    <row r="32" spans="1:8" x14ac:dyDescent="0.2">
      <c r="A32" s="4" t="s">
        <v>160</v>
      </c>
      <c r="B32" s="59"/>
      <c r="C32" s="61">
        <v>3524805</v>
      </c>
      <c r="D32" s="61">
        <v>1303150.3600000001</v>
      </c>
      <c r="E32" s="60">
        <f t="shared" si="0"/>
        <v>4827955.3600000003</v>
      </c>
      <c r="F32" s="64">
        <v>4737501.0199999996</v>
      </c>
      <c r="G32" s="73">
        <v>4727489.4400000004</v>
      </c>
      <c r="H32" s="73">
        <f t="shared" si="1"/>
        <v>90454.340000000782</v>
      </c>
    </row>
    <row r="33" spans="1:9" x14ac:dyDescent="0.2">
      <c r="A33" s="4" t="s">
        <v>161</v>
      </c>
      <c r="B33" s="59"/>
      <c r="C33" s="61">
        <v>1774305</v>
      </c>
      <c r="D33" s="61">
        <v>47289.38</v>
      </c>
      <c r="E33" s="60">
        <f t="shared" si="0"/>
        <v>1821594.38</v>
      </c>
      <c r="F33" s="64">
        <v>1721499.84</v>
      </c>
      <c r="G33" s="73">
        <v>1718587.84</v>
      </c>
      <c r="H33" s="73">
        <f t="shared" si="1"/>
        <v>100094.5399999998</v>
      </c>
    </row>
    <row r="34" spans="1:9" x14ac:dyDescent="0.2">
      <c r="A34" s="4" t="s">
        <v>162</v>
      </c>
      <c r="B34" s="59"/>
      <c r="C34" s="61">
        <v>3641742</v>
      </c>
      <c r="D34" s="61">
        <v>-188973.13</v>
      </c>
      <c r="E34" s="60">
        <f t="shared" si="0"/>
        <v>3452768.87</v>
      </c>
      <c r="F34" s="64">
        <v>3326299.8</v>
      </c>
      <c r="G34" s="73">
        <v>3321749.8</v>
      </c>
      <c r="H34" s="73">
        <f t="shared" si="1"/>
        <v>126469.0700000003</v>
      </c>
    </row>
    <row r="35" spans="1:9" x14ac:dyDescent="0.2">
      <c r="A35" s="4" t="s">
        <v>163</v>
      </c>
      <c r="B35" s="59"/>
      <c r="C35" s="61">
        <v>5642622</v>
      </c>
      <c r="D35" s="61">
        <v>-221335.23</v>
      </c>
      <c r="E35" s="60">
        <f t="shared" si="0"/>
        <v>5421286.7699999996</v>
      </c>
      <c r="F35" s="64">
        <v>5350165.25</v>
      </c>
      <c r="G35" s="73">
        <v>5307802.47</v>
      </c>
      <c r="H35" s="73">
        <f t="shared" si="1"/>
        <v>71121.519999999553</v>
      </c>
    </row>
    <row r="36" spans="1:9" x14ac:dyDescent="0.2">
      <c r="A36" s="4" t="s">
        <v>164</v>
      </c>
      <c r="B36" s="59"/>
      <c r="C36" s="61">
        <v>4668466</v>
      </c>
      <c r="D36" s="61">
        <v>-165971.89000000001</v>
      </c>
      <c r="E36" s="60">
        <f>C36+D36</f>
        <v>4502494.1100000003</v>
      </c>
      <c r="F36" s="64">
        <v>4340845.28</v>
      </c>
      <c r="G36" s="73">
        <v>4336195.28</v>
      </c>
      <c r="H36" s="73">
        <f>E36-F36</f>
        <v>161648.83000000007</v>
      </c>
    </row>
    <row r="37" spans="1:9" x14ac:dyDescent="0.2">
      <c r="A37" s="29" t="s">
        <v>165</v>
      </c>
      <c r="B37" s="77"/>
      <c r="C37" s="78">
        <v>2143957</v>
      </c>
      <c r="D37" s="78">
        <v>-1033432.55</v>
      </c>
      <c r="E37" s="79">
        <f>C37+D37</f>
        <v>1110524.45</v>
      </c>
      <c r="F37" s="80">
        <v>1028540.03</v>
      </c>
      <c r="G37" s="81">
        <v>1013215.03</v>
      </c>
      <c r="H37" s="81">
        <f>E37-F37</f>
        <v>81984.419999999925</v>
      </c>
    </row>
    <row r="38" spans="1:9" x14ac:dyDescent="0.2">
      <c r="I38" s="2"/>
    </row>
    <row r="39" spans="1:9" x14ac:dyDescent="0.2">
      <c r="I39" s="2"/>
    </row>
    <row r="40" spans="1:9" x14ac:dyDescent="0.2">
      <c r="I40" s="2"/>
    </row>
    <row r="41" spans="1:9" x14ac:dyDescent="0.2">
      <c r="I41" s="2"/>
    </row>
    <row r="42" spans="1:9" x14ac:dyDescent="0.2">
      <c r="A42" s="2"/>
      <c r="B42" s="67"/>
      <c r="C42" s="68"/>
      <c r="D42" s="68"/>
      <c r="E42" s="69"/>
      <c r="F42" s="70"/>
      <c r="G42" s="70"/>
      <c r="H42" s="69"/>
      <c r="I42" s="2"/>
    </row>
    <row r="43" spans="1:9" x14ac:dyDescent="0.2">
      <c r="A43" s="2"/>
      <c r="B43" s="67"/>
      <c r="C43" s="68"/>
      <c r="D43" s="68"/>
      <c r="E43" s="69"/>
      <c r="F43" s="70"/>
      <c r="G43" s="70"/>
      <c r="H43" s="69"/>
      <c r="I43" s="2"/>
    </row>
    <row r="44" spans="1:9" x14ac:dyDescent="0.2">
      <c r="A44" s="2"/>
      <c r="B44" s="67"/>
      <c r="C44" s="68"/>
      <c r="D44" s="68"/>
      <c r="E44" s="69"/>
      <c r="F44" s="70"/>
      <c r="G44" s="70"/>
      <c r="H44" s="69"/>
      <c r="I44" s="2"/>
    </row>
    <row r="45" spans="1:9" x14ac:dyDescent="0.2">
      <c r="A45" s="2"/>
      <c r="B45" s="67"/>
      <c r="C45" s="68"/>
      <c r="D45" s="68"/>
      <c r="E45" s="69"/>
      <c r="F45" s="70"/>
      <c r="G45" s="70"/>
      <c r="H45" s="69"/>
      <c r="I45" s="2"/>
    </row>
    <row r="46" spans="1:9" x14ac:dyDescent="0.2">
      <c r="A46" s="2"/>
      <c r="B46" s="67"/>
      <c r="C46" s="68"/>
      <c r="D46" s="68"/>
      <c r="E46" s="69"/>
      <c r="F46" s="70"/>
      <c r="G46" s="70"/>
      <c r="H46" s="69"/>
      <c r="I46" s="2"/>
    </row>
    <row r="47" spans="1:9" x14ac:dyDescent="0.2">
      <c r="A47" s="2"/>
      <c r="B47" s="67"/>
      <c r="C47" s="68"/>
      <c r="D47" s="68"/>
      <c r="E47" s="69"/>
      <c r="F47" s="70"/>
      <c r="G47" s="70"/>
      <c r="H47" s="69"/>
      <c r="I47" s="2"/>
    </row>
    <row r="48" spans="1:9" x14ac:dyDescent="0.2">
      <c r="A48" s="2"/>
      <c r="B48" s="67"/>
      <c r="C48" s="68"/>
      <c r="D48" s="68"/>
      <c r="E48" s="69"/>
      <c r="F48" s="70"/>
      <c r="G48" s="70"/>
      <c r="H48" s="69"/>
      <c r="I48" s="2"/>
    </row>
    <row r="49" spans="1:8" ht="49.95" customHeight="1" x14ac:dyDescent="0.2">
      <c r="A49" s="96" t="s">
        <v>130</v>
      </c>
      <c r="B49" s="97"/>
      <c r="C49" s="97"/>
      <c r="D49" s="97"/>
      <c r="E49" s="97"/>
      <c r="F49" s="97"/>
      <c r="G49" s="97"/>
      <c r="H49" s="98"/>
    </row>
    <row r="50" spans="1:8" x14ac:dyDescent="0.2">
      <c r="B50" s="26"/>
      <c r="C50" s="26"/>
      <c r="D50" s="26"/>
      <c r="E50" s="26"/>
      <c r="F50" s="26"/>
      <c r="G50" s="26"/>
      <c r="H50" s="26"/>
    </row>
    <row r="51" spans="1:8" x14ac:dyDescent="0.2">
      <c r="A51" s="90" t="s">
        <v>54</v>
      </c>
      <c r="B51" s="91"/>
      <c r="C51" s="85" t="s">
        <v>60</v>
      </c>
      <c r="D51" s="86"/>
      <c r="E51" s="86"/>
      <c r="F51" s="86"/>
      <c r="G51" s="87"/>
      <c r="H51" s="88" t="s">
        <v>59</v>
      </c>
    </row>
    <row r="52" spans="1:8" ht="24.9" customHeight="1" x14ac:dyDescent="0.2">
      <c r="A52" s="92"/>
      <c r="B52" s="93"/>
      <c r="C52" s="48" t="s">
        <v>55</v>
      </c>
      <c r="D52" s="48" t="s">
        <v>125</v>
      </c>
      <c r="E52" s="48" t="s">
        <v>56</v>
      </c>
      <c r="F52" s="48" t="s">
        <v>57</v>
      </c>
      <c r="G52" s="48" t="s">
        <v>58</v>
      </c>
      <c r="H52" s="89"/>
    </row>
    <row r="53" spans="1:8" x14ac:dyDescent="0.2">
      <c r="A53" s="94"/>
      <c r="B53" s="95"/>
      <c r="C53" s="49">
        <v>1</v>
      </c>
      <c r="D53" s="49">
        <v>2</v>
      </c>
      <c r="E53" s="49" t="s">
        <v>126</v>
      </c>
      <c r="F53" s="49">
        <v>4</v>
      </c>
      <c r="G53" s="49">
        <v>5</v>
      </c>
      <c r="H53" s="49" t="s">
        <v>127</v>
      </c>
    </row>
    <row r="55" spans="1:8" x14ac:dyDescent="0.2">
      <c r="A55" s="4" t="s">
        <v>166</v>
      </c>
      <c r="B55" s="59"/>
      <c r="C55" s="61">
        <v>5202007</v>
      </c>
      <c r="D55" s="61">
        <v>2188376.84</v>
      </c>
      <c r="E55" s="60">
        <f t="shared" ref="E55:E81" si="2">C55+D55</f>
        <v>7390383.8399999999</v>
      </c>
      <c r="F55" s="64">
        <v>7303041.4800000004</v>
      </c>
      <c r="G55" s="73">
        <v>7298066.4800000004</v>
      </c>
      <c r="H55" s="73">
        <f t="shared" ref="H55:H81" si="3">E55-F55</f>
        <v>87342.359999999404</v>
      </c>
    </row>
    <row r="56" spans="1:8" x14ac:dyDescent="0.2">
      <c r="A56" s="4" t="s">
        <v>167</v>
      </c>
      <c r="B56" s="59"/>
      <c r="C56" s="61">
        <v>3586514</v>
      </c>
      <c r="D56" s="61">
        <v>-111411.69</v>
      </c>
      <c r="E56" s="60">
        <f t="shared" si="2"/>
        <v>3475102.31</v>
      </c>
      <c r="F56" s="64">
        <v>3274661.63</v>
      </c>
      <c r="G56" s="73">
        <v>3271411.63</v>
      </c>
      <c r="H56" s="73">
        <f t="shared" si="3"/>
        <v>200440.68000000017</v>
      </c>
    </row>
    <row r="57" spans="1:8" x14ac:dyDescent="0.2">
      <c r="A57" s="4" t="s">
        <v>168</v>
      </c>
      <c r="B57" s="59"/>
      <c r="C57" s="61">
        <v>48090037</v>
      </c>
      <c r="D57" s="61">
        <v>169111499.81999999</v>
      </c>
      <c r="E57" s="60">
        <f t="shared" si="2"/>
        <v>217201536.81999999</v>
      </c>
      <c r="F57" s="64">
        <v>150850106</v>
      </c>
      <c r="G57" s="73">
        <v>134840937.38</v>
      </c>
      <c r="H57" s="73">
        <f t="shared" si="3"/>
        <v>66351430.819999993</v>
      </c>
    </row>
    <row r="58" spans="1:8" x14ac:dyDescent="0.2">
      <c r="A58" s="4" t="s">
        <v>169</v>
      </c>
      <c r="B58" s="59"/>
      <c r="C58" s="61">
        <v>6254386</v>
      </c>
      <c r="D58" s="61">
        <v>774849</v>
      </c>
      <c r="E58" s="60">
        <f t="shared" si="2"/>
        <v>7029235</v>
      </c>
      <c r="F58" s="64">
        <v>6612789.6500000004</v>
      </c>
      <c r="G58" s="73">
        <v>6530947.2199999997</v>
      </c>
      <c r="H58" s="73">
        <f t="shared" si="3"/>
        <v>416445.34999999963</v>
      </c>
    </row>
    <row r="59" spans="1:8" x14ac:dyDescent="0.2">
      <c r="A59" s="4" t="s">
        <v>170</v>
      </c>
      <c r="B59" s="59"/>
      <c r="C59" s="61">
        <v>20390298</v>
      </c>
      <c r="D59" s="61">
        <v>601507.94999999995</v>
      </c>
      <c r="E59" s="60">
        <f t="shared" si="2"/>
        <v>20991805.949999999</v>
      </c>
      <c r="F59" s="64">
        <v>20579704.809999999</v>
      </c>
      <c r="G59" s="73">
        <v>20255908.629999999</v>
      </c>
      <c r="H59" s="73">
        <f t="shared" si="3"/>
        <v>412101.1400000006</v>
      </c>
    </row>
    <row r="60" spans="1:8" x14ac:dyDescent="0.2">
      <c r="A60" s="4" t="s">
        <v>171</v>
      </c>
      <c r="B60" s="59"/>
      <c r="C60" s="61">
        <v>6558652</v>
      </c>
      <c r="D60" s="61">
        <v>-1706839.44</v>
      </c>
      <c r="E60" s="60">
        <f t="shared" si="2"/>
        <v>4851812.5600000005</v>
      </c>
      <c r="F60" s="64">
        <v>3525938.2</v>
      </c>
      <c r="G60" s="73">
        <v>3499700.2</v>
      </c>
      <c r="H60" s="73">
        <f t="shared" si="3"/>
        <v>1325874.3600000003</v>
      </c>
    </row>
    <row r="61" spans="1:8" x14ac:dyDescent="0.2">
      <c r="A61" s="4" t="s">
        <v>172</v>
      </c>
      <c r="B61" s="59"/>
      <c r="C61" s="61">
        <v>36619524</v>
      </c>
      <c r="D61" s="61">
        <v>3943709.8</v>
      </c>
      <c r="E61" s="60">
        <f t="shared" si="2"/>
        <v>40563233.799999997</v>
      </c>
      <c r="F61" s="64">
        <v>38240454.229999997</v>
      </c>
      <c r="G61" s="73">
        <v>37747215.32</v>
      </c>
      <c r="H61" s="73">
        <f t="shared" si="3"/>
        <v>2322779.5700000003</v>
      </c>
    </row>
    <row r="62" spans="1:8" x14ac:dyDescent="0.2">
      <c r="A62" s="4" t="s">
        <v>173</v>
      </c>
      <c r="B62" s="59"/>
      <c r="C62" s="61">
        <v>121014700</v>
      </c>
      <c r="D62" s="61">
        <v>8897343.2699999996</v>
      </c>
      <c r="E62" s="60">
        <f t="shared" si="2"/>
        <v>129912043.27</v>
      </c>
      <c r="F62" s="64">
        <v>126944480.92</v>
      </c>
      <c r="G62" s="73">
        <v>125548669.69</v>
      </c>
      <c r="H62" s="73">
        <f t="shared" si="3"/>
        <v>2967562.349999994</v>
      </c>
    </row>
    <row r="63" spans="1:8" x14ac:dyDescent="0.2">
      <c r="A63" s="4" t="s">
        <v>174</v>
      </c>
      <c r="B63" s="59"/>
      <c r="C63" s="61">
        <v>7522833</v>
      </c>
      <c r="D63" s="61">
        <v>88775.6</v>
      </c>
      <c r="E63" s="60">
        <f t="shared" si="2"/>
        <v>7611608.5999999996</v>
      </c>
      <c r="F63" s="64">
        <v>6974356.5999999996</v>
      </c>
      <c r="G63" s="73">
        <v>6929129.4100000001</v>
      </c>
      <c r="H63" s="73">
        <f t="shared" si="3"/>
        <v>637252</v>
      </c>
    </row>
    <row r="64" spans="1:8" x14ac:dyDescent="0.2">
      <c r="A64" s="4" t="s">
        <v>175</v>
      </c>
      <c r="B64" s="59"/>
      <c r="C64" s="61">
        <v>6237029</v>
      </c>
      <c r="D64" s="61">
        <v>306206.59999999998</v>
      </c>
      <c r="E64" s="60">
        <f t="shared" si="2"/>
        <v>6543235.5999999996</v>
      </c>
      <c r="F64" s="64">
        <v>5494339.2300000004</v>
      </c>
      <c r="G64" s="73">
        <v>5487189.2300000004</v>
      </c>
      <c r="H64" s="73">
        <f t="shared" si="3"/>
        <v>1048896.3699999992</v>
      </c>
    </row>
    <row r="65" spans="1:8" x14ac:dyDescent="0.2">
      <c r="A65" s="4" t="s">
        <v>176</v>
      </c>
      <c r="B65" s="59"/>
      <c r="C65" s="61">
        <v>3442555</v>
      </c>
      <c r="D65" s="61">
        <v>122143.75</v>
      </c>
      <c r="E65" s="60">
        <f t="shared" si="2"/>
        <v>3564698.75</v>
      </c>
      <c r="F65" s="64">
        <v>3442712.47</v>
      </c>
      <c r="G65" s="73">
        <v>3430437.21</v>
      </c>
      <c r="H65" s="73">
        <f t="shared" si="3"/>
        <v>121986.2799999998</v>
      </c>
    </row>
    <row r="66" spans="1:8" x14ac:dyDescent="0.2">
      <c r="A66" s="4" t="s">
        <v>177</v>
      </c>
      <c r="B66" s="59"/>
      <c r="C66" s="61">
        <v>7965836</v>
      </c>
      <c r="D66" s="61">
        <v>1852369.05</v>
      </c>
      <c r="E66" s="60">
        <f t="shared" si="2"/>
        <v>9818205.0500000007</v>
      </c>
      <c r="F66" s="64">
        <v>8838190.2100000009</v>
      </c>
      <c r="G66" s="73">
        <v>8810537.7200000007</v>
      </c>
      <c r="H66" s="73">
        <f t="shared" si="3"/>
        <v>980014.83999999985</v>
      </c>
    </row>
    <row r="67" spans="1:8" x14ac:dyDescent="0.2">
      <c r="A67" s="4" t="s">
        <v>178</v>
      </c>
      <c r="B67" s="59"/>
      <c r="C67" s="61">
        <v>2343814</v>
      </c>
      <c r="D67" s="61">
        <v>-1777.93</v>
      </c>
      <c r="E67" s="60">
        <f t="shared" si="2"/>
        <v>2342036.0699999998</v>
      </c>
      <c r="F67" s="64">
        <v>1992282.82</v>
      </c>
      <c r="G67" s="73">
        <v>1990332.82</v>
      </c>
      <c r="H67" s="73">
        <f t="shared" si="3"/>
        <v>349753.24999999977</v>
      </c>
    </row>
    <row r="68" spans="1:8" x14ac:dyDescent="0.2">
      <c r="A68" s="4" t="s">
        <v>179</v>
      </c>
      <c r="B68" s="59"/>
      <c r="C68" s="61">
        <v>3187552</v>
      </c>
      <c r="D68" s="61">
        <v>-2945.01</v>
      </c>
      <c r="E68" s="60">
        <f t="shared" si="2"/>
        <v>3184606.99</v>
      </c>
      <c r="F68" s="64">
        <v>2970558.27</v>
      </c>
      <c r="G68" s="73">
        <v>2968283.27</v>
      </c>
      <c r="H68" s="73">
        <f t="shared" si="3"/>
        <v>214048.7200000002</v>
      </c>
    </row>
    <row r="69" spans="1:8" x14ac:dyDescent="0.2">
      <c r="A69" s="4" t="s">
        <v>180</v>
      </c>
      <c r="B69" s="59"/>
      <c r="C69" s="61">
        <v>3167802</v>
      </c>
      <c r="D69" s="61">
        <v>2096229.65</v>
      </c>
      <c r="E69" s="60">
        <f t="shared" si="2"/>
        <v>5264031.6500000004</v>
      </c>
      <c r="F69" s="64">
        <v>5077023.6399999997</v>
      </c>
      <c r="G69" s="73">
        <v>5075723.6399999997</v>
      </c>
      <c r="H69" s="73">
        <f t="shared" si="3"/>
        <v>187008.01000000071</v>
      </c>
    </row>
    <row r="70" spans="1:8" x14ac:dyDescent="0.2">
      <c r="A70" s="4" t="s">
        <v>181</v>
      </c>
      <c r="B70" s="59"/>
      <c r="C70" s="61">
        <v>1990721</v>
      </c>
      <c r="D70" s="61">
        <v>-3480.9</v>
      </c>
      <c r="E70" s="60">
        <f t="shared" si="2"/>
        <v>1987240.1</v>
      </c>
      <c r="F70" s="64">
        <v>1822218.17</v>
      </c>
      <c r="G70" s="73">
        <v>1820593.17</v>
      </c>
      <c r="H70" s="73">
        <f t="shared" si="3"/>
        <v>165021.93000000017</v>
      </c>
    </row>
    <row r="71" spans="1:8" x14ac:dyDescent="0.2">
      <c r="A71" s="4" t="s">
        <v>182</v>
      </c>
      <c r="B71" s="59"/>
      <c r="C71" s="61">
        <v>5623150</v>
      </c>
      <c r="D71" s="61">
        <v>-12110.69</v>
      </c>
      <c r="E71" s="60">
        <f t="shared" si="2"/>
        <v>5611039.3099999996</v>
      </c>
      <c r="F71" s="64">
        <v>4894461.59</v>
      </c>
      <c r="G71" s="73">
        <v>4877801.6500000004</v>
      </c>
      <c r="H71" s="73">
        <f t="shared" si="3"/>
        <v>716577.71999999974</v>
      </c>
    </row>
    <row r="72" spans="1:8" x14ac:dyDescent="0.2">
      <c r="A72" s="4" t="s">
        <v>183</v>
      </c>
      <c r="B72" s="59"/>
      <c r="C72" s="61">
        <v>3383147</v>
      </c>
      <c r="D72" s="61">
        <v>-868.84</v>
      </c>
      <c r="E72" s="60">
        <f t="shared" si="2"/>
        <v>3382278.16</v>
      </c>
      <c r="F72" s="64">
        <v>3321892.57</v>
      </c>
      <c r="G72" s="73">
        <v>3318317.57</v>
      </c>
      <c r="H72" s="73">
        <f t="shared" si="3"/>
        <v>60385.590000000317</v>
      </c>
    </row>
    <row r="73" spans="1:8" x14ac:dyDescent="0.2">
      <c r="A73" s="4" t="s">
        <v>184</v>
      </c>
      <c r="B73" s="21"/>
      <c r="C73" s="62">
        <v>6234003</v>
      </c>
      <c r="D73" s="62">
        <v>9960541.4000000004</v>
      </c>
      <c r="E73" s="60">
        <f t="shared" si="2"/>
        <v>16194544.4</v>
      </c>
      <c r="F73" s="65">
        <v>15929051.18</v>
      </c>
      <c r="G73" s="74">
        <v>15138701.18</v>
      </c>
      <c r="H73" s="73">
        <f t="shared" si="3"/>
        <v>265493.22000000067</v>
      </c>
    </row>
    <row r="74" spans="1:8" x14ac:dyDescent="0.2">
      <c r="A74" s="4" t="s">
        <v>185</v>
      </c>
      <c r="B74" s="21"/>
      <c r="C74" s="62">
        <v>969841</v>
      </c>
      <c r="D74" s="62">
        <v>49545.02</v>
      </c>
      <c r="E74" s="60">
        <f t="shared" si="2"/>
        <v>1019386.02</v>
      </c>
      <c r="F74" s="65">
        <v>659093.82999999996</v>
      </c>
      <c r="G74" s="74">
        <v>659093.82999999996</v>
      </c>
      <c r="H74" s="73">
        <f t="shared" si="3"/>
        <v>360292.19000000006</v>
      </c>
    </row>
    <row r="75" spans="1:8" x14ac:dyDescent="0.2">
      <c r="A75" s="4" t="s">
        <v>186</v>
      </c>
      <c r="B75" s="21"/>
      <c r="C75" s="62">
        <v>1163690</v>
      </c>
      <c r="D75" s="62">
        <v>-51560</v>
      </c>
      <c r="E75" s="60">
        <f t="shared" si="2"/>
        <v>1112130</v>
      </c>
      <c r="F75" s="65">
        <v>903575.91</v>
      </c>
      <c r="G75" s="74">
        <v>863250.91</v>
      </c>
      <c r="H75" s="73">
        <f t="shared" si="3"/>
        <v>208554.08999999997</v>
      </c>
    </row>
    <row r="76" spans="1:8" x14ac:dyDescent="0.2">
      <c r="A76" s="4" t="s">
        <v>187</v>
      </c>
      <c r="B76" s="21"/>
      <c r="C76" s="62">
        <v>1661527</v>
      </c>
      <c r="D76" s="62">
        <v>-1415.94</v>
      </c>
      <c r="E76" s="60">
        <f t="shared" si="2"/>
        <v>1660111.06</v>
      </c>
      <c r="F76" s="65">
        <v>1530105.48</v>
      </c>
      <c r="G76" s="74">
        <v>1529455.48</v>
      </c>
      <c r="H76" s="73">
        <f t="shared" si="3"/>
        <v>130005.58000000007</v>
      </c>
    </row>
    <row r="77" spans="1:8" x14ac:dyDescent="0.2">
      <c r="A77" s="4" t="s">
        <v>188</v>
      </c>
      <c r="B77" s="21"/>
      <c r="C77" s="62">
        <v>15351991</v>
      </c>
      <c r="D77" s="62">
        <v>22707.83</v>
      </c>
      <c r="E77" s="60">
        <f t="shared" si="2"/>
        <v>15374698.83</v>
      </c>
      <c r="F77" s="65">
        <v>13371073.470000001</v>
      </c>
      <c r="G77" s="74">
        <v>13359573.470000001</v>
      </c>
      <c r="H77" s="73">
        <f t="shared" si="3"/>
        <v>2003625.3599999994</v>
      </c>
    </row>
    <row r="78" spans="1:8" x14ac:dyDescent="0.2">
      <c r="A78" s="4" t="s">
        <v>189</v>
      </c>
      <c r="B78" s="21"/>
      <c r="C78" s="62">
        <v>2796264</v>
      </c>
      <c r="D78" s="62">
        <v>-3809.46</v>
      </c>
      <c r="E78" s="60">
        <f t="shared" si="2"/>
        <v>2792454.54</v>
      </c>
      <c r="F78" s="65">
        <v>2437087.77</v>
      </c>
      <c r="G78" s="74">
        <v>2431037.77</v>
      </c>
      <c r="H78" s="73">
        <f t="shared" si="3"/>
        <v>355366.77</v>
      </c>
    </row>
    <row r="79" spans="1:8" x14ac:dyDescent="0.2">
      <c r="A79" s="4" t="s">
        <v>190</v>
      </c>
      <c r="B79" s="21"/>
      <c r="C79" s="62">
        <v>21039384</v>
      </c>
      <c r="D79" s="62">
        <v>0</v>
      </c>
      <c r="E79" s="60">
        <f t="shared" si="2"/>
        <v>21039384</v>
      </c>
      <c r="F79" s="65">
        <v>21039383.960000001</v>
      </c>
      <c r="G79" s="74">
        <v>21039383.960000001</v>
      </c>
      <c r="H79" s="73">
        <f t="shared" si="3"/>
        <v>3.9999999105930328E-2</v>
      </c>
    </row>
    <row r="80" spans="1:8" x14ac:dyDescent="0.2">
      <c r="A80" s="4" t="s">
        <v>191</v>
      </c>
      <c r="B80" s="21"/>
      <c r="C80" s="62">
        <v>6506212</v>
      </c>
      <c r="D80" s="62">
        <v>869128.14</v>
      </c>
      <c r="E80" s="60">
        <f t="shared" si="2"/>
        <v>7375340.1399999997</v>
      </c>
      <c r="F80" s="65">
        <v>7375339.8600000003</v>
      </c>
      <c r="G80" s="74">
        <v>7375339.8600000003</v>
      </c>
      <c r="H80" s="73">
        <f t="shared" si="3"/>
        <v>0.27999999932944775</v>
      </c>
    </row>
    <row r="81" spans="1:8" x14ac:dyDescent="0.2">
      <c r="A81" s="4" t="s">
        <v>192</v>
      </c>
      <c r="B81" s="24"/>
      <c r="C81" s="63">
        <v>7360807</v>
      </c>
      <c r="D81" s="63">
        <v>0</v>
      </c>
      <c r="E81" s="60">
        <f t="shared" si="2"/>
        <v>7360807</v>
      </c>
      <c r="F81" s="66">
        <v>7360807</v>
      </c>
      <c r="G81" s="75">
        <v>7360807</v>
      </c>
      <c r="H81" s="73">
        <f t="shared" si="3"/>
        <v>0</v>
      </c>
    </row>
    <row r="82" spans="1:8" x14ac:dyDescent="0.2">
      <c r="A82" s="25"/>
      <c r="B82" s="46" t="s">
        <v>53</v>
      </c>
      <c r="C82" s="22">
        <f t="shared" ref="C82:H82" si="4">SUM(C7:C81)</f>
        <v>644098555.96000004</v>
      </c>
      <c r="D82" s="22">
        <f t="shared" si="4"/>
        <v>263354424.88000003</v>
      </c>
      <c r="E82" s="22">
        <f t="shared" si="4"/>
        <v>907452977.83999968</v>
      </c>
      <c r="F82" s="22">
        <f t="shared" si="4"/>
        <v>806128303.60000002</v>
      </c>
      <c r="G82" s="76">
        <f t="shared" si="4"/>
        <v>773900709.83000016</v>
      </c>
      <c r="H82" s="76">
        <f t="shared" si="4"/>
        <v>101324678.24000001</v>
      </c>
    </row>
    <row r="83" spans="1:8" x14ac:dyDescent="0.2">
      <c r="A83" s="2"/>
      <c r="B83" s="71"/>
      <c r="C83" s="72"/>
      <c r="D83" s="72"/>
      <c r="E83" s="72"/>
      <c r="F83" s="72"/>
      <c r="G83" s="72"/>
      <c r="H83" s="72"/>
    </row>
    <row r="84" spans="1:8" x14ac:dyDescent="0.2">
      <c r="A84" s="2"/>
      <c r="B84" s="71"/>
      <c r="C84" s="72"/>
      <c r="D84" s="72"/>
      <c r="E84" s="72"/>
      <c r="F84" s="72"/>
      <c r="G84" s="72"/>
      <c r="H84" s="72"/>
    </row>
    <row r="85" spans="1:8" x14ac:dyDescent="0.2">
      <c r="A85" s="2"/>
      <c r="B85" s="71"/>
      <c r="C85" s="72"/>
      <c r="D85" s="72"/>
      <c r="E85" s="72"/>
      <c r="F85" s="72"/>
      <c r="G85" s="72"/>
      <c r="H85" s="72"/>
    </row>
    <row r="86" spans="1:8" x14ac:dyDescent="0.2">
      <c r="A86" s="2"/>
      <c r="B86" s="71"/>
      <c r="C86" s="72"/>
      <c r="D86" s="72"/>
      <c r="E86" s="72"/>
      <c r="F86" s="72"/>
      <c r="G86" s="72"/>
      <c r="H86" s="72"/>
    </row>
    <row r="87" spans="1:8" x14ac:dyDescent="0.2">
      <c r="A87" s="2"/>
      <c r="B87" s="71"/>
      <c r="C87" s="72"/>
      <c r="D87" s="72"/>
      <c r="E87" s="72"/>
      <c r="F87" s="72"/>
      <c r="G87" s="72"/>
      <c r="H87" s="72"/>
    </row>
    <row r="88" spans="1:8" x14ac:dyDescent="0.2">
      <c r="A88" s="2"/>
      <c r="B88" s="71"/>
      <c r="C88" s="72"/>
      <c r="D88" s="72"/>
      <c r="E88" s="72"/>
      <c r="F88" s="72"/>
      <c r="G88" s="72"/>
      <c r="H88" s="72"/>
    </row>
    <row r="89" spans="1:8" x14ac:dyDescent="0.2">
      <c r="A89" s="2"/>
      <c r="B89" s="71"/>
      <c r="C89" s="72"/>
      <c r="D89" s="72"/>
      <c r="E89" s="72"/>
      <c r="F89" s="72"/>
      <c r="G89" s="72"/>
      <c r="H89" s="72"/>
    </row>
    <row r="90" spans="1:8" x14ac:dyDescent="0.2">
      <c r="A90" s="2"/>
      <c r="B90" s="71"/>
      <c r="C90" s="72"/>
      <c r="D90" s="72"/>
      <c r="E90" s="72"/>
      <c r="F90" s="72"/>
      <c r="G90" s="72"/>
      <c r="H90" s="72"/>
    </row>
    <row r="91" spans="1:8" x14ac:dyDescent="0.2">
      <c r="A91" s="2"/>
      <c r="B91" s="71"/>
      <c r="C91" s="72"/>
      <c r="D91" s="72"/>
      <c r="E91" s="72"/>
      <c r="F91" s="72"/>
      <c r="G91" s="72"/>
      <c r="H91" s="72"/>
    </row>
    <row r="92" spans="1:8" x14ac:dyDescent="0.2">
      <c r="A92" s="2"/>
      <c r="B92" s="71"/>
      <c r="C92" s="72"/>
      <c r="D92" s="72"/>
      <c r="E92" s="72"/>
      <c r="F92" s="72"/>
      <c r="G92" s="72"/>
      <c r="H92" s="72"/>
    </row>
    <row r="93" spans="1:8" x14ac:dyDescent="0.2">
      <c r="A93" s="2"/>
      <c r="B93" s="71"/>
      <c r="C93" s="72"/>
      <c r="D93" s="72"/>
      <c r="E93" s="72"/>
      <c r="F93" s="72"/>
      <c r="G93" s="72"/>
      <c r="H93" s="72"/>
    </row>
    <row r="94" spans="1:8" x14ac:dyDescent="0.2">
      <c r="A94" s="2"/>
      <c r="B94" s="71"/>
      <c r="C94" s="72"/>
      <c r="D94" s="72"/>
      <c r="E94" s="72"/>
      <c r="F94" s="72"/>
      <c r="G94" s="72"/>
      <c r="H94" s="72"/>
    </row>
    <row r="95" spans="1:8" x14ac:dyDescent="0.2">
      <c r="A95" s="2"/>
      <c r="B95" s="71"/>
      <c r="C95" s="72"/>
      <c r="D95" s="72"/>
      <c r="E95" s="72"/>
      <c r="F95" s="72"/>
      <c r="G95" s="72"/>
      <c r="H95" s="72"/>
    </row>
    <row r="96" spans="1:8" x14ac:dyDescent="0.2">
      <c r="A96" s="2"/>
      <c r="B96" s="71"/>
      <c r="C96" s="72"/>
      <c r="D96" s="72"/>
      <c r="E96" s="72"/>
      <c r="F96" s="72"/>
      <c r="G96" s="72"/>
      <c r="H96" s="72"/>
    </row>
    <row r="97" spans="1:8" x14ac:dyDescent="0.2">
      <c r="A97" s="2"/>
      <c r="B97" s="71"/>
      <c r="C97" s="72"/>
      <c r="D97" s="72"/>
      <c r="E97" s="72"/>
      <c r="F97" s="72"/>
      <c r="G97" s="72"/>
      <c r="H97" s="72"/>
    </row>
    <row r="98" spans="1:8" x14ac:dyDescent="0.2">
      <c r="A98" s="2"/>
      <c r="B98" s="71"/>
      <c r="C98" s="72"/>
      <c r="D98" s="72"/>
      <c r="E98" s="72"/>
      <c r="F98" s="72"/>
      <c r="G98" s="72"/>
      <c r="H98" s="72"/>
    </row>
    <row r="99" spans="1:8" ht="21" customHeight="1" x14ac:dyDescent="0.2"/>
    <row r="100" spans="1:8" ht="67.95" customHeight="1" x14ac:dyDescent="0.2">
      <c r="A100" s="85" t="s">
        <v>131</v>
      </c>
      <c r="B100" s="86"/>
      <c r="C100" s="86"/>
      <c r="D100" s="86"/>
      <c r="E100" s="86"/>
      <c r="F100" s="86"/>
      <c r="G100" s="86"/>
      <c r="H100" s="87"/>
    </row>
    <row r="102" spans="1:8" x14ac:dyDescent="0.2">
      <c r="A102" s="90" t="s">
        <v>54</v>
      </c>
      <c r="B102" s="91"/>
      <c r="C102" s="85" t="s">
        <v>60</v>
      </c>
      <c r="D102" s="86"/>
      <c r="E102" s="86"/>
      <c r="F102" s="86"/>
      <c r="G102" s="87"/>
      <c r="H102" s="88" t="s">
        <v>59</v>
      </c>
    </row>
    <row r="103" spans="1:8" ht="20.399999999999999" x14ac:dyDescent="0.2">
      <c r="A103" s="92"/>
      <c r="B103" s="93"/>
      <c r="C103" s="48" t="s">
        <v>55</v>
      </c>
      <c r="D103" s="48" t="s">
        <v>125</v>
      </c>
      <c r="E103" s="48" t="s">
        <v>56</v>
      </c>
      <c r="F103" s="48" t="s">
        <v>57</v>
      </c>
      <c r="G103" s="48" t="s">
        <v>58</v>
      </c>
      <c r="H103" s="89"/>
    </row>
    <row r="104" spans="1:8" x14ac:dyDescent="0.2">
      <c r="A104" s="94"/>
      <c r="B104" s="95"/>
      <c r="C104" s="49">
        <v>1</v>
      </c>
      <c r="D104" s="49">
        <v>2</v>
      </c>
      <c r="E104" s="49" t="s">
        <v>126</v>
      </c>
      <c r="F104" s="49">
        <v>4</v>
      </c>
      <c r="G104" s="49">
        <v>5</v>
      </c>
      <c r="H104" s="49" t="s">
        <v>127</v>
      </c>
    </row>
    <row r="105" spans="1:8" x14ac:dyDescent="0.2">
      <c r="A105" s="27"/>
      <c r="B105" s="51" t="s">
        <v>132</v>
      </c>
      <c r="C105" s="32"/>
      <c r="D105" s="32"/>
      <c r="E105" s="32"/>
      <c r="F105" s="32"/>
      <c r="G105" s="32"/>
      <c r="H105" s="32"/>
    </row>
    <row r="106" spans="1:8" x14ac:dyDescent="0.2">
      <c r="A106" s="4" t="s">
        <v>8</v>
      </c>
      <c r="B106" s="2"/>
      <c r="C106" s="33"/>
      <c r="D106" s="33"/>
      <c r="E106" s="33"/>
      <c r="F106" s="33"/>
      <c r="G106" s="33"/>
      <c r="H106" s="33"/>
    </row>
    <row r="107" spans="1:8" x14ac:dyDescent="0.2">
      <c r="A107" s="4" t="s">
        <v>9</v>
      </c>
      <c r="B107" s="2"/>
      <c r="C107" s="33"/>
      <c r="D107" s="33"/>
      <c r="E107" s="33"/>
      <c r="F107" s="33"/>
      <c r="G107" s="33"/>
      <c r="H107" s="33"/>
    </row>
    <row r="108" spans="1:8" x14ac:dyDescent="0.2">
      <c r="A108" s="4" t="s">
        <v>10</v>
      </c>
      <c r="B108" s="2"/>
      <c r="C108" s="33"/>
      <c r="D108" s="33"/>
      <c r="E108" s="33"/>
      <c r="F108" s="33"/>
      <c r="G108" s="33"/>
      <c r="H108" s="33"/>
    </row>
    <row r="109" spans="1:8" x14ac:dyDescent="0.2">
      <c r="A109" s="4" t="s">
        <v>11</v>
      </c>
      <c r="B109" s="2"/>
      <c r="C109" s="33"/>
      <c r="D109" s="33"/>
      <c r="E109" s="33"/>
      <c r="F109" s="33"/>
      <c r="G109" s="33"/>
      <c r="H109" s="33"/>
    </row>
    <row r="110" spans="1:8" x14ac:dyDescent="0.2">
      <c r="A110" s="4"/>
      <c r="B110" s="2"/>
      <c r="C110" s="34"/>
      <c r="D110" s="34"/>
      <c r="E110" s="34"/>
      <c r="F110" s="34"/>
      <c r="G110" s="34"/>
      <c r="H110" s="34"/>
    </row>
    <row r="111" spans="1:8" x14ac:dyDescent="0.2">
      <c r="A111" s="25"/>
      <c r="B111" s="46" t="s">
        <v>53</v>
      </c>
      <c r="C111" s="22"/>
      <c r="D111" s="22"/>
      <c r="E111" s="22"/>
      <c r="F111" s="22"/>
      <c r="G111" s="22"/>
      <c r="H111" s="22"/>
    </row>
    <row r="113" spans="1:8" ht="56.4" customHeight="1" x14ac:dyDescent="0.2">
      <c r="A113" s="85" t="s">
        <v>133</v>
      </c>
      <c r="B113" s="86"/>
      <c r="C113" s="86"/>
      <c r="D113" s="86"/>
      <c r="E113" s="86"/>
      <c r="F113" s="86"/>
      <c r="G113" s="86"/>
      <c r="H113" s="87"/>
    </row>
    <row r="114" spans="1:8" x14ac:dyDescent="0.2">
      <c r="A114" s="90" t="s">
        <v>54</v>
      </c>
      <c r="B114" s="91"/>
      <c r="C114" s="85" t="s">
        <v>60</v>
      </c>
      <c r="D114" s="86"/>
      <c r="E114" s="86"/>
      <c r="F114" s="86"/>
      <c r="G114" s="87"/>
      <c r="H114" s="88" t="s">
        <v>59</v>
      </c>
    </row>
    <row r="115" spans="1:8" ht="20.399999999999999" x14ac:dyDescent="0.2">
      <c r="A115" s="92"/>
      <c r="B115" s="93"/>
      <c r="C115" s="48" t="s">
        <v>55</v>
      </c>
      <c r="D115" s="48" t="s">
        <v>125</v>
      </c>
      <c r="E115" s="48" t="s">
        <v>56</v>
      </c>
      <c r="F115" s="48" t="s">
        <v>57</v>
      </c>
      <c r="G115" s="48" t="s">
        <v>58</v>
      </c>
      <c r="H115" s="89"/>
    </row>
    <row r="116" spans="1:8" x14ac:dyDescent="0.2">
      <c r="A116" s="94"/>
      <c r="B116" s="95"/>
      <c r="C116" s="49">
        <v>1</v>
      </c>
      <c r="D116" s="49">
        <v>2</v>
      </c>
      <c r="E116" s="49" t="s">
        <v>126</v>
      </c>
      <c r="F116" s="49">
        <v>4</v>
      </c>
      <c r="G116" s="49">
        <v>5</v>
      </c>
      <c r="H116" s="49" t="s">
        <v>127</v>
      </c>
    </row>
    <row r="117" spans="1:8" x14ac:dyDescent="0.2">
      <c r="A117" s="27"/>
      <c r="B117" s="28"/>
      <c r="C117" s="32"/>
      <c r="D117" s="32"/>
      <c r="E117" s="32"/>
      <c r="F117" s="32"/>
      <c r="G117" s="32"/>
      <c r="H117" s="32"/>
    </row>
    <row r="118" spans="1:8" ht="20.399999999999999" x14ac:dyDescent="0.2">
      <c r="A118" s="4"/>
      <c r="B118" s="84" t="s">
        <v>13</v>
      </c>
      <c r="C118" s="83">
        <v>32131299</v>
      </c>
      <c r="D118" s="83">
        <v>869128.14</v>
      </c>
      <c r="E118" s="83">
        <f>C118+D118</f>
        <v>33000427.140000001</v>
      </c>
      <c r="F118" s="83">
        <v>33000426.82</v>
      </c>
      <c r="G118" s="83">
        <v>33000426.82</v>
      </c>
      <c r="H118" s="83">
        <f>E118-F118</f>
        <v>0.32000000029802322</v>
      </c>
    </row>
    <row r="119" spans="1:8" ht="14.4" x14ac:dyDescent="0.2">
      <c r="A119" s="4"/>
      <c r="B119" s="84"/>
      <c r="C119" s="83"/>
      <c r="D119" s="83"/>
      <c r="E119" s="83"/>
      <c r="F119" s="83"/>
      <c r="G119" s="83"/>
      <c r="H119" s="83"/>
    </row>
    <row r="120" spans="1:8" x14ac:dyDescent="0.2">
      <c r="A120" s="4"/>
      <c r="B120" s="30" t="s">
        <v>12</v>
      </c>
      <c r="C120" s="33"/>
      <c r="D120" s="33"/>
      <c r="E120" s="33"/>
      <c r="F120" s="33"/>
      <c r="G120" s="33"/>
      <c r="H120" s="33"/>
    </row>
    <row r="121" spans="1:8" x14ac:dyDescent="0.2">
      <c r="A121" s="4"/>
      <c r="B121" s="30"/>
      <c r="C121" s="33"/>
      <c r="D121" s="33"/>
      <c r="E121" s="33"/>
      <c r="F121" s="33"/>
      <c r="G121" s="33"/>
      <c r="H121" s="33"/>
    </row>
    <row r="122" spans="1:8" ht="20.399999999999999" x14ac:dyDescent="0.2">
      <c r="A122" s="4"/>
      <c r="B122" s="30" t="s">
        <v>14</v>
      </c>
      <c r="C122" s="33"/>
      <c r="D122" s="33"/>
      <c r="E122" s="33"/>
      <c r="F122" s="33"/>
      <c r="G122" s="33"/>
      <c r="H122" s="33"/>
    </row>
    <row r="123" spans="1:8" x14ac:dyDescent="0.2">
      <c r="A123" s="4"/>
      <c r="B123" s="30"/>
      <c r="C123" s="33"/>
      <c r="D123" s="33"/>
      <c r="E123" s="33"/>
      <c r="F123" s="33"/>
      <c r="G123" s="33"/>
      <c r="H123" s="33"/>
    </row>
    <row r="124" spans="1:8" ht="20.399999999999999" x14ac:dyDescent="0.2">
      <c r="A124" s="4"/>
      <c r="B124" s="30" t="s">
        <v>26</v>
      </c>
      <c r="C124" s="33"/>
      <c r="D124" s="33"/>
      <c r="E124" s="33"/>
      <c r="F124" s="33"/>
      <c r="G124" s="33"/>
      <c r="H124" s="33"/>
    </row>
    <row r="125" spans="1:8" x14ac:dyDescent="0.2">
      <c r="A125" s="4"/>
      <c r="B125" s="30"/>
      <c r="C125" s="33"/>
      <c r="D125" s="33"/>
      <c r="E125" s="33"/>
      <c r="F125" s="33"/>
      <c r="G125" s="33"/>
      <c r="H125" s="33"/>
    </row>
    <row r="126" spans="1:8" ht="20.399999999999999" x14ac:dyDescent="0.2">
      <c r="A126" s="4"/>
      <c r="B126" s="30" t="s">
        <v>27</v>
      </c>
      <c r="C126" s="33"/>
      <c r="D126" s="33"/>
      <c r="E126" s="33"/>
      <c r="F126" s="33"/>
      <c r="G126" s="33"/>
      <c r="H126" s="33"/>
    </row>
    <row r="127" spans="1:8" x14ac:dyDescent="0.2">
      <c r="A127" s="4"/>
      <c r="B127" s="30"/>
      <c r="C127" s="33"/>
      <c r="D127" s="33"/>
      <c r="E127" s="33"/>
      <c r="F127" s="33"/>
      <c r="G127" s="33"/>
      <c r="H127" s="33"/>
    </row>
    <row r="128" spans="1:8" ht="20.399999999999999" x14ac:dyDescent="0.2">
      <c r="A128" s="4"/>
      <c r="B128" s="30" t="s">
        <v>34</v>
      </c>
      <c r="C128" s="33"/>
      <c r="D128" s="33"/>
      <c r="E128" s="33"/>
      <c r="F128" s="33"/>
      <c r="G128" s="33"/>
      <c r="H128" s="33"/>
    </row>
    <row r="129" spans="1:8" x14ac:dyDescent="0.2">
      <c r="A129" s="4"/>
      <c r="B129" s="30"/>
      <c r="C129" s="33"/>
      <c r="D129" s="33"/>
      <c r="E129" s="33"/>
      <c r="F129" s="33"/>
      <c r="G129" s="33"/>
      <c r="H129" s="33"/>
    </row>
    <row r="130" spans="1:8" ht="11.4" customHeight="1" x14ac:dyDescent="0.2">
      <c r="A130" s="4"/>
      <c r="B130" s="30" t="s">
        <v>15</v>
      </c>
      <c r="C130" s="33"/>
      <c r="D130" s="33"/>
      <c r="E130" s="33"/>
      <c r="F130" s="33"/>
      <c r="G130" s="33"/>
      <c r="H130" s="33"/>
    </row>
    <row r="131" spans="1:8" x14ac:dyDescent="0.2">
      <c r="A131" s="29"/>
      <c r="B131" s="31"/>
      <c r="C131" s="34"/>
      <c r="D131" s="34"/>
      <c r="E131" s="34"/>
      <c r="F131" s="34"/>
      <c r="G131" s="34"/>
      <c r="H131" s="34"/>
    </row>
    <row r="132" spans="1:8" x14ac:dyDescent="0.2">
      <c r="A132" s="25"/>
      <c r="B132" s="46" t="s">
        <v>53</v>
      </c>
      <c r="C132" s="82">
        <f t="shared" ref="C132:H132" si="5">SUM(C118:C130)</f>
        <v>32131299</v>
      </c>
      <c r="D132" s="82">
        <f t="shared" si="5"/>
        <v>869128.14</v>
      </c>
      <c r="E132" s="82">
        <f t="shared" si="5"/>
        <v>33000427.140000001</v>
      </c>
      <c r="F132" s="82">
        <f t="shared" si="5"/>
        <v>33000426.82</v>
      </c>
      <c r="G132" s="82">
        <f t="shared" si="5"/>
        <v>33000426.82</v>
      </c>
      <c r="H132" s="82">
        <f t="shared" si="5"/>
        <v>0.32000000029802322</v>
      </c>
    </row>
    <row r="133" spans="1:8" x14ac:dyDescent="0.2">
      <c r="A133" s="50"/>
    </row>
  </sheetData>
  <sheetProtection formatCells="0" formatColumns="0" formatRows="0" insertRows="0" deleteRows="0" autoFilter="0"/>
  <mergeCells count="16">
    <mergeCell ref="A113:H113"/>
    <mergeCell ref="A114:B116"/>
    <mergeCell ref="C114:G114"/>
    <mergeCell ref="H114:H115"/>
    <mergeCell ref="C102:G102"/>
    <mergeCell ref="H102:H103"/>
    <mergeCell ref="A1:H1"/>
    <mergeCell ref="A3:B5"/>
    <mergeCell ref="A100:H100"/>
    <mergeCell ref="A102:B104"/>
    <mergeCell ref="C3:G3"/>
    <mergeCell ref="H3:H4"/>
    <mergeCell ref="A49:H49"/>
    <mergeCell ref="A51:B53"/>
    <mergeCell ref="C51:G51"/>
    <mergeCell ref="H51:H5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&amp;LBajo protesta de decir verdad declaramos que los Estados Financieros y sus notas, son razonablemente correctos y son responsabilidad del emisor.&amp;R&amp;P/&amp;N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I8" sqref="I8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69" customHeight="1" x14ac:dyDescent="0.2">
      <c r="A1" s="85" t="s">
        <v>134</v>
      </c>
      <c r="B1" s="86"/>
      <c r="C1" s="86"/>
      <c r="D1" s="86"/>
      <c r="E1" s="86"/>
      <c r="F1" s="86"/>
      <c r="G1" s="86"/>
      <c r="H1" s="87"/>
    </row>
    <row r="2" spans="1:8" x14ac:dyDescent="0.2">
      <c r="A2" s="90" t="s">
        <v>54</v>
      </c>
      <c r="B2" s="91"/>
      <c r="C2" s="85" t="s">
        <v>60</v>
      </c>
      <c r="D2" s="86"/>
      <c r="E2" s="86"/>
      <c r="F2" s="86"/>
      <c r="G2" s="87"/>
      <c r="H2" s="88" t="s">
        <v>59</v>
      </c>
    </row>
    <row r="3" spans="1:8" ht="24.9" customHeight="1" x14ac:dyDescent="0.2">
      <c r="A3" s="92"/>
      <c r="B3" s="93"/>
      <c r="C3" s="48" t="s">
        <v>55</v>
      </c>
      <c r="D3" s="48" t="s">
        <v>125</v>
      </c>
      <c r="E3" s="48" t="s">
        <v>56</v>
      </c>
      <c r="F3" s="48" t="s">
        <v>57</v>
      </c>
      <c r="G3" s="48" t="s">
        <v>58</v>
      </c>
      <c r="H3" s="89"/>
    </row>
    <row r="4" spans="1:8" x14ac:dyDescent="0.2">
      <c r="A4" s="94"/>
      <c r="B4" s="95"/>
      <c r="C4" s="49">
        <v>1</v>
      </c>
      <c r="D4" s="49">
        <v>2</v>
      </c>
      <c r="E4" s="49" t="s">
        <v>126</v>
      </c>
      <c r="F4" s="49">
        <v>4</v>
      </c>
      <c r="G4" s="49">
        <v>5</v>
      </c>
      <c r="H4" s="49" t="s">
        <v>127</v>
      </c>
    </row>
    <row r="5" spans="1:8" x14ac:dyDescent="0.2">
      <c r="A5" s="43"/>
      <c r="B5" s="44"/>
      <c r="C5" s="12"/>
      <c r="D5" s="12"/>
      <c r="E5" s="12"/>
      <c r="F5" s="12"/>
      <c r="G5" s="12"/>
      <c r="H5" s="12"/>
    </row>
    <row r="6" spans="1:8" x14ac:dyDescent="0.2">
      <c r="A6" s="40" t="s">
        <v>16</v>
      </c>
      <c r="B6" s="38"/>
      <c r="C6" s="53">
        <f>SUM(C7:C14)</f>
        <v>351116655.95999998</v>
      </c>
      <c r="D6" s="53">
        <f t="shared" ref="D6:G6" si="0">SUM(D7:D14)</f>
        <v>42676482.999999993</v>
      </c>
      <c r="E6" s="53">
        <f>C6+D6</f>
        <v>393793138.95999998</v>
      </c>
      <c r="F6" s="53">
        <f t="shared" si="0"/>
        <v>372040046.91000009</v>
      </c>
      <c r="G6" s="53">
        <f t="shared" si="0"/>
        <v>360736840.31000006</v>
      </c>
      <c r="H6" s="53">
        <f>E6-F6</f>
        <v>21753092.049999893</v>
      </c>
    </row>
    <row r="7" spans="1:8" x14ac:dyDescent="0.2">
      <c r="A7" s="37"/>
      <c r="B7" s="41" t="s">
        <v>42</v>
      </c>
      <c r="C7" s="54">
        <v>0</v>
      </c>
      <c r="D7" s="54">
        <v>0</v>
      </c>
      <c r="E7" s="54">
        <f>C7+D7</f>
        <v>0</v>
      </c>
      <c r="F7" s="54">
        <v>0</v>
      </c>
      <c r="G7" s="54">
        <v>0</v>
      </c>
      <c r="H7" s="54">
        <f>E7-F7</f>
        <v>0</v>
      </c>
    </row>
    <row r="8" spans="1:8" x14ac:dyDescent="0.2">
      <c r="A8" s="37"/>
      <c r="B8" s="41" t="s">
        <v>17</v>
      </c>
      <c r="C8" s="54">
        <v>1844235</v>
      </c>
      <c r="D8" s="54">
        <v>-5900.93</v>
      </c>
      <c r="E8" s="54">
        <f t="shared" ref="E8:E14" si="1">C8+D8</f>
        <v>1838334.07</v>
      </c>
      <c r="F8" s="54">
        <v>1756606.75</v>
      </c>
      <c r="G8" s="54">
        <v>1752131.68</v>
      </c>
      <c r="H8" s="54">
        <f t="shared" ref="H8:H14" si="2">E8-F8</f>
        <v>81727.320000000065</v>
      </c>
    </row>
    <row r="9" spans="1:8" x14ac:dyDescent="0.2">
      <c r="A9" s="37"/>
      <c r="B9" s="41" t="s">
        <v>43</v>
      </c>
      <c r="C9" s="54">
        <v>65872776</v>
      </c>
      <c r="D9" s="54">
        <v>-1834752.27</v>
      </c>
      <c r="E9" s="54">
        <f t="shared" si="1"/>
        <v>64038023.729999997</v>
      </c>
      <c r="F9" s="54">
        <v>58195382.810000002</v>
      </c>
      <c r="G9" s="54">
        <v>58088435.280000001</v>
      </c>
      <c r="H9" s="54">
        <f t="shared" si="2"/>
        <v>5842640.9199999943</v>
      </c>
    </row>
    <row r="10" spans="1:8" x14ac:dyDescent="0.2">
      <c r="A10" s="37"/>
      <c r="B10" s="41" t="s">
        <v>3</v>
      </c>
      <c r="C10" s="54">
        <v>0</v>
      </c>
      <c r="D10" s="54">
        <v>0</v>
      </c>
      <c r="E10" s="54">
        <f t="shared" si="1"/>
        <v>0</v>
      </c>
      <c r="F10" s="54">
        <v>0</v>
      </c>
      <c r="G10" s="54">
        <v>0</v>
      </c>
      <c r="H10" s="54">
        <f t="shared" si="2"/>
        <v>0</v>
      </c>
    </row>
    <row r="11" spans="1:8" x14ac:dyDescent="0.2">
      <c r="A11" s="37"/>
      <c r="B11" s="41" t="s">
        <v>23</v>
      </c>
      <c r="C11" s="54">
        <v>89801749.959999993</v>
      </c>
      <c r="D11" s="54">
        <v>39667327.869999997</v>
      </c>
      <c r="E11" s="54">
        <f t="shared" si="1"/>
        <v>129469077.82999998</v>
      </c>
      <c r="F11" s="54">
        <v>123310885.48</v>
      </c>
      <c r="G11" s="54">
        <v>114074125.41</v>
      </c>
      <c r="H11" s="54">
        <f t="shared" si="2"/>
        <v>6158192.3499999791</v>
      </c>
    </row>
    <row r="12" spans="1:8" x14ac:dyDescent="0.2">
      <c r="A12" s="37"/>
      <c r="B12" s="41" t="s">
        <v>18</v>
      </c>
      <c r="C12" s="54">
        <v>0</v>
      </c>
      <c r="D12" s="54">
        <v>0</v>
      </c>
      <c r="E12" s="54">
        <f t="shared" si="1"/>
        <v>0</v>
      </c>
      <c r="F12" s="54">
        <v>0</v>
      </c>
      <c r="G12" s="54">
        <v>0</v>
      </c>
      <c r="H12" s="54">
        <f t="shared" si="2"/>
        <v>0</v>
      </c>
    </row>
    <row r="13" spans="1:8" x14ac:dyDescent="0.2">
      <c r="A13" s="37"/>
      <c r="B13" s="41" t="s">
        <v>44</v>
      </c>
      <c r="C13" s="54">
        <v>176601190</v>
      </c>
      <c r="D13" s="54">
        <v>5002909.43</v>
      </c>
      <c r="E13" s="54">
        <f t="shared" si="1"/>
        <v>181604099.43000001</v>
      </c>
      <c r="F13" s="54">
        <v>173495058.02000001</v>
      </c>
      <c r="G13" s="54">
        <v>171567437.09</v>
      </c>
      <c r="H13" s="54">
        <f t="shared" si="2"/>
        <v>8109041.4099999964</v>
      </c>
    </row>
    <row r="14" spans="1:8" x14ac:dyDescent="0.2">
      <c r="A14" s="37"/>
      <c r="B14" s="41" t="s">
        <v>19</v>
      </c>
      <c r="C14" s="54">
        <v>16996705</v>
      </c>
      <c r="D14" s="54">
        <v>-153101.1</v>
      </c>
      <c r="E14" s="54">
        <f t="shared" si="1"/>
        <v>16843603.899999999</v>
      </c>
      <c r="F14" s="54">
        <v>15282113.85</v>
      </c>
      <c r="G14" s="54">
        <v>15254710.85</v>
      </c>
      <c r="H14" s="54">
        <f t="shared" si="2"/>
        <v>1561490.0499999989</v>
      </c>
    </row>
    <row r="15" spans="1:8" x14ac:dyDescent="0.2">
      <c r="A15" s="39"/>
      <c r="B15" s="41"/>
      <c r="C15" s="13"/>
      <c r="D15" s="13"/>
      <c r="E15" s="13"/>
      <c r="F15" s="13"/>
      <c r="G15" s="13"/>
      <c r="H15" s="13"/>
    </row>
    <row r="16" spans="1:8" x14ac:dyDescent="0.2">
      <c r="A16" s="40" t="s">
        <v>20</v>
      </c>
      <c r="B16" s="42"/>
      <c r="C16" s="53">
        <f>SUM(C17:C23)</f>
        <v>152605180</v>
      </c>
      <c r="D16" s="53">
        <f>SUM(D17:D23)</f>
        <v>236655656.17000002</v>
      </c>
      <c r="E16" s="53">
        <f>C16+D16</f>
        <v>389260836.17000002</v>
      </c>
      <c r="F16" s="53">
        <f>SUM(F17:F23)</f>
        <v>313936948.62</v>
      </c>
      <c r="G16" s="53">
        <f>SUM(G17:G23)</f>
        <v>295914023.17000002</v>
      </c>
      <c r="H16" s="53">
        <f>E16-F16</f>
        <v>75323887.550000012</v>
      </c>
    </row>
    <row r="17" spans="1:8" x14ac:dyDescent="0.2">
      <c r="A17" s="37"/>
      <c r="B17" s="41" t="s">
        <v>45</v>
      </c>
      <c r="C17" s="54">
        <v>9569504</v>
      </c>
      <c r="D17" s="54">
        <v>7025099.8600000003</v>
      </c>
      <c r="E17" s="54">
        <f>C17+D17</f>
        <v>16594603.859999999</v>
      </c>
      <c r="F17" s="54">
        <v>14340046.390000001</v>
      </c>
      <c r="G17" s="54">
        <v>14327596.390000001</v>
      </c>
      <c r="H17" s="54">
        <f t="shared" ref="H17:H23" si="3">E17-F17</f>
        <v>2254557.4699999988</v>
      </c>
    </row>
    <row r="18" spans="1:8" x14ac:dyDescent="0.2">
      <c r="A18" s="37"/>
      <c r="B18" s="41" t="s">
        <v>28</v>
      </c>
      <c r="C18" s="54">
        <v>115821716</v>
      </c>
      <c r="D18" s="54">
        <v>217593089.91</v>
      </c>
      <c r="E18" s="54">
        <f t="shared" ref="E18:E23" si="4">C18+D18</f>
        <v>333414805.90999997</v>
      </c>
      <c r="F18" s="54">
        <v>267002790.91</v>
      </c>
      <c r="G18" s="54">
        <v>249056450.66</v>
      </c>
      <c r="H18" s="54">
        <f t="shared" si="3"/>
        <v>66412014.99999997</v>
      </c>
    </row>
    <row r="19" spans="1:8" x14ac:dyDescent="0.2">
      <c r="A19" s="37"/>
      <c r="B19" s="41" t="s">
        <v>21</v>
      </c>
      <c r="C19" s="54">
        <v>5623150</v>
      </c>
      <c r="D19" s="54">
        <v>-12110.69</v>
      </c>
      <c r="E19" s="54">
        <f t="shared" si="4"/>
        <v>5611039.3099999996</v>
      </c>
      <c r="F19" s="54">
        <v>4894461.59</v>
      </c>
      <c r="G19" s="54">
        <v>4877801.6500000004</v>
      </c>
      <c r="H19" s="54">
        <f t="shared" si="3"/>
        <v>716577.71999999974</v>
      </c>
    </row>
    <row r="20" spans="1:8" x14ac:dyDescent="0.2">
      <c r="A20" s="37"/>
      <c r="B20" s="41" t="s">
        <v>46</v>
      </c>
      <c r="C20" s="54">
        <v>16991608</v>
      </c>
      <c r="D20" s="54">
        <v>11933521.529999999</v>
      </c>
      <c r="E20" s="54">
        <f t="shared" si="4"/>
        <v>28925129.530000001</v>
      </c>
      <c r="F20" s="54">
        <v>23368143.309999999</v>
      </c>
      <c r="G20" s="54">
        <v>23338268.309999999</v>
      </c>
      <c r="H20" s="54">
        <f t="shared" si="3"/>
        <v>5556986.2200000025</v>
      </c>
    </row>
    <row r="21" spans="1:8" x14ac:dyDescent="0.2">
      <c r="A21" s="37"/>
      <c r="B21" s="41" t="s">
        <v>47</v>
      </c>
      <c r="C21" s="54">
        <v>0</v>
      </c>
      <c r="D21" s="54">
        <v>0</v>
      </c>
      <c r="E21" s="54">
        <f t="shared" si="4"/>
        <v>0</v>
      </c>
      <c r="F21" s="54">
        <v>0</v>
      </c>
      <c r="G21" s="54">
        <v>0</v>
      </c>
      <c r="H21" s="54">
        <f t="shared" si="3"/>
        <v>0</v>
      </c>
    </row>
    <row r="22" spans="1:8" x14ac:dyDescent="0.2">
      <c r="A22" s="37"/>
      <c r="B22" s="41" t="s">
        <v>48</v>
      </c>
      <c r="C22" s="54">
        <v>0</v>
      </c>
      <c r="D22" s="54">
        <v>0</v>
      </c>
      <c r="E22" s="54">
        <f t="shared" si="4"/>
        <v>0</v>
      </c>
      <c r="F22" s="54">
        <v>0</v>
      </c>
      <c r="G22" s="54">
        <v>0</v>
      </c>
      <c r="H22" s="54">
        <f t="shared" si="3"/>
        <v>0</v>
      </c>
    </row>
    <row r="23" spans="1:8" x14ac:dyDescent="0.2">
      <c r="A23" s="37"/>
      <c r="B23" s="41" t="s">
        <v>4</v>
      </c>
      <c r="C23" s="54">
        <v>4599202</v>
      </c>
      <c r="D23" s="54">
        <v>116055.56</v>
      </c>
      <c r="E23" s="54">
        <f t="shared" si="4"/>
        <v>4715257.5599999996</v>
      </c>
      <c r="F23" s="54">
        <v>4331506.42</v>
      </c>
      <c r="G23" s="54">
        <v>4313906.16</v>
      </c>
      <c r="H23" s="54">
        <f t="shared" si="3"/>
        <v>383751.13999999966</v>
      </c>
    </row>
    <row r="24" spans="1:8" x14ac:dyDescent="0.2">
      <c r="A24" s="39"/>
      <c r="B24" s="41"/>
      <c r="C24" s="13"/>
      <c r="D24" s="13"/>
      <c r="E24" s="13"/>
      <c r="F24" s="13"/>
      <c r="G24" s="13"/>
      <c r="H24" s="13"/>
    </row>
    <row r="25" spans="1:8" x14ac:dyDescent="0.2">
      <c r="A25" s="40" t="s">
        <v>49</v>
      </c>
      <c r="B25" s="42"/>
      <c r="C25" s="53">
        <f>SUM(C26:C34)</f>
        <v>101454800</v>
      </c>
      <c r="D25" s="53">
        <f>SUM(D26:D34)</f>
        <v>-16565900.050000003</v>
      </c>
      <c r="E25" s="53">
        <f>C25+D25</f>
        <v>84888899.950000003</v>
      </c>
      <c r="F25" s="53">
        <f>SUM(F26:F34)</f>
        <v>80641201.629999995</v>
      </c>
      <c r="G25" s="53">
        <f>SUM(G26:G34)</f>
        <v>77739738.909999996</v>
      </c>
      <c r="H25" s="53">
        <f>E25-F25</f>
        <v>4247698.3200000077</v>
      </c>
    </row>
    <row r="26" spans="1:8" x14ac:dyDescent="0.2">
      <c r="A26" s="37"/>
      <c r="B26" s="41" t="s">
        <v>29</v>
      </c>
      <c r="C26" s="54">
        <v>2825217</v>
      </c>
      <c r="D26" s="54">
        <v>-52975.94</v>
      </c>
      <c r="E26" s="54">
        <f>C26+D26</f>
        <v>2772241.06</v>
      </c>
      <c r="F26" s="54">
        <v>2433681.39</v>
      </c>
      <c r="G26" s="54">
        <v>2392706.39</v>
      </c>
      <c r="H26" s="54">
        <f t="shared" ref="H26:H34" si="5">E26-F26</f>
        <v>338559.66999999993</v>
      </c>
    </row>
    <row r="27" spans="1:8" x14ac:dyDescent="0.2">
      <c r="A27" s="37"/>
      <c r="B27" s="41" t="s">
        <v>24</v>
      </c>
      <c r="C27" s="54">
        <v>3167802</v>
      </c>
      <c r="D27" s="54">
        <v>2096229.65</v>
      </c>
      <c r="E27" s="54">
        <f t="shared" ref="E27:E34" si="6">C27+D27</f>
        <v>5264031.6500000004</v>
      </c>
      <c r="F27" s="54">
        <v>5077023.6399999997</v>
      </c>
      <c r="G27" s="54">
        <v>5075723.6399999997</v>
      </c>
      <c r="H27" s="54">
        <f t="shared" si="5"/>
        <v>187008.01000000071</v>
      </c>
    </row>
    <row r="28" spans="1:8" x14ac:dyDescent="0.2">
      <c r="A28" s="37"/>
      <c r="B28" s="41" t="s">
        <v>30</v>
      </c>
      <c r="C28" s="54">
        <v>0</v>
      </c>
      <c r="D28" s="54">
        <v>6785467.9000000004</v>
      </c>
      <c r="E28" s="54">
        <f t="shared" si="6"/>
        <v>6785467.9000000004</v>
      </c>
      <c r="F28" s="54">
        <v>6072537.54</v>
      </c>
      <c r="G28" s="54">
        <v>5705816.6600000001</v>
      </c>
      <c r="H28" s="54">
        <f t="shared" si="5"/>
        <v>712930.36000000034</v>
      </c>
    </row>
    <row r="29" spans="1:8" x14ac:dyDescent="0.2">
      <c r="A29" s="37"/>
      <c r="B29" s="41" t="s">
        <v>50</v>
      </c>
      <c r="C29" s="54">
        <v>83523242</v>
      </c>
      <c r="D29" s="54">
        <v>-35437225.640000001</v>
      </c>
      <c r="E29" s="54">
        <f t="shared" si="6"/>
        <v>48086016.359999999</v>
      </c>
      <c r="F29" s="54">
        <v>45823103.939999998</v>
      </c>
      <c r="G29" s="54">
        <v>44146956.5</v>
      </c>
      <c r="H29" s="54">
        <f t="shared" si="5"/>
        <v>2262912.4200000018</v>
      </c>
    </row>
    <row r="30" spans="1:8" x14ac:dyDescent="0.2">
      <c r="A30" s="37"/>
      <c r="B30" s="41" t="s">
        <v>22</v>
      </c>
      <c r="C30" s="54">
        <v>1351548</v>
      </c>
      <c r="D30" s="54">
        <v>33386.400000000001</v>
      </c>
      <c r="E30" s="54">
        <f t="shared" si="6"/>
        <v>1384934.3999999999</v>
      </c>
      <c r="F30" s="54">
        <v>1324817.54</v>
      </c>
      <c r="G30" s="54">
        <v>1302423.1399999999</v>
      </c>
      <c r="H30" s="54">
        <f t="shared" si="5"/>
        <v>60116.85999999987</v>
      </c>
    </row>
    <row r="31" spans="1:8" x14ac:dyDescent="0.2">
      <c r="A31" s="37"/>
      <c r="B31" s="41" t="s">
        <v>5</v>
      </c>
      <c r="C31" s="54">
        <v>0</v>
      </c>
      <c r="D31" s="54">
        <v>0</v>
      </c>
      <c r="E31" s="54">
        <f t="shared" si="6"/>
        <v>0</v>
      </c>
      <c r="F31" s="54">
        <v>0</v>
      </c>
      <c r="G31" s="54">
        <v>0</v>
      </c>
      <c r="H31" s="54">
        <f t="shared" si="5"/>
        <v>0</v>
      </c>
    </row>
    <row r="32" spans="1:8" x14ac:dyDescent="0.2">
      <c r="A32" s="37"/>
      <c r="B32" s="41" t="s">
        <v>6</v>
      </c>
      <c r="C32" s="54">
        <v>10586991</v>
      </c>
      <c r="D32" s="54">
        <v>10009217.58</v>
      </c>
      <c r="E32" s="54">
        <f t="shared" si="6"/>
        <v>20596208.579999998</v>
      </c>
      <c r="F32" s="54">
        <v>19910037.579999998</v>
      </c>
      <c r="G32" s="54">
        <v>19116112.579999998</v>
      </c>
      <c r="H32" s="54">
        <f t="shared" si="5"/>
        <v>686171</v>
      </c>
    </row>
    <row r="33" spans="1:8" x14ac:dyDescent="0.2">
      <c r="A33" s="37"/>
      <c r="B33" s="41" t="s">
        <v>51</v>
      </c>
      <c r="C33" s="54">
        <v>0</v>
      </c>
      <c r="D33" s="54">
        <v>0</v>
      </c>
      <c r="E33" s="54">
        <f t="shared" si="6"/>
        <v>0</v>
      </c>
      <c r="F33" s="54">
        <v>0</v>
      </c>
      <c r="G33" s="54">
        <v>0</v>
      </c>
      <c r="H33" s="54">
        <f t="shared" si="5"/>
        <v>0</v>
      </c>
    </row>
    <row r="34" spans="1:8" x14ac:dyDescent="0.2">
      <c r="A34" s="37"/>
      <c r="B34" s="41" t="s">
        <v>31</v>
      </c>
      <c r="C34" s="54">
        <v>0</v>
      </c>
      <c r="D34" s="54">
        <v>0</v>
      </c>
      <c r="E34" s="54">
        <f t="shared" si="6"/>
        <v>0</v>
      </c>
      <c r="F34" s="54">
        <v>0</v>
      </c>
      <c r="G34" s="54">
        <v>0</v>
      </c>
      <c r="H34" s="54">
        <f t="shared" si="5"/>
        <v>0</v>
      </c>
    </row>
    <row r="35" spans="1:8" x14ac:dyDescent="0.2">
      <c r="A35" s="39"/>
      <c r="B35" s="41"/>
      <c r="C35" s="13"/>
      <c r="D35" s="13"/>
      <c r="E35" s="13"/>
      <c r="F35" s="13"/>
      <c r="G35" s="13"/>
      <c r="H35" s="13"/>
    </row>
    <row r="36" spans="1:8" x14ac:dyDescent="0.2">
      <c r="A36" s="40" t="s">
        <v>32</v>
      </c>
      <c r="B36" s="42"/>
      <c r="C36" s="53">
        <f>SUM(C37:C40)</f>
        <v>38921919</v>
      </c>
      <c r="D36" s="53">
        <f>SUM(D37:D40)</f>
        <v>588183.76</v>
      </c>
      <c r="E36" s="53">
        <f>C36+D36</f>
        <v>39510102.759999998</v>
      </c>
      <c r="F36" s="53">
        <f>SUM(F37:F40)</f>
        <v>39510102.439999998</v>
      </c>
      <c r="G36" s="53">
        <f>SUM(G37:G40)</f>
        <v>39510102.439999998</v>
      </c>
      <c r="H36" s="53">
        <f>E36-F36</f>
        <v>0.32000000029802322</v>
      </c>
    </row>
    <row r="37" spans="1:8" x14ac:dyDescent="0.2">
      <c r="A37" s="37"/>
      <c r="B37" s="41" t="s">
        <v>52</v>
      </c>
      <c r="C37" s="54">
        <v>4015516</v>
      </c>
      <c r="D37" s="54">
        <v>-280944.38</v>
      </c>
      <c r="E37" s="54">
        <f>C37+D37</f>
        <v>3734571.62</v>
      </c>
      <c r="F37" s="54">
        <v>3734571.62</v>
      </c>
      <c r="G37" s="54">
        <v>3734571.62</v>
      </c>
      <c r="H37" s="54">
        <f t="shared" ref="H37:H40" si="7">E37-F37</f>
        <v>0</v>
      </c>
    </row>
    <row r="38" spans="1:8" ht="20.399999999999999" x14ac:dyDescent="0.2">
      <c r="A38" s="37"/>
      <c r="B38" s="41" t="s">
        <v>25</v>
      </c>
      <c r="C38" s="54">
        <v>34906403</v>
      </c>
      <c r="D38" s="54">
        <v>869128.14</v>
      </c>
      <c r="E38" s="54">
        <f t="shared" ref="E38:E40" si="8">C38+D38</f>
        <v>35775531.140000001</v>
      </c>
      <c r="F38" s="54">
        <v>35775530.82</v>
      </c>
      <c r="G38" s="54">
        <v>35775530.82</v>
      </c>
      <c r="H38" s="54">
        <f t="shared" si="7"/>
        <v>0.32000000029802322</v>
      </c>
    </row>
    <row r="39" spans="1:8" x14ac:dyDescent="0.2">
      <c r="A39" s="37"/>
      <c r="B39" s="41" t="s">
        <v>33</v>
      </c>
      <c r="C39" s="54">
        <v>0</v>
      </c>
      <c r="D39" s="54">
        <v>0</v>
      </c>
      <c r="E39" s="54">
        <f t="shared" si="8"/>
        <v>0</v>
      </c>
      <c r="F39" s="54">
        <v>0</v>
      </c>
      <c r="G39" s="54">
        <v>0</v>
      </c>
      <c r="H39" s="54">
        <f t="shared" si="7"/>
        <v>0</v>
      </c>
    </row>
    <row r="40" spans="1:8" x14ac:dyDescent="0.2">
      <c r="A40" s="37"/>
      <c r="B40" s="41" t="s">
        <v>7</v>
      </c>
      <c r="C40" s="54">
        <v>0</v>
      </c>
      <c r="D40" s="54">
        <v>0</v>
      </c>
      <c r="E40" s="54">
        <f t="shared" si="8"/>
        <v>0</v>
      </c>
      <c r="F40" s="54">
        <v>0</v>
      </c>
      <c r="G40" s="54">
        <v>0</v>
      </c>
      <c r="H40" s="54">
        <f t="shared" si="7"/>
        <v>0</v>
      </c>
    </row>
    <row r="41" spans="1:8" x14ac:dyDescent="0.2">
      <c r="A41" s="39"/>
      <c r="B41" s="41"/>
      <c r="C41" s="13"/>
      <c r="D41" s="13"/>
      <c r="E41" s="13"/>
      <c r="F41" s="13"/>
      <c r="G41" s="13"/>
      <c r="H41" s="13"/>
    </row>
    <row r="42" spans="1:8" x14ac:dyDescent="0.2">
      <c r="A42" s="45"/>
      <c r="B42" s="46" t="s">
        <v>53</v>
      </c>
      <c r="C42" s="82">
        <f t="shared" ref="C42:H42" si="9">SUM(C36+C25+C16+C6)</f>
        <v>644098554.96000004</v>
      </c>
      <c r="D42" s="82">
        <f t="shared" si="9"/>
        <v>263354422.88000003</v>
      </c>
      <c r="E42" s="82">
        <f t="shared" si="9"/>
        <v>907452977.83999991</v>
      </c>
      <c r="F42" s="82">
        <f t="shared" si="9"/>
        <v>806128299.60000014</v>
      </c>
      <c r="G42" s="82">
        <f t="shared" si="9"/>
        <v>773900704.83000004</v>
      </c>
      <c r="H42" s="82">
        <f t="shared" si="9"/>
        <v>101324678.23999992</v>
      </c>
    </row>
    <row r="43" spans="1:8" x14ac:dyDescent="0.2">
      <c r="A43" s="50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&amp;LBajo protesta de decir verdad declaramos que los Estados Financieros y sus notas, son razonablemente correctos y son responsabilidad del emisor.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Hamblet</cp:lastModifiedBy>
  <cp:lastPrinted>2022-02-16T18:55:42Z</cp:lastPrinted>
  <dcterms:created xsi:type="dcterms:W3CDTF">2014-02-10T03:37:14Z</dcterms:created>
  <dcterms:modified xsi:type="dcterms:W3CDTF">2022-02-16T18:58:22Z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