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IMPLAN-0002\Desktop\CTA PUB ANUAL 2021\"/>
    </mc:Choice>
  </mc:AlternateContent>
  <xr:revisionPtr revIDLastSave="0" documentId="13_ncr:1_{0B33318D-E989-46E2-A96B-12A36B12F336}" xr6:coauthVersionLast="47" xr6:coauthVersionMax="47" xr10:uidLastSave="{00000000-0000-0000-0000-000000000000}"/>
  <bookViews>
    <workbookView xWindow="-120" yWindow="-120" windowWidth="29040" windowHeight="15840" activeTab="8" xr2:uid="{00000000-000D-0000-FFFF-FFFF00000000}"/>
  </bookViews>
  <sheets>
    <sheet name="F1" sheetId="1" r:id="rId1"/>
    <sheet name="F2" sheetId="2" r:id="rId2"/>
    <sheet name="F3" sheetId="3" r:id="rId3"/>
    <sheet name="F4" sheetId="4" r:id="rId4"/>
    <sheet name="F5" sheetId="5" r:id="rId5"/>
    <sheet name="F6A" sheetId="6" r:id="rId6"/>
    <sheet name="F6B" sheetId="7" r:id="rId7"/>
    <sheet name="F6C" sheetId="8" r:id="rId8"/>
    <sheet name="F6D" sheetId="9" r:id="rId9"/>
  </sheets>
  <externalReferences>
    <externalReference r:id="rId10"/>
  </externalReferences>
  <definedNames>
    <definedName name="ANIO">'[1]Info General'!$D$20</definedName>
    <definedName name="_xlnm.Print_Area" localSheetId="3">'F4'!$B$2:$F$76</definedName>
    <definedName name="_xlnm.Print_Area" localSheetId="5">F6A!$B$2:$H$161</definedName>
    <definedName name="_xlnm.Print_Area" localSheetId="7">F6C!$B$2:$H$79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9" l="1"/>
  <c r="H11" i="9" s="1"/>
  <c r="E12" i="9"/>
  <c r="H12" i="9" s="1"/>
  <c r="C13" i="9"/>
  <c r="D13" i="9"/>
  <c r="F13" i="9"/>
  <c r="G13" i="9"/>
  <c r="E14" i="9"/>
  <c r="H14" i="9" s="1"/>
  <c r="E15" i="9"/>
  <c r="H15" i="9" s="1"/>
  <c r="H13" i="9" s="1"/>
  <c r="E16" i="9"/>
  <c r="H16" i="9" s="1"/>
  <c r="C17" i="9"/>
  <c r="D17" i="9"/>
  <c r="F17" i="9"/>
  <c r="G17" i="9"/>
  <c r="E18" i="9"/>
  <c r="E19" i="9"/>
  <c r="H19" i="9" s="1"/>
  <c r="E20" i="9"/>
  <c r="H20" i="9" s="1"/>
  <c r="E23" i="9"/>
  <c r="H23" i="9" s="1"/>
  <c r="E24" i="9"/>
  <c r="H24" i="9" s="1"/>
  <c r="C25" i="9"/>
  <c r="D25" i="9"/>
  <c r="F25" i="9"/>
  <c r="G25" i="9"/>
  <c r="E26" i="9"/>
  <c r="H26" i="9" s="1"/>
  <c r="E27" i="9"/>
  <c r="H27" i="9" s="1"/>
  <c r="C29" i="9"/>
  <c r="C22" i="9" s="1"/>
  <c r="D29" i="9"/>
  <c r="D22" i="9" s="1"/>
  <c r="F29" i="9"/>
  <c r="G29" i="9"/>
  <c r="G22" i="9" s="1"/>
  <c r="E30" i="9"/>
  <c r="H30" i="9" s="1"/>
  <c r="E31" i="9"/>
  <c r="H31" i="9" s="1"/>
  <c r="E32" i="9"/>
  <c r="H32" i="9" s="1"/>
  <c r="C11" i="8"/>
  <c r="D11" i="8"/>
  <c r="F11" i="8"/>
  <c r="G11" i="8"/>
  <c r="E12" i="8"/>
  <c r="E13" i="8"/>
  <c r="H13" i="8" s="1"/>
  <c r="E14" i="8"/>
  <c r="H14" i="8" s="1"/>
  <c r="E15" i="8"/>
  <c r="H15" i="8" s="1"/>
  <c r="E16" i="8"/>
  <c r="H16" i="8" s="1"/>
  <c r="E17" i="8"/>
  <c r="H17" i="8"/>
  <c r="E18" i="8"/>
  <c r="H18" i="8" s="1"/>
  <c r="E19" i="8"/>
  <c r="H19" i="8" s="1"/>
  <c r="C20" i="8"/>
  <c r="D20" i="8"/>
  <c r="F20" i="8"/>
  <c r="G20" i="8"/>
  <c r="E21" i="8"/>
  <c r="E22" i="8"/>
  <c r="H22" i="8" s="1"/>
  <c r="E23" i="8"/>
  <c r="H23" i="8"/>
  <c r="E24" i="8"/>
  <c r="H24" i="8" s="1"/>
  <c r="E25" i="8"/>
  <c r="H25" i="8" s="1"/>
  <c r="E26" i="8"/>
  <c r="H26" i="8" s="1"/>
  <c r="E27" i="8"/>
  <c r="H27" i="8" s="1"/>
  <c r="C28" i="8"/>
  <c r="D28" i="8"/>
  <c r="F28" i="8"/>
  <c r="G28" i="8"/>
  <c r="E29" i="8"/>
  <c r="H29" i="8"/>
  <c r="E30" i="8"/>
  <c r="H30" i="8" s="1"/>
  <c r="E31" i="8"/>
  <c r="H31" i="8" s="1"/>
  <c r="E32" i="8"/>
  <c r="H32" i="8" s="1"/>
  <c r="E33" i="8"/>
  <c r="H33" i="8" s="1"/>
  <c r="E34" i="8"/>
  <c r="H34" i="8" s="1"/>
  <c r="E35" i="8"/>
  <c r="H35" i="8" s="1"/>
  <c r="E36" i="8"/>
  <c r="H36" i="8" s="1"/>
  <c r="E37" i="8"/>
  <c r="H37" i="8"/>
  <c r="C38" i="8"/>
  <c r="D38" i="8"/>
  <c r="F38" i="8"/>
  <c r="G38" i="8"/>
  <c r="E39" i="8"/>
  <c r="H39" i="8" s="1"/>
  <c r="E40" i="8"/>
  <c r="H40" i="8" s="1"/>
  <c r="E41" i="8"/>
  <c r="H41" i="8" s="1"/>
  <c r="E42" i="8"/>
  <c r="H42" i="8" s="1"/>
  <c r="C45" i="8"/>
  <c r="D45" i="8"/>
  <c r="F45" i="8"/>
  <c r="G45" i="8"/>
  <c r="E46" i="8"/>
  <c r="H46" i="8"/>
  <c r="E47" i="8"/>
  <c r="H47" i="8" s="1"/>
  <c r="E48" i="8"/>
  <c r="H48" i="8" s="1"/>
  <c r="E49" i="8"/>
  <c r="H49" i="8" s="1"/>
  <c r="E50" i="8"/>
  <c r="H50" i="8" s="1"/>
  <c r="E51" i="8"/>
  <c r="H51" i="8" s="1"/>
  <c r="E52" i="8"/>
  <c r="H52" i="8" s="1"/>
  <c r="E53" i="8"/>
  <c r="H53" i="8" s="1"/>
  <c r="C54" i="8"/>
  <c r="D54" i="8"/>
  <c r="F54" i="8"/>
  <c r="G54" i="8"/>
  <c r="E55" i="8"/>
  <c r="E56" i="8"/>
  <c r="H56" i="8" s="1"/>
  <c r="E57" i="8"/>
  <c r="H57" i="8" s="1"/>
  <c r="E58" i="8"/>
  <c r="H58" i="8" s="1"/>
  <c r="E59" i="8"/>
  <c r="H59" i="8" s="1"/>
  <c r="E60" i="8"/>
  <c r="H60" i="8" s="1"/>
  <c r="E61" i="8"/>
  <c r="H61" i="8" s="1"/>
  <c r="C62" i="8"/>
  <c r="D62" i="8"/>
  <c r="F62" i="8"/>
  <c r="G62" i="8"/>
  <c r="E63" i="8"/>
  <c r="E64" i="8"/>
  <c r="H64" i="8" s="1"/>
  <c r="E65" i="8"/>
  <c r="H65" i="8" s="1"/>
  <c r="E66" i="8"/>
  <c r="H66" i="8" s="1"/>
  <c r="E67" i="8"/>
  <c r="H67" i="8" s="1"/>
  <c r="E68" i="8"/>
  <c r="H68" i="8" s="1"/>
  <c r="E69" i="8"/>
  <c r="H69" i="8" s="1"/>
  <c r="E70" i="8"/>
  <c r="H70" i="8" s="1"/>
  <c r="E71" i="8"/>
  <c r="H71" i="8" s="1"/>
  <c r="C72" i="8"/>
  <c r="D72" i="8"/>
  <c r="F72" i="8"/>
  <c r="G72" i="8"/>
  <c r="E73" i="8"/>
  <c r="E74" i="8"/>
  <c r="H74" i="8" s="1"/>
  <c r="E75" i="8"/>
  <c r="H75" i="8" s="1"/>
  <c r="E76" i="8"/>
  <c r="H76" i="8" s="1"/>
  <c r="C10" i="7"/>
  <c r="D10" i="7"/>
  <c r="F10" i="7"/>
  <c r="G10" i="7"/>
  <c r="E11" i="7"/>
  <c r="E12" i="7"/>
  <c r="H12" i="7" s="1"/>
  <c r="E13" i="7"/>
  <c r="H13" i="7" s="1"/>
  <c r="E14" i="7"/>
  <c r="H14" i="7" s="1"/>
  <c r="E15" i="7"/>
  <c r="H15" i="7" s="1"/>
  <c r="E16" i="7"/>
  <c r="H16" i="7" s="1"/>
  <c r="E17" i="7"/>
  <c r="H17" i="7" s="1"/>
  <c r="E18" i="7"/>
  <c r="H18" i="7" s="1"/>
  <c r="C20" i="7"/>
  <c r="D20" i="7"/>
  <c r="F20" i="7"/>
  <c r="G20" i="7"/>
  <c r="E21" i="7"/>
  <c r="E22" i="7"/>
  <c r="H22" i="7" s="1"/>
  <c r="E23" i="7"/>
  <c r="H23" i="7" s="1"/>
  <c r="E24" i="7"/>
  <c r="H24" i="7" s="1"/>
  <c r="E25" i="7"/>
  <c r="H25" i="7" s="1"/>
  <c r="E26" i="7"/>
  <c r="H26" i="7" s="1"/>
  <c r="E27" i="7"/>
  <c r="H27" i="7" s="1"/>
  <c r="E28" i="7"/>
  <c r="H28" i="7" s="1"/>
  <c r="E29" i="7"/>
  <c r="H29" i="7" s="1"/>
  <c r="D30" i="7"/>
  <c r="G30" i="7"/>
  <c r="C11" i="6"/>
  <c r="D11" i="6"/>
  <c r="F11" i="6"/>
  <c r="G11" i="6"/>
  <c r="E12" i="6"/>
  <c r="H12" i="6" s="1"/>
  <c r="E13" i="6"/>
  <c r="H13" i="6" s="1"/>
  <c r="E14" i="6"/>
  <c r="H14" i="6" s="1"/>
  <c r="E15" i="6"/>
  <c r="H15" i="6" s="1"/>
  <c r="E16" i="6"/>
  <c r="H16" i="6" s="1"/>
  <c r="E17" i="6"/>
  <c r="H17" i="6" s="1"/>
  <c r="E18" i="6"/>
  <c r="H18" i="6" s="1"/>
  <c r="C19" i="6"/>
  <c r="D19" i="6"/>
  <c r="F19" i="6"/>
  <c r="G19" i="6"/>
  <c r="E20" i="6"/>
  <c r="H20" i="6"/>
  <c r="E21" i="6"/>
  <c r="H21" i="6" s="1"/>
  <c r="E22" i="6"/>
  <c r="H22" i="6" s="1"/>
  <c r="E23" i="6"/>
  <c r="H23" i="6" s="1"/>
  <c r="E24" i="6"/>
  <c r="H24" i="6" s="1"/>
  <c r="E25" i="6"/>
  <c r="H25" i="6" s="1"/>
  <c r="E26" i="6"/>
  <c r="H26" i="6" s="1"/>
  <c r="E27" i="6"/>
  <c r="H27" i="6" s="1"/>
  <c r="E28" i="6"/>
  <c r="H28" i="6"/>
  <c r="C29" i="6"/>
  <c r="D29" i="6"/>
  <c r="F29" i="6"/>
  <c r="G29" i="6"/>
  <c r="E30" i="6"/>
  <c r="H30" i="6" s="1"/>
  <c r="E31" i="6"/>
  <c r="H31" i="6" s="1"/>
  <c r="E32" i="6"/>
  <c r="H32" i="6" s="1"/>
  <c r="E33" i="6"/>
  <c r="H33" i="6" s="1"/>
  <c r="E34" i="6"/>
  <c r="H34" i="6" s="1"/>
  <c r="E35" i="6"/>
  <c r="H35" i="6" s="1"/>
  <c r="E36" i="6"/>
  <c r="H36" i="6" s="1"/>
  <c r="E37" i="6"/>
  <c r="H37" i="6"/>
  <c r="E38" i="6"/>
  <c r="H38" i="6" s="1"/>
  <c r="C39" i="6"/>
  <c r="D39" i="6"/>
  <c r="F39" i="6"/>
  <c r="G39" i="6"/>
  <c r="E40" i="6"/>
  <c r="H40" i="6" s="1"/>
  <c r="E41" i="6"/>
  <c r="H41" i="6" s="1"/>
  <c r="E42" i="6"/>
  <c r="H42" i="6" s="1"/>
  <c r="E43" i="6"/>
  <c r="H43" i="6" s="1"/>
  <c r="E44" i="6"/>
  <c r="H44" i="6" s="1"/>
  <c r="E45" i="6"/>
  <c r="H45" i="6" s="1"/>
  <c r="E46" i="6"/>
  <c r="H46" i="6"/>
  <c r="E47" i="6"/>
  <c r="H47" i="6" s="1"/>
  <c r="E48" i="6"/>
  <c r="H48" i="6" s="1"/>
  <c r="C49" i="6"/>
  <c r="D49" i="6"/>
  <c r="F49" i="6"/>
  <c r="G49" i="6"/>
  <c r="E50" i="6"/>
  <c r="H50" i="6" s="1"/>
  <c r="E51" i="6"/>
  <c r="H51" i="6" s="1"/>
  <c r="E52" i="6"/>
  <c r="H52" i="6" s="1"/>
  <c r="E53" i="6"/>
  <c r="H53" i="6" s="1"/>
  <c r="E54" i="6"/>
  <c r="H54" i="6" s="1"/>
  <c r="E55" i="6"/>
  <c r="H55" i="6"/>
  <c r="E56" i="6"/>
  <c r="H56" i="6" s="1"/>
  <c r="E57" i="6"/>
  <c r="H57" i="6" s="1"/>
  <c r="E58" i="6"/>
  <c r="H58" i="6" s="1"/>
  <c r="C59" i="6"/>
  <c r="D59" i="6"/>
  <c r="F59" i="6"/>
  <c r="G59" i="6"/>
  <c r="E60" i="6"/>
  <c r="H60" i="6" s="1"/>
  <c r="E61" i="6"/>
  <c r="H61" i="6" s="1"/>
  <c r="E62" i="6"/>
  <c r="H62" i="6" s="1"/>
  <c r="C63" i="6"/>
  <c r="D63" i="6"/>
  <c r="F63" i="6"/>
  <c r="G63" i="6"/>
  <c r="E64" i="6"/>
  <c r="H64" i="6" s="1"/>
  <c r="E65" i="6"/>
  <c r="H65" i="6"/>
  <c r="E66" i="6"/>
  <c r="H66" i="6" s="1"/>
  <c r="E67" i="6"/>
  <c r="H67" i="6" s="1"/>
  <c r="E68" i="6"/>
  <c r="H68" i="6" s="1"/>
  <c r="E69" i="6"/>
  <c r="H69" i="6" s="1"/>
  <c r="E70" i="6"/>
  <c r="H70" i="6" s="1"/>
  <c r="E71" i="6"/>
  <c r="H71" i="6" s="1"/>
  <c r="C72" i="6"/>
  <c r="D72" i="6"/>
  <c r="F72" i="6"/>
  <c r="G72" i="6"/>
  <c r="E73" i="6"/>
  <c r="H73" i="6" s="1"/>
  <c r="E74" i="6"/>
  <c r="H74" i="6"/>
  <c r="E75" i="6"/>
  <c r="H75" i="6" s="1"/>
  <c r="C76" i="6"/>
  <c r="D76" i="6"/>
  <c r="F76" i="6"/>
  <c r="G76" i="6"/>
  <c r="E77" i="6"/>
  <c r="H77" i="6" s="1"/>
  <c r="E78" i="6"/>
  <c r="H78" i="6" s="1"/>
  <c r="E79" i="6"/>
  <c r="H79" i="6" s="1"/>
  <c r="E80" i="6"/>
  <c r="H80" i="6" s="1"/>
  <c r="E81" i="6"/>
  <c r="H81" i="6" s="1"/>
  <c r="E82" i="6"/>
  <c r="H82" i="6" s="1"/>
  <c r="E83" i="6"/>
  <c r="H83" i="6"/>
  <c r="C86" i="6"/>
  <c r="D86" i="6"/>
  <c r="F86" i="6"/>
  <c r="G86" i="6"/>
  <c r="E87" i="6"/>
  <c r="H87" i="6" s="1"/>
  <c r="E88" i="6"/>
  <c r="H88" i="6" s="1"/>
  <c r="E89" i="6"/>
  <c r="H89" i="6" s="1"/>
  <c r="E90" i="6"/>
  <c r="H90" i="6" s="1"/>
  <c r="E91" i="6"/>
  <c r="H91" i="6" s="1"/>
  <c r="E92" i="6"/>
  <c r="H92" i="6" s="1"/>
  <c r="E93" i="6"/>
  <c r="H93" i="6" s="1"/>
  <c r="C94" i="6"/>
  <c r="D94" i="6"/>
  <c r="F94" i="6"/>
  <c r="G94" i="6"/>
  <c r="E95" i="6"/>
  <c r="H95" i="6"/>
  <c r="E96" i="6"/>
  <c r="H96" i="6" s="1"/>
  <c r="E97" i="6"/>
  <c r="H97" i="6"/>
  <c r="E98" i="6"/>
  <c r="H98" i="6" s="1"/>
  <c r="E99" i="6"/>
  <c r="H99" i="6" s="1"/>
  <c r="E100" i="6"/>
  <c r="H100" i="6" s="1"/>
  <c r="E101" i="6"/>
  <c r="H101" i="6" s="1"/>
  <c r="E102" i="6"/>
  <c r="H102" i="6" s="1"/>
  <c r="E103" i="6"/>
  <c r="H103" i="6"/>
  <c r="C104" i="6"/>
  <c r="D104" i="6"/>
  <c r="F104" i="6"/>
  <c r="G104" i="6"/>
  <c r="E105" i="6"/>
  <c r="H105" i="6" s="1"/>
  <c r="E106" i="6"/>
  <c r="H106" i="6" s="1"/>
  <c r="E107" i="6"/>
  <c r="H107" i="6" s="1"/>
  <c r="E108" i="6"/>
  <c r="H108" i="6" s="1"/>
  <c r="E109" i="6"/>
  <c r="H109" i="6" s="1"/>
  <c r="E110" i="6"/>
  <c r="H110" i="6" s="1"/>
  <c r="E111" i="6"/>
  <c r="H111" i="6" s="1"/>
  <c r="E112" i="6"/>
  <c r="H112" i="6"/>
  <c r="E113" i="6"/>
  <c r="H113" i="6" s="1"/>
  <c r="C114" i="6"/>
  <c r="D114" i="6"/>
  <c r="F114" i="6"/>
  <c r="G114" i="6"/>
  <c r="E115" i="6"/>
  <c r="H115" i="6" s="1"/>
  <c r="E116" i="6"/>
  <c r="H116" i="6" s="1"/>
  <c r="E117" i="6"/>
  <c r="H117" i="6" s="1"/>
  <c r="E118" i="6"/>
  <c r="H118" i="6" s="1"/>
  <c r="E119" i="6"/>
  <c r="H119" i="6" s="1"/>
  <c r="E120" i="6"/>
  <c r="H120" i="6" s="1"/>
  <c r="E121" i="6"/>
  <c r="H121" i="6"/>
  <c r="E122" i="6"/>
  <c r="H122" i="6" s="1"/>
  <c r="E123" i="6"/>
  <c r="H123" i="6" s="1"/>
  <c r="C124" i="6"/>
  <c r="D124" i="6"/>
  <c r="F124" i="6"/>
  <c r="G124" i="6"/>
  <c r="E125" i="6"/>
  <c r="H125" i="6" s="1"/>
  <c r="E126" i="6"/>
  <c r="H126" i="6" s="1"/>
  <c r="E127" i="6"/>
  <c r="H127" i="6" s="1"/>
  <c r="E128" i="6"/>
  <c r="H128" i="6" s="1"/>
  <c r="E129" i="6"/>
  <c r="H129" i="6" s="1"/>
  <c r="E130" i="6"/>
  <c r="H130" i="6"/>
  <c r="E131" i="6"/>
  <c r="H131" i="6" s="1"/>
  <c r="E132" i="6"/>
  <c r="H132" i="6" s="1"/>
  <c r="E133" i="6"/>
  <c r="H133" i="6" s="1"/>
  <c r="C134" i="6"/>
  <c r="D134" i="6"/>
  <c r="F134" i="6"/>
  <c r="G134" i="6"/>
  <c r="E135" i="6"/>
  <c r="H135" i="6" s="1"/>
  <c r="E136" i="6"/>
  <c r="H136" i="6" s="1"/>
  <c r="E137" i="6"/>
  <c r="H137" i="6" s="1"/>
  <c r="C138" i="6"/>
  <c r="D138" i="6"/>
  <c r="F138" i="6"/>
  <c r="G138" i="6"/>
  <c r="E139" i="6"/>
  <c r="H139" i="6" s="1"/>
  <c r="E140" i="6"/>
  <c r="H140" i="6"/>
  <c r="E141" i="6"/>
  <c r="H141" i="6" s="1"/>
  <c r="E142" i="6"/>
  <c r="H142" i="6" s="1"/>
  <c r="E143" i="6"/>
  <c r="H143" i="6" s="1"/>
  <c r="E144" i="6"/>
  <c r="H144" i="6" s="1"/>
  <c r="E145" i="6"/>
  <c r="H145" i="6" s="1"/>
  <c r="E146" i="6"/>
  <c r="H146" i="6" s="1"/>
  <c r="C147" i="6"/>
  <c r="D147" i="6"/>
  <c r="F147" i="6"/>
  <c r="G147" i="6"/>
  <c r="E148" i="6"/>
  <c r="H148" i="6" s="1"/>
  <c r="E149" i="6"/>
  <c r="H149" i="6"/>
  <c r="E150" i="6"/>
  <c r="H150" i="6" s="1"/>
  <c r="C151" i="6"/>
  <c r="D151" i="6"/>
  <c r="F151" i="6"/>
  <c r="G151" i="6"/>
  <c r="E152" i="6"/>
  <c r="H152" i="6" s="1"/>
  <c r="E153" i="6"/>
  <c r="H153" i="6" s="1"/>
  <c r="E154" i="6"/>
  <c r="H154" i="6" s="1"/>
  <c r="E155" i="6"/>
  <c r="H155" i="6" s="1"/>
  <c r="E156" i="6"/>
  <c r="H156" i="6" s="1"/>
  <c r="E157" i="6"/>
  <c r="H157" i="6" s="1"/>
  <c r="E158" i="6"/>
  <c r="H158" i="6"/>
  <c r="E10" i="5"/>
  <c r="H10" i="5"/>
  <c r="E11" i="5"/>
  <c r="H11" i="5"/>
  <c r="E12" i="5"/>
  <c r="H12" i="5"/>
  <c r="E13" i="5"/>
  <c r="H13" i="5"/>
  <c r="E14" i="5"/>
  <c r="H14" i="5"/>
  <c r="E15" i="5"/>
  <c r="H15" i="5"/>
  <c r="E16" i="5"/>
  <c r="H16" i="5"/>
  <c r="C17" i="5"/>
  <c r="D17" i="5"/>
  <c r="D42" i="5" s="1"/>
  <c r="F17" i="5"/>
  <c r="G17" i="5"/>
  <c r="H17" i="5" s="1"/>
  <c r="E18" i="5"/>
  <c r="H18" i="5"/>
  <c r="E19" i="5"/>
  <c r="H19" i="5"/>
  <c r="E20" i="5"/>
  <c r="H20" i="5"/>
  <c r="E21" i="5"/>
  <c r="H21" i="5"/>
  <c r="E22" i="5"/>
  <c r="H22" i="5"/>
  <c r="E23" i="5"/>
  <c r="H23" i="5"/>
  <c r="E24" i="5"/>
  <c r="H24" i="5"/>
  <c r="E25" i="5"/>
  <c r="H25" i="5"/>
  <c r="E26" i="5"/>
  <c r="H26" i="5"/>
  <c r="E27" i="5"/>
  <c r="H27" i="5"/>
  <c r="E28" i="5"/>
  <c r="H28" i="5"/>
  <c r="C29" i="5"/>
  <c r="D29" i="5"/>
  <c r="F29" i="5"/>
  <c r="G29" i="5"/>
  <c r="H29" i="5" s="1"/>
  <c r="E30" i="5"/>
  <c r="H30" i="5"/>
  <c r="E31" i="5"/>
  <c r="H31" i="5"/>
  <c r="E32" i="5"/>
  <c r="H32" i="5"/>
  <c r="E33" i="5"/>
  <c r="H33" i="5"/>
  <c r="E34" i="5"/>
  <c r="H34" i="5"/>
  <c r="E35" i="5"/>
  <c r="H35" i="5"/>
  <c r="C36" i="5"/>
  <c r="E36" i="5" s="1"/>
  <c r="D36" i="5"/>
  <c r="F36" i="5"/>
  <c r="G36" i="5"/>
  <c r="H36" i="5" s="1"/>
  <c r="E37" i="5"/>
  <c r="H37" i="5"/>
  <c r="C38" i="5"/>
  <c r="D38" i="5"/>
  <c r="F38" i="5"/>
  <c r="G38" i="5"/>
  <c r="H38" i="5" s="1"/>
  <c r="E39" i="5"/>
  <c r="E38" i="5" s="1"/>
  <c r="H39" i="5"/>
  <c r="E40" i="5"/>
  <c r="H40" i="5"/>
  <c r="C42" i="5"/>
  <c r="C46" i="5"/>
  <c r="D46" i="5"/>
  <c r="F46" i="5"/>
  <c r="G46" i="5"/>
  <c r="H46" i="5" s="1"/>
  <c r="E47" i="5"/>
  <c r="H47" i="5"/>
  <c r="E48" i="5"/>
  <c r="H48" i="5"/>
  <c r="E49" i="5"/>
  <c r="H49" i="5"/>
  <c r="E50" i="5"/>
  <c r="H50" i="5"/>
  <c r="E51" i="5"/>
  <c r="H51" i="5"/>
  <c r="E52" i="5"/>
  <c r="H52" i="5"/>
  <c r="E53" i="5"/>
  <c r="H53" i="5"/>
  <c r="E54" i="5"/>
  <c r="H54" i="5"/>
  <c r="C55" i="5"/>
  <c r="D55" i="5"/>
  <c r="F55" i="5"/>
  <c r="G55" i="5"/>
  <c r="E56" i="5"/>
  <c r="H56" i="5"/>
  <c r="E57" i="5"/>
  <c r="H57" i="5"/>
  <c r="E58" i="5"/>
  <c r="H58" i="5"/>
  <c r="E59" i="5"/>
  <c r="H59" i="5"/>
  <c r="C60" i="5"/>
  <c r="D60" i="5"/>
  <c r="F60" i="5"/>
  <c r="G60" i="5"/>
  <c r="E61" i="5"/>
  <c r="H61" i="5"/>
  <c r="E62" i="5"/>
  <c r="H62" i="5"/>
  <c r="E63" i="5"/>
  <c r="H63" i="5"/>
  <c r="E64" i="5"/>
  <c r="H64" i="5"/>
  <c r="G66" i="5"/>
  <c r="C68" i="5"/>
  <c r="D68" i="5"/>
  <c r="F68" i="5"/>
  <c r="G68" i="5"/>
  <c r="E69" i="5"/>
  <c r="E68" i="5" s="1"/>
  <c r="H69" i="5"/>
  <c r="H68" i="5" s="1"/>
  <c r="E74" i="5"/>
  <c r="H74" i="5"/>
  <c r="E75" i="5"/>
  <c r="H75" i="5"/>
  <c r="C76" i="5"/>
  <c r="D76" i="5"/>
  <c r="F76" i="5"/>
  <c r="G76" i="5"/>
  <c r="E79" i="5"/>
  <c r="H79" i="5"/>
  <c r="C9" i="4"/>
  <c r="D9" i="4"/>
  <c r="E9" i="4"/>
  <c r="C14" i="4"/>
  <c r="D14" i="4"/>
  <c r="E14" i="4"/>
  <c r="D18" i="4"/>
  <c r="E18" i="4"/>
  <c r="C30" i="4"/>
  <c r="D30" i="4"/>
  <c r="E30" i="4"/>
  <c r="C38" i="4"/>
  <c r="D38" i="4"/>
  <c r="E38" i="4"/>
  <c r="C41" i="4"/>
  <c r="D41" i="4"/>
  <c r="E41" i="4"/>
  <c r="E45" i="4" s="1"/>
  <c r="C50" i="4"/>
  <c r="C58" i="4" s="1"/>
  <c r="C60" i="4" s="1"/>
  <c r="D50" i="4"/>
  <c r="D58" i="4" s="1"/>
  <c r="D60" i="4" s="1"/>
  <c r="E50" i="4"/>
  <c r="E58" i="4" s="1"/>
  <c r="E60" i="4" s="1"/>
  <c r="C65" i="4"/>
  <c r="C73" i="4" s="1"/>
  <c r="C75" i="4" s="1"/>
  <c r="D65" i="4"/>
  <c r="D73" i="4" s="1"/>
  <c r="D75" i="4" s="1"/>
  <c r="E65" i="4"/>
  <c r="E73" i="4" s="1"/>
  <c r="E75" i="4" s="1"/>
  <c r="F9" i="3"/>
  <c r="H9" i="3"/>
  <c r="I9" i="3"/>
  <c r="I21" i="3" s="1"/>
  <c r="J9" i="3"/>
  <c r="K9" i="3"/>
  <c r="L9" i="3"/>
  <c r="F15" i="3"/>
  <c r="H15" i="3"/>
  <c r="I15" i="3"/>
  <c r="J15" i="3"/>
  <c r="J21" i="3" s="1"/>
  <c r="K15" i="3"/>
  <c r="K21" i="3" s="1"/>
  <c r="L15" i="3"/>
  <c r="C10" i="2"/>
  <c r="D10" i="2"/>
  <c r="E10" i="2"/>
  <c r="F10" i="2"/>
  <c r="H10" i="2"/>
  <c r="I10" i="2"/>
  <c r="G12" i="2"/>
  <c r="G13" i="2"/>
  <c r="C14" i="2"/>
  <c r="D14" i="2"/>
  <c r="E14" i="2"/>
  <c r="E9" i="2" s="1"/>
  <c r="E21" i="2" s="1"/>
  <c r="F14" i="2"/>
  <c r="H14" i="2"/>
  <c r="I14" i="2"/>
  <c r="I9" i="2" s="1"/>
  <c r="I21" i="2" s="1"/>
  <c r="G15" i="2"/>
  <c r="G16" i="2"/>
  <c r="G17" i="2"/>
  <c r="G19" i="2"/>
  <c r="C23" i="2"/>
  <c r="D23" i="2"/>
  <c r="E23" i="2"/>
  <c r="F23" i="2"/>
  <c r="H23" i="2"/>
  <c r="I23" i="2"/>
  <c r="G24" i="2"/>
  <c r="G25" i="2"/>
  <c r="G26" i="2"/>
  <c r="C28" i="2"/>
  <c r="D28" i="2"/>
  <c r="E28" i="2"/>
  <c r="F28" i="2"/>
  <c r="H28" i="2"/>
  <c r="I28" i="2"/>
  <c r="G29" i="2"/>
  <c r="G30" i="2"/>
  <c r="G31" i="2"/>
  <c r="C42" i="2"/>
  <c r="D42" i="2"/>
  <c r="E42" i="2"/>
  <c r="F42" i="2"/>
  <c r="G42" i="2"/>
  <c r="E17" i="9" l="1"/>
  <c r="F10" i="9"/>
  <c r="H25" i="9"/>
  <c r="H29" i="9"/>
  <c r="F22" i="9"/>
  <c r="F34" i="9" s="1"/>
  <c r="D10" i="9"/>
  <c r="E29" i="9"/>
  <c r="C10" i="9"/>
  <c r="E25" i="9"/>
  <c r="E22" i="9" s="1"/>
  <c r="E13" i="9"/>
  <c r="H18" i="9"/>
  <c r="H17" i="9" s="1"/>
  <c r="H10" i="9" s="1"/>
  <c r="H34" i="9" s="1"/>
  <c r="G10" i="9"/>
  <c r="G34" i="9" s="1"/>
  <c r="D44" i="8"/>
  <c r="E20" i="8"/>
  <c r="C10" i="8"/>
  <c r="C78" i="8" s="1"/>
  <c r="E54" i="8"/>
  <c r="E44" i="8" s="1"/>
  <c r="C44" i="8"/>
  <c r="E45" i="8"/>
  <c r="E28" i="8"/>
  <c r="G10" i="8"/>
  <c r="G78" i="8" s="1"/>
  <c r="E11" i="8"/>
  <c r="E72" i="8"/>
  <c r="G44" i="8"/>
  <c r="F10" i="8"/>
  <c r="F78" i="8" s="1"/>
  <c r="E62" i="8"/>
  <c r="F44" i="8"/>
  <c r="E38" i="8"/>
  <c r="H21" i="8"/>
  <c r="H20" i="8" s="1"/>
  <c r="D10" i="8"/>
  <c r="C30" i="7"/>
  <c r="E30" i="7" s="1"/>
  <c r="H30" i="7"/>
  <c r="E20" i="7"/>
  <c r="E10" i="7"/>
  <c r="F30" i="7"/>
  <c r="H21" i="7"/>
  <c r="H20" i="7" s="1"/>
  <c r="H11" i="7"/>
  <c r="H10" i="7" s="1"/>
  <c r="H134" i="6"/>
  <c r="H59" i="6"/>
  <c r="H39" i="6"/>
  <c r="H114" i="6"/>
  <c r="H147" i="6"/>
  <c r="H72" i="6"/>
  <c r="H94" i="6"/>
  <c r="H19" i="6"/>
  <c r="H151" i="6"/>
  <c r="H76" i="6"/>
  <c r="E114" i="6"/>
  <c r="E94" i="6"/>
  <c r="E76" i="6"/>
  <c r="F10" i="6"/>
  <c r="E59" i="6"/>
  <c r="E39" i="6"/>
  <c r="E10" i="6" s="1"/>
  <c r="E19" i="6"/>
  <c r="H124" i="6"/>
  <c r="G85" i="6"/>
  <c r="G160" i="6" s="1"/>
  <c r="H63" i="6"/>
  <c r="H29" i="6"/>
  <c r="G10" i="6"/>
  <c r="E151" i="6"/>
  <c r="F85" i="6"/>
  <c r="F160" i="6" s="1"/>
  <c r="E134" i="6"/>
  <c r="D85" i="6"/>
  <c r="D10" i="6"/>
  <c r="D160" i="6" s="1"/>
  <c r="H138" i="6"/>
  <c r="H104" i="6"/>
  <c r="H86" i="6"/>
  <c r="H49" i="6"/>
  <c r="H11" i="6"/>
  <c r="H10" i="6" s="1"/>
  <c r="E147" i="6"/>
  <c r="E138" i="6"/>
  <c r="E124" i="6"/>
  <c r="E104" i="6"/>
  <c r="E86" i="6"/>
  <c r="C85" i="6"/>
  <c r="E72" i="6"/>
  <c r="E63" i="6"/>
  <c r="E49" i="6"/>
  <c r="E29" i="6"/>
  <c r="E11" i="6"/>
  <c r="C10" i="6"/>
  <c r="C160" i="6" s="1"/>
  <c r="E76" i="5"/>
  <c r="H60" i="5"/>
  <c r="H55" i="5"/>
  <c r="C66" i="5"/>
  <c r="H66" i="5" s="1"/>
  <c r="H71" i="5" s="1"/>
  <c r="H76" i="5"/>
  <c r="G42" i="5"/>
  <c r="F66" i="5"/>
  <c r="H42" i="5"/>
  <c r="E17" i="5"/>
  <c r="E29" i="5"/>
  <c r="E42" i="5" s="1"/>
  <c r="H43" i="5"/>
  <c r="F42" i="5"/>
  <c r="F71" i="5" s="1"/>
  <c r="E60" i="5"/>
  <c r="E55" i="5"/>
  <c r="E46" i="5"/>
  <c r="D66" i="5"/>
  <c r="D71" i="5" s="1"/>
  <c r="C45" i="4"/>
  <c r="E22" i="4"/>
  <c r="E24" i="4" s="1"/>
  <c r="E26" i="4" s="1"/>
  <c r="E34" i="4" s="1"/>
  <c r="D45" i="4"/>
  <c r="C22" i="4"/>
  <c r="C24" i="4" s="1"/>
  <c r="C26" i="4" s="1"/>
  <c r="C34" i="4" s="1"/>
  <c r="D22" i="4"/>
  <c r="D24" i="4" s="1"/>
  <c r="D26" i="4" s="1"/>
  <c r="D34" i="4" s="1"/>
  <c r="L21" i="3"/>
  <c r="H21" i="3"/>
  <c r="F21" i="3"/>
  <c r="G28" i="2"/>
  <c r="G23" i="2"/>
  <c r="G14" i="2"/>
  <c r="H9" i="2"/>
  <c r="H21" i="2" s="1"/>
  <c r="D9" i="2"/>
  <c r="D21" i="2" s="1"/>
  <c r="F9" i="2"/>
  <c r="F21" i="2" s="1"/>
  <c r="G10" i="2"/>
  <c r="C9" i="2"/>
  <c r="C21" i="2" s="1"/>
  <c r="E10" i="9"/>
  <c r="C34" i="9"/>
  <c r="D34" i="9"/>
  <c r="H22" i="9"/>
  <c r="H38" i="8"/>
  <c r="D78" i="8"/>
  <c r="H45" i="8"/>
  <c r="H28" i="8"/>
  <c r="H73" i="8"/>
  <c r="H72" i="8" s="1"/>
  <c r="H63" i="8"/>
  <c r="H62" i="8" s="1"/>
  <c r="H55" i="8"/>
  <c r="H54" i="8" s="1"/>
  <c r="H12" i="8"/>
  <c r="H11" i="8" s="1"/>
  <c r="G71" i="5"/>
  <c r="G9" i="2"/>
  <c r="G21" i="2" s="1"/>
  <c r="E34" i="9" l="1"/>
  <c r="H10" i="8"/>
  <c r="E10" i="8"/>
  <c r="E78" i="8" s="1"/>
  <c r="E85" i="6"/>
  <c r="E160" i="6" s="1"/>
  <c r="H85" i="6"/>
  <c r="H160" i="6" s="1"/>
  <c r="C71" i="5"/>
  <c r="E66" i="5"/>
  <c r="E71" i="5" s="1"/>
  <c r="H44" i="8"/>
  <c r="H78" i="8"/>
  <c r="F39" i="1" l="1"/>
  <c r="F32" i="1"/>
  <c r="F28" i="1"/>
  <c r="F24" i="1"/>
  <c r="F20" i="1"/>
  <c r="F10" i="1"/>
  <c r="D42" i="1" l="1"/>
  <c r="D39" i="1"/>
  <c r="D32" i="1"/>
  <c r="D26" i="1"/>
  <c r="D18" i="1"/>
  <c r="G76" i="1"/>
  <c r="F76" i="1"/>
  <c r="G69" i="1"/>
  <c r="F69" i="1"/>
  <c r="G64" i="1"/>
  <c r="F64" i="1"/>
  <c r="D61" i="1"/>
  <c r="C61" i="1"/>
  <c r="G58" i="1"/>
  <c r="F58" i="1"/>
  <c r="G43" i="1"/>
  <c r="F43" i="1"/>
  <c r="F48" i="1" s="1"/>
  <c r="C42" i="1"/>
  <c r="G39" i="1"/>
  <c r="C39" i="1"/>
  <c r="G32" i="1"/>
  <c r="C32" i="1"/>
  <c r="G28" i="1"/>
  <c r="C26" i="1"/>
  <c r="G24" i="1"/>
  <c r="G20" i="1"/>
  <c r="C18" i="1"/>
  <c r="G10" i="1"/>
  <c r="D10" i="1"/>
  <c r="C10" i="1"/>
  <c r="D48" i="1" l="1"/>
  <c r="D63" i="1" s="1"/>
  <c r="C48" i="1"/>
  <c r="C63" i="1" s="1"/>
  <c r="G80" i="1"/>
  <c r="F80" i="1"/>
  <c r="G48" i="1"/>
  <c r="G60" i="1" s="1"/>
  <c r="F60" i="1"/>
  <c r="G82" i="1" l="1"/>
  <c r="F82" i="1"/>
</calcChain>
</file>

<file path=xl/sharedStrings.xml><?xml version="1.0" encoding="utf-8"?>
<sst xmlns="http://schemas.openxmlformats.org/spreadsheetml/2006/main" count="835" uniqueCount="639">
  <si>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</si>
  <si>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</si>
  <si>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</si>
  <si>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</si>
  <si>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</si>
  <si>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</si>
  <si>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</si>
  <si>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</si>
  <si>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</si>
  <si>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</si>
  <si>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</si>
  <si>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</si>
  <si>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</si>
  <si>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</si>
  <si>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</si>
  <si>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</si>
  <si>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</si>
  <si>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</si>
  <si>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</si>
  <si>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</si>
  <si>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</si>
  <si>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</si>
  <si>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</si>
  <si>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</si>
  <si>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</si>
  <si>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</si>
  <si>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</si>
  <si>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</si>
  <si>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</si>
  <si>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</si>
  <si>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</si>
  <si>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</si>
  <si>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</si>
  <si>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</si>
  <si>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</si>
  <si>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</si>
  <si>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</si>
  <si>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</si>
  <si>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</si>
  <si>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</si>
  <si>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</si>
  <si>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</si>
  <si>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</si>
  <si>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</si>
  <si>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</si>
  <si>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</si>
  <si>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</si>
  <si>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</si>
  <si>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</si>
  <si>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</si>
  <si>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</si>
  <si>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</si>
  <si>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</si>
  <si>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</si>
  <si>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</si>
  <si>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</si>
  <si>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</si>
  <si>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</si>
  <si>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</si>
  <si>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</si>
  <si>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</si>
  <si>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</si>
  <si>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</si>
  <si>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</si>
  <si>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</si>
  <si>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</si>
  <si>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</si>
  <si>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</si>
  <si>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</si>
  <si>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</si>
  <si>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</si>
  <si>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</si>
  <si>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</si>
  <si>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</si>
  <si>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</si>
  <si>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</si>
  <si>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</si>
  <si>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</si>
  <si>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</si>
  <si>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</si>
  <si>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</si>
  <si>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</si>
  <si>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</si>
  <si>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</si>
  <si>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</si>
  <si>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</si>
  <si>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</si>
  <si>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</si>
  <si>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</si>
  <si>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</si>
  <si>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</si>
  <si>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</si>
  <si>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</si>
  <si>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</si>
  <si>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</si>
  <si>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</si>
  <si>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</si>
  <si>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</si>
  <si>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</si>
  <si>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</si>
  <si>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</si>
  <si>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</si>
  <si>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</si>
  <si>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</si>
  <si>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</si>
  <si>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</si>
  <si>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</si>
  <si>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</si>
  <si>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</si>
  <si>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</si>
  <si>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</si>
  <si>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</si>
  <si>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</si>
  <si>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</si>
  <si>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</si>
  <si>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</si>
  <si>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</si>
  <si>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</si>
  <si>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</si>
  <si>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</si>
  <si>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</si>
  <si>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</si>
  <si>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al 31 de Diciembre de 2020 y al 31 de Diciembre de 2021</t>
  </si>
  <si>
    <t>*</t>
  </si>
  <si>
    <t>C. Crédito XX</t>
  </si>
  <si>
    <t>B. Crédito 2</t>
  </si>
  <si>
    <t>A. Crédito 1</t>
  </si>
  <si>
    <t>6. Obligaciones a Corto Plazo (Informativo)</t>
  </si>
  <si>
    <t>Tasa Efectiva (p)</t>
  </si>
  <si>
    <t>Comisiones y Costos Relacionados (o)</t>
  </si>
  <si>
    <t>Tasa de Interés (n)</t>
  </si>
  <si>
    <t>Plazo Pactado (m)</t>
  </si>
  <si>
    <t>Monto Contratado (l)</t>
  </si>
  <si>
    <t>Obligaciones a Corto Plazo (k)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</si>
  <si>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</si>
  <si>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C. Instrumento Bono Cupón Cero XX</t>
  </si>
  <si>
    <t>B. Instrumento Bono Cupón Cero 2</t>
  </si>
  <si>
    <t>A. Instrumento Bono Cupón Cero 1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</si>
  <si>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</si>
  <si>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</si>
  <si>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</si>
  <si>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</si>
  <si>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</si>
  <si>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</si>
  <si>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</si>
  <si>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</si>
  <si>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</si>
  <si>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</si>
  <si>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</si>
  <si>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</si>
  <si>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</si>
  <si>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</si>
  <si>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</si>
  <si>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</si>
  <si>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Pago de Comisiones y demás costos asociados durante el Periodo (j)</t>
  </si>
  <si>
    <t>Pago de Intereses del Periodo (i)</t>
  </si>
  <si>
    <t>Saldo Final del Periodo (h)
h=d+e-f+g</t>
  </si>
  <si>
    <t>Revaluaciones, Reclasificaciones y Otros Ajustes (g)</t>
  </si>
  <si>
    <t>Amortizaciones del Periodo (f)</t>
  </si>
  <si>
    <t>Disposiciones del Periodo (e)</t>
  </si>
  <si>
    <t>Saldo al 31 de diciembre de 2020 (d)</t>
  </si>
  <si>
    <t>Denominación de la Deuda Pública y Otros Pasivos (c)</t>
  </si>
  <si>
    <t>Al 31 de Diciembre de 2020 y al 31 de Diciembre de 2021</t>
  </si>
  <si>
    <t>Informe Analítico de la Deuda Pública y Otros Pasivos - LDF</t>
  </si>
  <si>
    <t>Formato 2 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</si>
  <si>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</si>
  <si>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</si>
  <si>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</si>
  <si>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</si>
  <si>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</si>
  <si>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</si>
  <si>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</si>
  <si>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</si>
  <si>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</si>
  <si>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</si>
  <si>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</si>
  <si>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Saldo pendiente por pagar de la inversión al 30 de marzo de 2017 (m = g – l)</t>
  </si>
  <si>
    <t>Monto pagado de la inversión actualizado al 30 de marzo de 2017 (l)</t>
  </si>
  <si>
    <t>Monto pagado de la inversión al 30 de marzo de 2017 (k)</t>
  </si>
  <si>
    <t>Monto promedio mensual del pago de la contraprestación correspondiente al pago de inversión (j)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</si>
  <si>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</si>
  <si>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</si>
  <si>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</si>
  <si>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</si>
  <si>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(e)</t>
  </si>
  <si>
    <t>Fecha del Contrato (d)</t>
  </si>
  <si>
    <t>Denominación de las Obligaciones Diferentes de Financiamiento (c)</t>
  </si>
  <si>
    <t>del 01 de Enero al 31 de Diciembre de 2021</t>
  </si>
  <si>
    <t>Informe Analítico de Obligaciones Diferentes de Financiamientos – LDF</t>
  </si>
  <si>
    <t>Formato 3 Informe Analítico de Obligaciones Diferentes de Financiamientos - LDF</t>
  </si>
  <si>
    <t>VIII. Balance Presupuestario de Recursos Etiquetados sin Financiamiento Neto (VIII = VII – A3.2)</t>
  </si>
  <si>
    <t>VII. Balance Presupuestario de Recursos Etiquetados 
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</si>
  <si>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</si>
  <si>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</si>
  <si>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</si>
  <si>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</si>
  <si>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</si>
  <si>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</si>
  <si>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
Pagado</t>
  </si>
  <si>
    <t>Devengado</t>
  </si>
  <si>
    <t>Estimado/
Aprobado</t>
  </si>
  <si>
    <t>Concepto</t>
  </si>
  <si>
    <t>VI. Balance Presupuestario de Recursos Disponibles sin Financiamiento Neto (VI = V – A3.1)</t>
  </si>
  <si>
    <t>V. Balance Presupuestario de Recursos Disponibles 
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</si>
  <si>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</si>
  <si>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</si>
  <si>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</si>
  <si>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</si>
  <si>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</si>
  <si>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</si>
  <si>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</si>
  <si>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</si>
  <si>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</si>
  <si>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</si>
  <si>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</si>
  <si>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</si>
  <si>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</si>
  <si>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Pagado</t>
  </si>
  <si>
    <t>Aprobado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</si>
  <si>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</si>
  <si>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</si>
  <si>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</si>
  <si>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</si>
  <si>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</si>
  <si>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t>B. Egresos Presupuestarios1 (B = B1+B2)</t>
  </si>
  <si>
    <t>A3. Financiamiento Neto</t>
  </si>
  <si>
    <t>A1. Ingresos de Libre Disposición</t>
  </si>
  <si>
    <t>A. Ingresos Totales (A = A1+A2+A3)</t>
  </si>
  <si>
    <t>Estimado/
Aprobado (d)</t>
  </si>
  <si>
    <t>Balance Presupuestario - LDF</t>
  </si>
  <si>
    <t>Formato 4 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</si>
  <si>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</si>
  <si>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</si>
  <si>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</si>
  <si>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</si>
  <si>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</si>
  <si>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</si>
  <si>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</si>
  <si>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</si>
  <si>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</si>
  <si>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</si>
  <si>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</si>
  <si>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</si>
  <si>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</si>
  <si>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</si>
  <si>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</si>
  <si>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</si>
  <si>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</si>
  <si>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</si>
  <si>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</si>
  <si>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</si>
  <si>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</si>
  <si>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</si>
  <si>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</si>
  <si>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</si>
  <si>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</si>
  <si>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</si>
  <si>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</si>
  <si>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</si>
  <si>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</si>
  <si>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</si>
  <si>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</si>
  <si>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</si>
  <si>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</si>
  <si>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</si>
  <si>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</si>
  <si>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</si>
  <si>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</si>
  <si>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</si>
  <si>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</si>
  <si>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</si>
  <si>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</si>
  <si>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</si>
  <si>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</si>
  <si>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</si>
  <si>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</si>
  <si>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</si>
  <si>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</si>
  <si>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</si>
  <si>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</si>
  <si>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</si>
  <si>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</si>
  <si>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</si>
  <si>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</si>
  <si>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</si>
  <si>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</si>
  <si>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</si>
  <si>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</si>
  <si>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</si>
  <si>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</si>
  <si>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</si>
  <si>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</si>
  <si>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</si>
  <si>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</si>
  <si>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</si>
  <si>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</si>
  <si>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</si>
  <si>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</si>
  <si>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</si>
  <si>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 xml:space="preserve">Concepto (c) </t>
  </si>
  <si>
    <t>Estado Analítico de Ingresos Detallado - LDF</t>
  </si>
  <si>
    <t>Formato 5 Estado Analítico de Ingresos Detallado - LDF</t>
  </si>
  <si>
    <t>III. Total de Egresos (III = I + II)</t>
  </si>
  <si>
    <t>99E</t>
  </si>
  <si>
    <t>i7) Adeudos de Ejercicios Fiscales Anteriores (ADEFAS)</t>
  </si>
  <si>
    <t>96E</t>
  </si>
  <si>
    <t>i6) Apoyos Financieros</t>
  </si>
  <si>
    <t>95E</t>
  </si>
  <si>
    <t>i5) Costo por Coberturas</t>
  </si>
  <si>
    <t>94E</t>
  </si>
  <si>
    <t>i4) Gastos de la Deuda Pública</t>
  </si>
  <si>
    <t>93E</t>
  </si>
  <si>
    <t>i3) Comisiones de la Deuda Pública</t>
  </si>
  <si>
    <t>92E</t>
  </si>
  <si>
    <t>i2) Intereses de la Deuda Pública</t>
  </si>
  <si>
    <t>91E</t>
  </si>
  <si>
    <t>i1) Amortización de la Deuda Pública</t>
  </si>
  <si>
    <t>I. Deuda Pública (I=i1+i2+i3+i4+i5+i6+i7)</t>
  </si>
  <si>
    <t>85E</t>
  </si>
  <si>
    <t>h3) Convenios</t>
  </si>
  <si>
    <t>83E</t>
  </si>
  <si>
    <t>h2) Aportaciones</t>
  </si>
  <si>
    <t>81E</t>
  </si>
  <si>
    <t>h1) Participaciones</t>
  </si>
  <si>
    <t>H. Participaciones y Aportaciones (H=h1+h2+h3)</t>
  </si>
  <si>
    <t>79E</t>
  </si>
  <si>
    <t>g7) Provisiones para Contingencias y Otras Erogaciones Especiales</t>
  </si>
  <si>
    <t>76E</t>
  </si>
  <si>
    <t>g6) Otras Inversiones Financieras</t>
  </si>
  <si>
    <t xml:space="preserve">          Fideicomiso de Desastres Naturales (Informativo)</t>
  </si>
  <si>
    <t>75E</t>
  </si>
  <si>
    <t>g5) Inversiones en Fideicomisos, Mandatos y Otros Análogos</t>
  </si>
  <si>
    <t>74E</t>
  </si>
  <si>
    <t>g4) Concesión de Préstamos</t>
  </si>
  <si>
    <t>73E</t>
  </si>
  <si>
    <t>g3) Compra de Títulos y Valores</t>
  </si>
  <si>
    <t>72E</t>
  </si>
  <si>
    <t>g2) Acciones y Participaciones de Capital</t>
  </si>
  <si>
    <t>71E</t>
  </si>
  <si>
    <t>g1) Inversiones Para el Fomento de Actividades Productivas</t>
  </si>
  <si>
    <t>G. Inversiones Financieras y Otras Provisiones (G=g1+g2+g3+g4+g5+g6+g7)</t>
  </si>
  <si>
    <t>63E</t>
  </si>
  <si>
    <t>f3) Proyectos Productivos y Acciones de Fomento</t>
  </si>
  <si>
    <t>62E</t>
  </si>
  <si>
    <t>f2) Obra Pública en Bienes Propios</t>
  </si>
  <si>
    <t>61E</t>
  </si>
  <si>
    <t>f1) Obra Pública en Bienes de Dominio Público</t>
  </si>
  <si>
    <t>F. Inversión Pública (F=f1+f2+f3)</t>
  </si>
  <si>
    <t>59E</t>
  </si>
  <si>
    <t>e9) Activos Intangibles</t>
  </si>
  <si>
    <t>58E</t>
  </si>
  <si>
    <t>e8) Bienes Inmuebles</t>
  </si>
  <si>
    <t>57E</t>
  </si>
  <si>
    <t>e7) Activos Biológicos</t>
  </si>
  <si>
    <t>56E</t>
  </si>
  <si>
    <t>e6) Maquinaria, Otros Equipos y Herramientas</t>
  </si>
  <si>
    <t>55E</t>
  </si>
  <si>
    <t>e5) Equipo de Defensa y Seguridad</t>
  </si>
  <si>
    <t>54E</t>
  </si>
  <si>
    <t>e4) Vehículos y Equipo de Transporte</t>
  </si>
  <si>
    <t>53E</t>
  </si>
  <si>
    <t>e3) Equipo e Instrumental Médico y de Laboratorio</t>
  </si>
  <si>
    <t>52E</t>
  </si>
  <si>
    <t>e2) Mobiliario y Equipo Educacional y Recreativo</t>
  </si>
  <si>
    <t>51E</t>
  </si>
  <si>
    <t>e1) Mobiliario y Equipo de Administración</t>
  </si>
  <si>
    <t>E. Bienes Muebles, Inmuebles e Intangibles (E=e1+e2+e3+e4+e5+e6+e7+e8+e9)</t>
  </si>
  <si>
    <t>49E</t>
  </si>
  <si>
    <t>d9) Transferencias al Exterior</t>
  </si>
  <si>
    <t>48E</t>
  </si>
  <si>
    <t>d8) Donativos</t>
  </si>
  <si>
    <t>47E</t>
  </si>
  <si>
    <t>d7) Transferencias a la Seguridad Social</t>
  </si>
  <si>
    <t>46E</t>
  </si>
  <si>
    <t>d6) Transferencias a Fideicomisos, Mandatos y Otros Análogos</t>
  </si>
  <si>
    <t>45E</t>
  </si>
  <si>
    <t>d5) Pensiones y Jubilaciones</t>
  </si>
  <si>
    <t>44E</t>
  </si>
  <si>
    <t>d4) Ayudas Sociales</t>
  </si>
  <si>
    <t>43E</t>
  </si>
  <si>
    <t>d3) Subsidios y Subvenciones</t>
  </si>
  <si>
    <t>42E</t>
  </si>
  <si>
    <t>d2) Transferencias al Resto del Sector Público</t>
  </si>
  <si>
    <t>41E</t>
  </si>
  <si>
    <t>d1) Transferencias Internas y Asignaciones al Sector Público</t>
  </si>
  <si>
    <t>D. Transferencias, Asignaciones, Subsidios y Otras Ayudas (D=d1+d2+d3+d4+d5+d6+d7+d8+d9)</t>
  </si>
  <si>
    <t>39E</t>
  </si>
  <si>
    <t>c9) Otros Servicios Generales</t>
  </si>
  <si>
    <t>38E</t>
  </si>
  <si>
    <t>c8) Servicios Oficiales</t>
  </si>
  <si>
    <t>37E</t>
  </si>
  <si>
    <t>c7) Servicios de Traslado y Viáticos</t>
  </si>
  <si>
    <t>36E</t>
  </si>
  <si>
    <t>c6) Servicios de Comunicación Social y Publicidad</t>
  </si>
  <si>
    <t>35E</t>
  </si>
  <si>
    <t>c5) Servicios de Instalación, Reparación, Mantenimiento y Conservación</t>
  </si>
  <si>
    <t>34E</t>
  </si>
  <si>
    <t>c4) Servicios Financieros, Bancarios y Comerciales</t>
  </si>
  <si>
    <t>33E</t>
  </si>
  <si>
    <t>c3) Servicios Profesionales, Científicos, Técnicos y Otros Servicios</t>
  </si>
  <si>
    <t>32E</t>
  </si>
  <si>
    <t>c2) Servicios de Arrendamiento</t>
  </si>
  <si>
    <t>31E</t>
  </si>
  <si>
    <t>c1) Servicios Básicos</t>
  </si>
  <si>
    <t>C. Servicios Generales (C=c1+c2+c3+c4+c5+c6+c7+c8+c9)</t>
  </si>
  <si>
    <t>29E</t>
  </si>
  <si>
    <t>b9) Herramientas, Refacciones y Accesorios Menores</t>
  </si>
  <si>
    <t>28E</t>
  </si>
  <si>
    <t>b8) Materiales y Suministros Para Seguridad</t>
  </si>
  <si>
    <t>27E</t>
  </si>
  <si>
    <t>b7) Vestuario, Blancos, Prendas de Protección y Artículos Deportivos</t>
  </si>
  <si>
    <t>26E</t>
  </si>
  <si>
    <t>b6) Combustibles, Lubricantes y Aditivos</t>
  </si>
  <si>
    <t>25E</t>
  </si>
  <si>
    <t>b5) Productos Químicos, Farmacéuticos y de Laboratorio</t>
  </si>
  <si>
    <t>24E</t>
  </si>
  <si>
    <t>b4) Materiales y Artículos de Construcción y de Reparación</t>
  </si>
  <si>
    <t>23E</t>
  </si>
  <si>
    <t>b3) Materias Primas y Materiales de Producción y Comercialización</t>
  </si>
  <si>
    <t>22E</t>
  </si>
  <si>
    <t>b2) Alimentos y Utensilios</t>
  </si>
  <si>
    <t>21E</t>
  </si>
  <si>
    <t>b1) Materiales de Administración, Emisión de Documentos y Artículos Oficiales</t>
  </si>
  <si>
    <t>B. Materiales y Suministros (B=b1+b2+b3+b4+b5+b6+b7+b8+b9)</t>
  </si>
  <si>
    <t>17E</t>
  </si>
  <si>
    <t>a7) Pago de Estímulos a Servidores Públicos</t>
  </si>
  <si>
    <t>16E</t>
  </si>
  <si>
    <t>a6) Previsiones</t>
  </si>
  <si>
    <t>15E</t>
  </si>
  <si>
    <t>a5) Otras Prestaciones Sociales y Económicas</t>
  </si>
  <si>
    <t>14E</t>
  </si>
  <si>
    <t>a4) Seguridad Social</t>
  </si>
  <si>
    <t>13E</t>
  </si>
  <si>
    <t>a3) Remuneraciones Adicionales y Especiales</t>
  </si>
  <si>
    <t>12E</t>
  </si>
  <si>
    <t>a2) Remuneraciones al Personal de Carácter Transitorio</t>
  </si>
  <si>
    <t>11E</t>
  </si>
  <si>
    <t>a1) Remuneraciones al Personal de Carácter Permanente</t>
  </si>
  <si>
    <t>A. Servicios Personales (A=a1+a2+a3+a4+a5+a6+a7)</t>
  </si>
  <si>
    <t>II. Gasto Etiquetado (II=A+B+C+D+E+F+G+H+I)</t>
  </si>
  <si>
    <t>99N</t>
  </si>
  <si>
    <t>96N</t>
  </si>
  <si>
    <t>95N</t>
  </si>
  <si>
    <t>94N</t>
  </si>
  <si>
    <t>93N</t>
  </si>
  <si>
    <t>92N</t>
  </si>
  <si>
    <t>91N</t>
  </si>
  <si>
    <t>85N</t>
  </si>
  <si>
    <t>83N</t>
  </si>
  <si>
    <t>81N</t>
  </si>
  <si>
    <t>79N</t>
  </si>
  <si>
    <t>76N</t>
  </si>
  <si>
    <t>75N</t>
  </si>
  <si>
    <t>74N</t>
  </si>
  <si>
    <t>73N</t>
  </si>
  <si>
    <t>72N</t>
  </si>
  <si>
    <t>71N</t>
  </si>
  <si>
    <t>63N</t>
  </si>
  <si>
    <t>62N</t>
  </si>
  <si>
    <t>61N</t>
  </si>
  <si>
    <t>59N</t>
  </si>
  <si>
    <t>58N</t>
  </si>
  <si>
    <t>57N</t>
  </si>
  <si>
    <t>56N</t>
  </si>
  <si>
    <t>55N</t>
  </si>
  <si>
    <t>54N</t>
  </si>
  <si>
    <t>53N</t>
  </si>
  <si>
    <t>52N</t>
  </si>
  <si>
    <t>51N</t>
  </si>
  <si>
    <t>49N</t>
  </si>
  <si>
    <t>48N</t>
  </si>
  <si>
    <t>47N</t>
  </si>
  <si>
    <t>46N</t>
  </si>
  <si>
    <t>45N</t>
  </si>
  <si>
    <t>44N</t>
  </si>
  <si>
    <t>43N</t>
  </si>
  <si>
    <t>42N</t>
  </si>
  <si>
    <t>41N</t>
  </si>
  <si>
    <t>39N</t>
  </si>
  <si>
    <t>38N</t>
  </si>
  <si>
    <t>37N</t>
  </si>
  <si>
    <t>36N</t>
  </si>
  <si>
    <t>35N</t>
  </si>
  <si>
    <t>34N</t>
  </si>
  <si>
    <t>33N</t>
  </si>
  <si>
    <t>32N</t>
  </si>
  <si>
    <t>31N</t>
  </si>
  <si>
    <t>29N</t>
  </si>
  <si>
    <t>28N</t>
  </si>
  <si>
    <t>27N</t>
  </si>
  <si>
    <t>26N</t>
  </si>
  <si>
    <t>25N</t>
  </si>
  <si>
    <t>24N</t>
  </si>
  <si>
    <t>23N</t>
  </si>
  <si>
    <t>22N</t>
  </si>
  <si>
    <t>21N</t>
  </si>
  <si>
    <t>17N</t>
  </si>
  <si>
    <t>16N</t>
  </si>
  <si>
    <t>15N</t>
  </si>
  <si>
    <t>14N</t>
  </si>
  <si>
    <t>13N</t>
  </si>
  <si>
    <t>12N</t>
  </si>
  <si>
    <t>11N</t>
  </si>
  <si>
    <t>I. Gasto No Etiquetado (I=A+B+C+D+E+F+G+H+I)</t>
  </si>
  <si>
    <t xml:space="preserve">Pagado </t>
  </si>
  <si>
    <t xml:space="preserve">Modificado </t>
  </si>
  <si>
    <t xml:space="preserve">Ampliaciones/ (Reducciones) </t>
  </si>
  <si>
    <t>Aprobado (d)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</si>
  <si>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</si>
  <si>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</si>
  <si>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</si>
  <si>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</si>
  <si>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H. Dependencia o Unidad Administrativa xx</t>
  </si>
  <si>
    <t>G. Dependencia o Unidad Administrativa 7</t>
  </si>
  <si>
    <t>F. Dependencia o Unidad Administrativa 6</t>
  </si>
  <si>
    <t>E. Dependencia o Unidad Administrativa 5</t>
  </si>
  <si>
    <t>D. Dependencia o Unidad Administrativa 4</t>
  </si>
  <si>
    <t>C. Dependencia o Unidad Administrativa 3</t>
  </si>
  <si>
    <t>B. Dependencia o Unidad Administrativa 2</t>
  </si>
  <si>
    <t>A. Dependencia o Unidad Administrativa 1</t>
  </si>
  <si>
    <t>II. Gasto Etiquetado (II=A+B+C+D+E+F+G+H)</t>
  </si>
  <si>
    <t>I. Gasto No Etiquetado (I=A+B+C+D+E+F+G+H)</t>
  </si>
  <si>
    <t>Clasificación Administrativa</t>
  </si>
  <si>
    <t>04.04E</t>
  </si>
  <si>
    <t>d4) Adeudos de Ejercicios Fiscales Anteriores</t>
  </si>
  <si>
    <t>04.03E</t>
  </si>
  <si>
    <t>d3) Saneamiento del Sistema Financiero</t>
  </si>
  <si>
    <t>04.02E</t>
  </si>
  <si>
    <t>d2) Transferencias, Participaciones y Aportaciones Entre Diferentes Niveles y Órdenes de Gobierno</t>
  </si>
  <si>
    <t>04.01E</t>
  </si>
  <si>
    <t>d1) Transacciones de la Deuda Pública / Costo Financiero de la Deuda</t>
  </si>
  <si>
    <t>D. Otras No Clasificadas en Funciones Anteriores (D=d1+d2+d3+d4)</t>
  </si>
  <si>
    <t>03.09E</t>
  </si>
  <si>
    <t>c9) Otras Industrias y Otros Asuntos Económicos</t>
  </si>
  <si>
    <t>03.08E</t>
  </si>
  <si>
    <t>c8) Ciencia, Tecnología e Innovación</t>
  </si>
  <si>
    <t>03.07E</t>
  </si>
  <si>
    <t>c7) Turismo</t>
  </si>
  <si>
    <t>03.06E</t>
  </si>
  <si>
    <t>c6) Comunicaciones</t>
  </si>
  <si>
    <t>03.05E</t>
  </si>
  <si>
    <t>c5) Transporte</t>
  </si>
  <si>
    <t>03.04E</t>
  </si>
  <si>
    <t>c4) Minería, Manufacturas y Construcción</t>
  </si>
  <si>
    <t>03.03E</t>
  </si>
  <si>
    <t xml:space="preserve">c3) Combustibles y Energía </t>
  </si>
  <si>
    <t>03.02E</t>
  </si>
  <si>
    <t>c2) Agropecuaria, Silvicultura, Pesca y Caza</t>
  </si>
  <si>
    <t>03.01E</t>
  </si>
  <si>
    <t>c1) Asuntos Económicos, Comerciales y Laborales en General</t>
  </si>
  <si>
    <t>C. Desarrollo Económico (C=c1+c2+c3+c4+c5+c6+c7+c8+c9)</t>
  </si>
  <si>
    <t>02.07E</t>
  </si>
  <si>
    <t>b7) Otros Asuntos Sociales</t>
  </si>
  <si>
    <t>02.06E</t>
  </si>
  <si>
    <t>b6) Protección Social</t>
  </si>
  <si>
    <t>02.05E</t>
  </si>
  <si>
    <t xml:space="preserve">b5) Educación </t>
  </si>
  <si>
    <t>02.04E</t>
  </si>
  <si>
    <t>b4) Recreación, Cultura y Otras Manifestaciones Sociales</t>
  </si>
  <si>
    <t>02.03E</t>
  </si>
  <si>
    <t>b3) Salud</t>
  </si>
  <si>
    <t>02.02E</t>
  </si>
  <si>
    <t>b2) Vivienda y Servicios a la Comunidad</t>
  </si>
  <si>
    <t>02.01E</t>
  </si>
  <si>
    <t xml:space="preserve">b1) Protección Ambiental </t>
  </si>
  <si>
    <t>B. Desarrollo Social (B=b1+b2+b3+b4+b5+b6+b7)</t>
  </si>
  <si>
    <t>01.08E</t>
  </si>
  <si>
    <t>a8) Otros Servicios Generales</t>
  </si>
  <si>
    <t>01.07E</t>
  </si>
  <si>
    <t>a7) Asuntos de Orden Público y de Seguridad Interior</t>
  </si>
  <si>
    <t>01.06E</t>
  </si>
  <si>
    <t>a6) Seguridad Nacional</t>
  </si>
  <si>
    <t>01.05E</t>
  </si>
  <si>
    <t>a5) Asuntos Financieros y Hacendarios</t>
  </si>
  <si>
    <t>01.04E</t>
  </si>
  <si>
    <t>a4) Relaciones Exteriores</t>
  </si>
  <si>
    <t>01.03E</t>
  </si>
  <si>
    <t>a3) Coordinación de la Política de Gobierno</t>
  </si>
  <si>
    <t>01.02E</t>
  </si>
  <si>
    <t>a2) Justicia</t>
  </si>
  <si>
    <t>01.01E</t>
  </si>
  <si>
    <t>a1) Legislación</t>
  </si>
  <si>
    <t>A. Gobierno (A=a1+a2+a3+a4+a5+a6+a7a+a8)</t>
  </si>
  <si>
    <t>II: Gasto Etiquetado (II=A+B+C+D)</t>
  </si>
  <si>
    <t>04.04N</t>
  </si>
  <si>
    <t>04.03N</t>
  </si>
  <si>
    <t>04.02N</t>
  </si>
  <si>
    <t>04.01N</t>
  </si>
  <si>
    <t>D. Otras No Clasificadas en Funciones Anteriores
(D=d1+d2+d3+d4)</t>
  </si>
  <si>
    <t>03.09N</t>
  </si>
  <si>
    <t>03.08N</t>
  </si>
  <si>
    <t>03.07N</t>
  </si>
  <si>
    <t>03.06N</t>
  </si>
  <si>
    <t>03.05N</t>
  </si>
  <si>
    <t>03.04N</t>
  </si>
  <si>
    <t>03.03N</t>
  </si>
  <si>
    <t>03.02N</t>
  </si>
  <si>
    <t>03.01N</t>
  </si>
  <si>
    <t>02.07N</t>
  </si>
  <si>
    <t>02.06N</t>
  </si>
  <si>
    <t>02.05N</t>
  </si>
  <si>
    <t>02.04N</t>
  </si>
  <si>
    <t>02.03N</t>
  </si>
  <si>
    <t>02.02N</t>
  </si>
  <si>
    <t>02.01N</t>
  </si>
  <si>
    <t>01.08N</t>
  </si>
  <si>
    <t>01.07N</t>
  </si>
  <si>
    <t>01.06N</t>
  </si>
  <si>
    <t>01.05N</t>
  </si>
  <si>
    <t>01.04N</t>
  </si>
  <si>
    <t>01.03N</t>
  </si>
  <si>
    <t>01.02N</t>
  </si>
  <si>
    <t>01.01N</t>
  </si>
  <si>
    <t>A. Gobierno (A=a1+a2+a3+a4+a5+a6+a7+a8)</t>
  </si>
  <si>
    <t>I. Gasto No Etiquetado (I=A+B+C+D)</t>
  </si>
  <si>
    <t>Ampliaciones / (Reducciones)</t>
  </si>
  <si>
    <t>Subejercicio  (e)</t>
  </si>
  <si>
    <t>Clasificación Funcional (Finalidad y Función)</t>
  </si>
  <si>
    <t>Estado Analítico del Ejercicio del Presupueso de Egresos Detallado - LDF</t>
  </si>
  <si>
    <t>III. Total de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</si>
  <si>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</si>
  <si>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</si>
  <si>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</si>
  <si>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(E=e1+e2)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</si>
  <si>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</si>
  <si>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</si>
  <si>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</si>
  <si>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</si>
  <si>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</si>
  <si>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</t>
  </si>
  <si>
    <t>II. Gasto  Etiquetado (I=A+B+C+D+E+F)</t>
  </si>
  <si>
    <t>I. Gasto No Etiquetado (I=A+B+C+D+E+F)</t>
  </si>
  <si>
    <t>Concepto ( c )</t>
  </si>
  <si>
    <t>Clasificación de Servicios Personales por Categoría</t>
  </si>
  <si>
    <t>INSTITUTO MUNICIPAL DE PLANEACIÓN DE GUANAJUATO, GTO.</t>
  </si>
  <si>
    <t>Formato 6 a) Estado Analítico del Ejercicio del Presupuesto de Egresos Detallado - LDF  (Clasificación por Objeto del Gasto)</t>
  </si>
  <si>
    <t>Formato 6 b) Estado Analítico del Ejercicio del Presupuesto de Egresos Detallado - LDF  (Clasificación Administrativa)</t>
  </si>
  <si>
    <t>Formato 6 c) Estado Analítico del Ejercicio del Presupuesto de Egresos Detallado -LDF  (Claisificación Funcional)</t>
  </si>
  <si>
    <t>Formato 6 d) Estado Analítico del Ejercicio del Presupuesto de Egresos Detallado  - LDF  (Clasificación de Servicios Personales por Categoría)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</si>
</sst>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4" fillId="0" borderId="0"/>
  </cellStyleXfs>
  <cellXfs count="177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3" fillId="0" borderId="12" xfId="1" applyFont="1" applyFill="1" applyBorder="1" applyAlignment="1" applyProtection="1">
      <alignment horizontal="right" vertical="center"/>
      <protection locked="0"/>
    </xf>
    <xf numFmtId="0" fontId="4" fillId="0" borderId="13" xfId="0" applyFont="1" applyBorder="1"/>
    <xf numFmtId="0" fontId="0" fillId="0" borderId="0" xfId="0" applyProtection="1"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left" vertical="center" indent="5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 indent="3"/>
    </xf>
    <xf numFmtId="0" fontId="0" fillId="0" borderId="12" xfId="0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3" fontId="0" fillId="0" borderId="13" xfId="1" applyFont="1" applyFill="1" applyBorder="1" applyAlignment="1">
      <alignment horizontal="right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3" fontId="0" fillId="0" borderId="12" xfId="1" applyFont="1" applyBorder="1" applyAlignment="1">
      <alignment horizontal="right"/>
    </xf>
    <xf numFmtId="43" fontId="0" fillId="2" borderId="14" xfId="1" applyFont="1" applyFill="1" applyBorder="1" applyAlignment="1">
      <alignment horizontal="right"/>
    </xf>
    <xf numFmtId="43" fontId="0" fillId="0" borderId="12" xfId="1" applyFont="1" applyFill="1" applyBorder="1" applyAlignment="1">
      <alignment horizontal="right"/>
    </xf>
    <xf numFmtId="0" fontId="0" fillId="0" borderId="5" xfId="0" applyBorder="1" applyAlignment="1">
      <alignment horizontal="left" vertical="center" indent="7"/>
    </xf>
    <xf numFmtId="0" fontId="0" fillId="0" borderId="5" xfId="0" applyBorder="1" applyAlignment="1">
      <alignment horizontal="left" vertical="center" indent="5"/>
    </xf>
    <xf numFmtId="0" fontId="0" fillId="0" borderId="0" xfId="0" applyAlignment="1">
      <alignment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43" fontId="0" fillId="0" borderId="13" xfId="1" applyFont="1" applyFill="1" applyBorder="1"/>
    <xf numFmtId="0" fontId="0" fillId="0" borderId="13" xfId="0" applyBorder="1" applyAlignment="1">
      <alignment vertical="center"/>
    </xf>
    <xf numFmtId="43" fontId="1" fillId="0" borderId="12" xfId="1" applyFont="1" applyFill="1" applyBorder="1" applyAlignment="1" applyProtection="1">
      <alignment vertical="center"/>
      <protection locked="0"/>
    </xf>
    <xf numFmtId="0" fontId="0" fillId="2" borderId="14" xfId="0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16" fontId="0" fillId="0" borderId="12" xfId="0" applyNumberForma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43" fontId="0" fillId="0" borderId="12" xfId="1" applyFont="1" applyFill="1" applyBorder="1" applyAlignment="1" applyProtection="1">
      <alignment vertical="center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left" vertical="center" indent="4"/>
      <protection locked="0"/>
    </xf>
    <xf numFmtId="0" fontId="0" fillId="0" borderId="12" xfId="0" applyBorder="1" applyAlignment="1">
      <alignment horizontal="left" indent="3"/>
    </xf>
    <xf numFmtId="0" fontId="2" fillId="0" borderId="0" xfId="0" applyFont="1" applyAlignment="1">
      <alignment vertical="center"/>
    </xf>
    <xf numFmtId="43" fontId="1" fillId="0" borderId="12" xfId="1" applyFont="1" applyFill="1" applyBorder="1" applyProtection="1">
      <protection locked="0"/>
    </xf>
    <xf numFmtId="0" fontId="1" fillId="0" borderId="12" xfId="0" applyFont="1" applyBorder="1" applyAlignment="1">
      <alignment horizontal="left" vertical="center" wrapText="1" indent="3"/>
    </xf>
    <xf numFmtId="43" fontId="0" fillId="0" borderId="12" xfId="1" applyFont="1" applyFill="1" applyBorder="1"/>
    <xf numFmtId="43" fontId="3" fillId="0" borderId="12" xfId="1" applyFont="1" applyFill="1" applyBorder="1" applyProtection="1">
      <protection locked="0"/>
    </xf>
    <xf numFmtId="43" fontId="9" fillId="2" borderId="14" xfId="1" applyFont="1" applyFill="1" applyBorder="1"/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>
      <alignment horizontal="left" vertical="center" indent="12"/>
    </xf>
    <xf numFmtId="43" fontId="0" fillId="0" borderId="12" xfId="1" applyFont="1" applyFill="1" applyBorder="1" applyProtection="1">
      <protection locked="0"/>
    </xf>
    <xf numFmtId="0" fontId="1" fillId="0" borderId="12" xfId="0" applyFont="1" applyBorder="1" applyAlignment="1">
      <alignment horizontal="left" vertical="center" wrapText="1" indent="9"/>
    </xf>
    <xf numFmtId="4" fontId="0" fillId="0" borderId="15" xfId="0" applyNumberFormat="1" applyBorder="1" applyProtection="1">
      <protection locked="0"/>
    </xf>
    <xf numFmtId="0" fontId="0" fillId="0" borderId="15" xfId="0" applyBorder="1" applyAlignment="1">
      <alignment horizontal="left" vertical="center" indent="6"/>
    </xf>
    <xf numFmtId="0" fontId="1" fillId="2" borderId="10" xfId="0" applyFont="1" applyFill="1" applyBorder="1" applyAlignment="1">
      <alignment horizontal="left" vertical="center" wrapText="1" indent="3"/>
    </xf>
    <xf numFmtId="43" fontId="0" fillId="0" borderId="13" xfId="1" applyFont="1" applyFill="1" applyBorder="1" applyAlignment="1">
      <alignment vertical="center"/>
    </xf>
    <xf numFmtId="43" fontId="1" fillId="0" borderId="12" xfId="1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43" fontId="3" fillId="0" borderId="12" xfId="1" applyFont="1" applyFill="1" applyBorder="1" applyAlignment="1" applyProtection="1">
      <alignment vertical="center"/>
      <protection locked="0"/>
    </xf>
    <xf numFmtId="43" fontId="9" fillId="2" borderId="14" xfId="1" applyFont="1" applyFill="1" applyBorder="1" applyAlignment="1">
      <alignment vertical="center"/>
    </xf>
    <xf numFmtId="43" fontId="3" fillId="0" borderId="15" xfId="1" applyFont="1" applyFill="1" applyBorder="1" applyAlignment="1" applyProtection="1">
      <alignment vertical="center"/>
      <protection locked="0"/>
    </xf>
    <xf numFmtId="0" fontId="1" fillId="0" borderId="13" xfId="0" applyFont="1" applyBorder="1" applyAlignment="1">
      <alignment horizontal="left" vertical="center" indent="3"/>
    </xf>
    <xf numFmtId="0" fontId="1" fillId="0" borderId="12" xfId="0" applyFont="1" applyBorder="1" applyAlignment="1">
      <alignment horizontal="left" vertical="center" indent="3"/>
    </xf>
    <xf numFmtId="3" fontId="0" fillId="0" borderId="13" xfId="0" applyNumberFormat="1" applyBorder="1" applyAlignment="1">
      <alignment vertical="center"/>
    </xf>
    <xf numFmtId="3" fontId="0" fillId="0" borderId="13" xfId="0" applyNumberFormat="1" applyBorder="1"/>
    <xf numFmtId="0" fontId="1" fillId="0" borderId="13" xfId="0" applyFont="1" applyBorder="1" applyAlignment="1">
      <alignment horizontal="left" vertical="center" wrapText="1" indent="3"/>
    </xf>
    <xf numFmtId="43" fontId="1" fillId="0" borderId="12" xfId="1" applyFont="1" applyFill="1" applyBorder="1"/>
    <xf numFmtId="0" fontId="0" fillId="0" borderId="12" xfId="0" applyBorder="1" applyAlignment="1">
      <alignment horizontal="left" vertical="center" indent="3"/>
    </xf>
    <xf numFmtId="43" fontId="10" fillId="0" borderId="12" xfId="1" applyFont="1" applyFill="1" applyBorder="1" applyProtection="1">
      <protection locked="0"/>
    </xf>
    <xf numFmtId="43" fontId="9" fillId="2" borderId="14" xfId="1" applyFont="1" applyFill="1" applyBorder="1" applyAlignment="1"/>
    <xf numFmtId="43" fontId="11" fillId="2" borderId="14" xfId="1" applyFont="1" applyFill="1" applyBorder="1" applyAlignment="1"/>
    <xf numFmtId="3" fontId="0" fillId="0" borderId="0" xfId="0" applyNumberFormat="1"/>
    <xf numFmtId="43" fontId="0" fillId="0" borderId="0" xfId="1" applyFont="1" applyFill="1" applyBorder="1" applyAlignment="1" applyProtection="1">
      <alignment vertical="center"/>
      <protection locked="0"/>
    </xf>
    <xf numFmtId="43" fontId="0" fillId="0" borderId="0" xfId="1" applyFont="1"/>
    <xf numFmtId="0" fontId="0" fillId="0" borderId="12" xfId="0" applyBorder="1" applyAlignment="1">
      <alignment horizontal="left" vertical="center" wrapText="1" indent="3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0" fontId="0" fillId="0" borderId="12" xfId="0" applyBorder="1" applyAlignment="1">
      <alignment horizontal="left" vertical="center" indent="9"/>
    </xf>
    <xf numFmtId="0" fontId="12" fillId="0" borderId="0" xfId="0" applyFont="1"/>
    <xf numFmtId="43" fontId="0" fillId="2" borderId="14" xfId="1" applyFont="1" applyFill="1" applyBorder="1" applyAlignment="1">
      <alignment vertical="center"/>
    </xf>
    <xf numFmtId="0" fontId="0" fillId="0" borderId="12" xfId="0" applyBorder="1" applyAlignment="1">
      <alignment horizontal="left" indent="6"/>
    </xf>
    <xf numFmtId="0" fontId="1" fillId="0" borderId="15" xfId="0" applyFont="1" applyBorder="1" applyAlignment="1">
      <alignment horizontal="left" vertical="center" indent="3"/>
    </xf>
    <xf numFmtId="0" fontId="1" fillId="2" borderId="1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43" fontId="0" fillId="0" borderId="13" xfId="1" applyFont="1" applyBorder="1"/>
    <xf numFmtId="43" fontId="1" fillId="3" borderId="12" xfId="1" applyFont="1" applyFill="1" applyBorder="1" applyAlignment="1" applyProtection="1">
      <alignment vertical="center"/>
      <protection locked="0"/>
    </xf>
    <xf numFmtId="0" fontId="1" fillId="3" borderId="12" xfId="0" applyFont="1" applyFill="1" applyBorder="1" applyAlignment="1">
      <alignment horizontal="left" indent="3"/>
    </xf>
    <xf numFmtId="43" fontId="0" fillId="3" borderId="12" xfId="1" applyFont="1" applyFill="1" applyBorder="1" applyAlignment="1">
      <alignment vertical="center"/>
    </xf>
    <xf numFmtId="0" fontId="0" fillId="3" borderId="12" xfId="0" applyFill="1" applyBorder="1" applyAlignment="1">
      <alignment horizontal="left" indent="3"/>
    </xf>
    <xf numFmtId="0" fontId="15" fillId="0" borderId="5" xfId="2" applyFont="1" applyBorder="1" applyAlignment="1">
      <alignment horizontal="left" vertical="top"/>
    </xf>
    <xf numFmtId="43" fontId="0" fillId="3" borderId="12" xfId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9"/>
    </xf>
    <xf numFmtId="0" fontId="0" fillId="3" borderId="12" xfId="0" applyFill="1" applyBorder="1" applyAlignment="1">
      <alignment horizontal="left" indent="9"/>
    </xf>
    <xf numFmtId="0" fontId="0" fillId="3" borderId="12" xfId="0" applyFill="1" applyBorder="1" applyAlignment="1">
      <alignment horizontal="left" vertical="center" indent="6"/>
    </xf>
    <xf numFmtId="0" fontId="1" fillId="3" borderId="12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vertical="center" indent="3"/>
    </xf>
    <xf numFmtId="43" fontId="3" fillId="3" borderId="12" xfId="1" applyFont="1" applyFill="1" applyBorder="1" applyAlignment="1" applyProtection="1">
      <alignment vertical="center"/>
      <protection locked="0"/>
    </xf>
    <xf numFmtId="0" fontId="1" fillId="3" borderId="15" xfId="0" applyFont="1" applyFill="1" applyBorder="1" applyAlignment="1">
      <alignment horizontal="left" vertical="center" indent="3"/>
    </xf>
    <xf numFmtId="43" fontId="0" fillId="0" borderId="13" xfId="1" applyFont="1" applyBorder="1" applyAlignment="1">
      <alignment vertical="center"/>
    </xf>
    <xf numFmtId="0" fontId="0" fillId="0" borderId="12" xfId="0" applyBorder="1" applyAlignment="1" applyProtection="1">
      <alignment horizontal="left" vertical="center" indent="6"/>
      <protection locked="0"/>
    </xf>
    <xf numFmtId="43" fontId="1" fillId="0" borderId="15" xfId="1" applyFont="1" applyFill="1" applyBorder="1" applyAlignment="1" applyProtection="1">
      <alignment vertical="center"/>
      <protection locked="0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43" fontId="0" fillId="0" borderId="8" xfId="1" applyFont="1" applyFill="1" applyBorder="1"/>
    <xf numFmtId="43" fontId="1" fillId="0" borderId="6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>
      <alignment vertical="center"/>
    </xf>
    <xf numFmtId="0" fontId="16" fillId="0" borderId="5" xfId="2" applyFont="1" applyBorder="1" applyAlignment="1">
      <alignment horizontal="left"/>
    </xf>
    <xf numFmtId="43" fontId="0" fillId="0" borderId="6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 applyProtection="1">
      <alignment vertical="center" wrapText="1"/>
      <protection locked="0"/>
    </xf>
    <xf numFmtId="0" fontId="0" fillId="0" borderId="12" xfId="0" applyBorder="1" applyAlignment="1">
      <alignment horizontal="left" vertical="center" wrapText="1" indent="6"/>
    </xf>
    <xf numFmtId="43" fontId="3" fillId="0" borderId="6" xfId="1" applyFont="1" applyFill="1" applyBorder="1" applyAlignment="1" applyProtection="1">
      <alignment vertical="center"/>
      <protection locked="0"/>
    </xf>
    <xf numFmtId="43" fontId="1" fillId="0" borderId="4" xfId="1" applyFont="1" applyFill="1" applyBorder="1" applyAlignment="1" applyProtection="1">
      <alignment vertical="center"/>
      <protection locked="0"/>
    </xf>
    <xf numFmtId="0" fontId="1" fillId="2" borderId="9" xfId="0" applyFont="1" applyFill="1" applyBorder="1" applyAlignment="1">
      <alignment horizontal="center" vertical="center"/>
    </xf>
    <xf numFmtId="43" fontId="0" fillId="0" borderId="8" xfId="1" applyFont="1" applyBorder="1" applyAlignment="1">
      <alignment horizontal="center"/>
    </xf>
    <xf numFmtId="43" fontId="1" fillId="0" borderId="6" xfId="1" applyFont="1" applyFill="1" applyBorder="1" applyAlignment="1" applyProtection="1">
      <alignment horizontal="right" vertical="center"/>
      <protection locked="0"/>
    </xf>
    <xf numFmtId="43" fontId="0" fillId="0" borderId="6" xfId="1" applyFont="1" applyFill="1" applyBorder="1" applyAlignment="1">
      <alignment horizontal="right" vertical="center"/>
    </xf>
    <xf numFmtId="43" fontId="0" fillId="0" borderId="6" xfId="1" applyFont="1" applyFill="1" applyBorder="1" applyAlignment="1" applyProtection="1">
      <alignment horizontal="right" vertical="center"/>
      <protection locked="0"/>
    </xf>
    <xf numFmtId="43" fontId="3" fillId="0" borderId="6" xfId="1" applyFont="1" applyFill="1" applyBorder="1" applyAlignment="1" applyProtection="1">
      <alignment horizontal="right" vertical="center"/>
      <protection locked="0"/>
    </xf>
    <xf numFmtId="0" fontId="1" fillId="0" borderId="12" xfId="0" applyFont="1" applyBorder="1" applyAlignment="1">
      <alignment horizontal="left" indent="3"/>
    </xf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8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3" xfId="2" xr:uid="{F987575B-D1BE-4049-ACE0-3AFE7A0A95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1</xdr:col>
      <xdr:colOff>1278890</xdr:colOff>
      <xdr:row>0</xdr:row>
      <xdr:rowOff>568325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7FF1A43-B1FD-4A3D-9CA7-FBECE1BCAE5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8175" y="28575"/>
          <a:ext cx="1259840" cy="539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31751</xdr:colOff>
      <xdr:row>0</xdr:row>
      <xdr:rowOff>31750</xdr:rowOff>
    </xdr:from>
    <xdr:to>
      <xdr:col>1</xdr:col>
      <xdr:colOff>1291591</xdr:colOff>
      <xdr:row>1</xdr:row>
      <xdr:rowOff>10583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6570436-22EA-41C1-BED0-F5C78BA98CB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5668" y="31750"/>
          <a:ext cx="1259840" cy="539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0</xdr:row>
      <xdr:rowOff>42333</xdr:rowOff>
    </xdr:from>
    <xdr:to>
      <xdr:col>1</xdr:col>
      <xdr:colOff>1281007</xdr:colOff>
      <xdr:row>1</xdr:row>
      <xdr:rowOff>21166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BD8CDAA-D9E8-460D-A9C1-F188BEF849D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0" y="42333"/>
          <a:ext cx="1259840" cy="539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1</xdr:col>
      <xdr:colOff>1278890</xdr:colOff>
      <xdr:row>0</xdr:row>
      <xdr:rowOff>577850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3723EC0-D506-4F78-807D-E2110367A0B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1950" y="38100"/>
          <a:ext cx="1259840" cy="539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</xdr:colOff>
      <xdr:row>0</xdr:row>
      <xdr:rowOff>42333</xdr:rowOff>
    </xdr:from>
    <xdr:to>
      <xdr:col>1</xdr:col>
      <xdr:colOff>1270423</xdr:colOff>
      <xdr:row>0</xdr:row>
      <xdr:rowOff>582083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5FE59B-A7FC-4FDE-A7B8-9D2A02B5108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0" y="42333"/>
          <a:ext cx="1259840" cy="539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22412</xdr:colOff>
      <xdr:row>0</xdr:row>
      <xdr:rowOff>33617</xdr:rowOff>
    </xdr:from>
    <xdr:to>
      <xdr:col>1</xdr:col>
      <xdr:colOff>1282252</xdr:colOff>
      <xdr:row>0</xdr:row>
      <xdr:rowOff>573367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75B2833-42A4-4199-A736-6871D3CEDBC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853" y="33617"/>
          <a:ext cx="1259840" cy="539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1</xdr:col>
      <xdr:colOff>1269365</xdr:colOff>
      <xdr:row>0</xdr:row>
      <xdr:rowOff>568325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0B38592-90F2-4BB3-B05B-F099074028E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4800" y="28575"/>
          <a:ext cx="1259840" cy="539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1</xdr:col>
      <xdr:colOff>1288415</xdr:colOff>
      <xdr:row>0</xdr:row>
      <xdr:rowOff>568325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58C0C5-F2A5-498A-B4EC-701814F7008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0050" y="28575"/>
          <a:ext cx="1259840" cy="539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1</xdr:col>
      <xdr:colOff>1278890</xdr:colOff>
      <xdr:row>0</xdr:row>
      <xdr:rowOff>568325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A4E09D4-2D62-455D-8552-4F20EBE896B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3375" y="28575"/>
          <a:ext cx="1259840" cy="539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7284"/>
  <sheetViews>
    <sheetView showGridLines="0" zoomScaleNormal="100" workbookViewId="0">
      <selection activeCell="B5" sqref="B5:G5"/>
    </sheetView>
  </sheetViews>
  <sheetFormatPr baseColWidth="10" defaultColWidth="14.7109375" defaultRowHeight="15" zeroHeight="1"/>
  <cols>
    <col min="1" max="1" width="3.140625" customWidth="1"/>
    <col min="2" max="2" width="78" style="19" customWidth="1"/>
    <col min="3" max="3" width="19.5703125" customWidth="1"/>
    <col min="4" max="4" width="18.28515625" customWidth="1"/>
    <col min="5" max="5" width="75.5703125" style="19" customWidth="1"/>
    <col min="6" max="6" width="20" customWidth="1"/>
    <col min="7" max="7" width="20.7109375" customWidth="1"/>
  </cols>
  <sheetData>
    <row r="1" spans="2:7" ht="47.25" customHeight="1"/>
    <row r="2" spans="2:7" s="1" customFormat="1" ht="21">
      <c r="B2" s="144" t="s">
        <v>0</v>
      </c>
      <c r="C2" s="144"/>
      <c r="D2" s="144"/>
      <c r="E2" s="144"/>
      <c r="F2" s="144"/>
      <c r="G2" s="144"/>
    </row>
    <row r="3" spans="2:7">
      <c r="B3" s="145" t="s">
        <v>634</v>
      </c>
      <c r="C3" s="146"/>
      <c r="D3" s="146"/>
      <c r="E3" s="146"/>
      <c r="F3" s="146"/>
      <c r="G3" s="147"/>
    </row>
    <row r="4" spans="2:7">
      <c r="B4" s="148" t="s">
        <v>1</v>
      </c>
      <c r="C4" s="149"/>
      <c r="D4" s="149"/>
      <c r="E4" s="149"/>
      <c r="F4" s="149"/>
      <c r="G4" s="150"/>
    </row>
    <row r="5" spans="2:7">
      <c r="B5" s="151" t="s">
        <v>122</v>
      </c>
      <c r="C5" s="152"/>
      <c r="D5" s="152"/>
      <c r="E5" s="152"/>
      <c r="F5" s="152"/>
      <c r="G5" s="153"/>
    </row>
    <row r="6" spans="2:7">
      <c r="B6" s="154" t="s">
        <v>2</v>
      </c>
      <c r="C6" s="155"/>
      <c r="D6" s="155"/>
      <c r="E6" s="155"/>
      <c r="F6" s="155"/>
      <c r="G6" s="156"/>
    </row>
    <row r="7" spans="2:7" s="6" customFormat="1">
      <c r="B7" s="2" t="s">
        <v>3</v>
      </c>
      <c r="C7" s="3">
        <v>2021</v>
      </c>
      <c r="D7" s="4">
        <v>2020</v>
      </c>
      <c r="E7" s="5" t="s">
        <v>4</v>
      </c>
      <c r="F7" s="3">
        <v>2021</v>
      </c>
      <c r="G7" s="4">
        <v>2020</v>
      </c>
    </row>
    <row r="8" spans="2:7">
      <c r="B8" s="7" t="s">
        <v>5</v>
      </c>
      <c r="C8" s="8"/>
      <c r="D8" s="8"/>
      <c r="E8" s="9" t="s">
        <v>6</v>
      </c>
      <c r="F8" s="8"/>
      <c r="G8" s="8"/>
    </row>
    <row r="9" spans="2:7">
      <c r="B9" s="10" t="s">
        <v>7</v>
      </c>
      <c r="C9" s="11"/>
      <c r="D9" s="11"/>
      <c r="E9" s="12" t="s">
        <v>8</v>
      </c>
      <c r="F9" s="11"/>
      <c r="G9" s="11"/>
    </row>
    <row r="10" spans="2:7">
      <c r="B10" s="13" t="s">
        <v>9</v>
      </c>
      <c r="C10" s="32">
        <f>SUM(C11:C17)</f>
        <v>897397.38</v>
      </c>
      <c r="D10" s="32">
        <f>SUM(D11:D17)</f>
        <v>853450.99</v>
      </c>
      <c r="E10" s="20" t="s">
        <v>10</v>
      </c>
      <c r="F10" s="32">
        <f>SUM(F11:F19)</f>
        <v>3072087.2399999998</v>
      </c>
      <c r="G10" s="32">
        <f>SUM(G11:G19)</f>
        <v>2903320.7199999997</v>
      </c>
    </row>
    <row r="11" spans="2:7">
      <c r="B11" s="14" t="s">
        <v>11</v>
      </c>
      <c r="C11" s="32"/>
      <c r="D11" s="32"/>
      <c r="E11" s="21" t="s">
        <v>12</v>
      </c>
      <c r="F11" s="35">
        <v>305678.33</v>
      </c>
      <c r="G11" s="35">
        <v>270705.59000000003</v>
      </c>
    </row>
    <row r="12" spans="2:7">
      <c r="B12" s="14" t="s">
        <v>13</v>
      </c>
      <c r="C12" s="32"/>
      <c r="D12" s="32"/>
      <c r="E12" s="21" t="s">
        <v>14</v>
      </c>
      <c r="F12" s="35">
        <v>217709.3</v>
      </c>
      <c r="G12" s="35">
        <v>422491.65</v>
      </c>
    </row>
    <row r="13" spans="2:7">
      <c r="B13" s="14" t="s">
        <v>15</v>
      </c>
      <c r="C13" s="35">
        <v>897397.38</v>
      </c>
      <c r="D13" s="35">
        <v>853450.99</v>
      </c>
      <c r="E13" s="21" t="s">
        <v>16</v>
      </c>
      <c r="F13" s="32"/>
      <c r="G13" s="32"/>
    </row>
    <row r="14" spans="2:7">
      <c r="B14" s="14" t="s">
        <v>17</v>
      </c>
      <c r="C14" s="32"/>
      <c r="D14" s="32"/>
      <c r="E14" s="21" t="s">
        <v>18</v>
      </c>
      <c r="F14" s="32"/>
      <c r="G14" s="32"/>
    </row>
    <row r="15" spans="2:7">
      <c r="B15" s="14" t="s">
        <v>19</v>
      </c>
      <c r="C15" s="32"/>
      <c r="D15" s="32"/>
      <c r="E15" s="21" t="s">
        <v>20</v>
      </c>
      <c r="F15" s="32"/>
      <c r="G15" s="32"/>
    </row>
    <row r="16" spans="2:7">
      <c r="B16" s="14" t="s">
        <v>21</v>
      </c>
      <c r="C16" s="32"/>
      <c r="D16" s="32"/>
      <c r="E16" s="21" t="s">
        <v>22</v>
      </c>
      <c r="F16" s="32"/>
      <c r="G16" s="32"/>
    </row>
    <row r="17" spans="2:7">
      <c r="B17" s="14" t="s">
        <v>23</v>
      </c>
      <c r="C17" s="32"/>
      <c r="D17" s="32"/>
      <c r="E17" s="21" t="s">
        <v>24</v>
      </c>
      <c r="F17" s="35">
        <v>123782.56</v>
      </c>
      <c r="G17" s="35">
        <v>211916.74</v>
      </c>
    </row>
    <row r="18" spans="2:7">
      <c r="B18" s="13" t="s">
        <v>25</v>
      </c>
      <c r="C18" s="32">
        <f>SUM(C19:C25)</f>
        <v>1298697.93</v>
      </c>
      <c r="D18" s="32">
        <f>SUM(D19:D25)</f>
        <v>1288075.93</v>
      </c>
      <c r="E18" s="21" t="s">
        <v>26</v>
      </c>
      <c r="F18" s="32"/>
      <c r="G18" s="32"/>
    </row>
    <row r="19" spans="2:7">
      <c r="B19" s="15" t="s">
        <v>27</v>
      </c>
      <c r="C19" s="32"/>
      <c r="D19" s="32"/>
      <c r="E19" s="21" t="s">
        <v>28</v>
      </c>
      <c r="F19" s="35">
        <v>2424917.0499999998</v>
      </c>
      <c r="G19" s="35">
        <v>1998206.74</v>
      </c>
    </row>
    <row r="20" spans="2:7">
      <c r="B20" s="15" t="s">
        <v>29</v>
      </c>
      <c r="C20" s="35">
        <v>990533.33</v>
      </c>
      <c r="D20" s="35">
        <v>990533.33</v>
      </c>
      <c r="E20" s="20" t="s">
        <v>30</v>
      </c>
      <c r="F20" s="32">
        <f>SUM(F21:F23)</f>
        <v>0</v>
      </c>
      <c r="G20" s="32">
        <f>SUM(G21:G23)</f>
        <v>0</v>
      </c>
    </row>
    <row r="21" spans="2:7">
      <c r="B21" s="15" t="s">
        <v>31</v>
      </c>
      <c r="C21" s="35">
        <v>63898.26</v>
      </c>
      <c r="D21" s="35">
        <v>63898.26</v>
      </c>
      <c r="E21" s="21" t="s">
        <v>32</v>
      </c>
      <c r="F21" s="35">
        <v>0</v>
      </c>
      <c r="G21" s="35">
        <v>0</v>
      </c>
    </row>
    <row r="22" spans="2:7">
      <c r="B22" s="15" t="s">
        <v>33</v>
      </c>
      <c r="C22" s="32"/>
      <c r="D22" s="32"/>
      <c r="E22" s="21" t="s">
        <v>34</v>
      </c>
      <c r="F22" s="35">
        <v>0</v>
      </c>
      <c r="G22" s="35">
        <v>0</v>
      </c>
    </row>
    <row r="23" spans="2:7">
      <c r="B23" s="15" t="s">
        <v>35</v>
      </c>
      <c r="C23" s="35">
        <v>2101.08</v>
      </c>
      <c r="D23" s="35">
        <v>2101.08</v>
      </c>
      <c r="E23" s="21" t="s">
        <v>36</v>
      </c>
      <c r="F23" s="35">
        <v>0</v>
      </c>
      <c r="G23" s="35">
        <v>0</v>
      </c>
    </row>
    <row r="24" spans="2:7">
      <c r="B24" s="15" t="s">
        <v>37</v>
      </c>
      <c r="C24" s="32"/>
      <c r="D24" s="32"/>
      <c r="E24" s="20" t="s">
        <v>38</v>
      </c>
      <c r="F24" s="32">
        <f>F25+F26</f>
        <v>0</v>
      </c>
      <c r="G24" s="32">
        <f>G25+G26</f>
        <v>0</v>
      </c>
    </row>
    <row r="25" spans="2:7">
      <c r="B25" s="15" t="s">
        <v>39</v>
      </c>
      <c r="C25" s="35">
        <v>242165.26</v>
      </c>
      <c r="D25" s="35">
        <v>231543.26</v>
      </c>
      <c r="E25" s="21" t="s">
        <v>40</v>
      </c>
      <c r="F25" s="35">
        <v>0</v>
      </c>
      <c r="G25" s="35">
        <v>0</v>
      </c>
    </row>
    <row r="26" spans="2:7">
      <c r="B26" s="13" t="s">
        <v>41</v>
      </c>
      <c r="C26" s="32">
        <f>SUM(C27:C31)</f>
        <v>4048.3</v>
      </c>
      <c r="D26" s="32">
        <f>SUM(D27:D31)</f>
        <v>948.3</v>
      </c>
      <c r="E26" s="21" t="s">
        <v>42</v>
      </c>
      <c r="F26" s="35">
        <v>0</v>
      </c>
      <c r="G26" s="35">
        <v>0</v>
      </c>
    </row>
    <row r="27" spans="2:7">
      <c r="B27" s="15" t="s">
        <v>43</v>
      </c>
      <c r="C27" s="35">
        <v>4048.3</v>
      </c>
      <c r="D27" s="35">
        <v>948.3</v>
      </c>
      <c r="E27" s="20" t="s">
        <v>44</v>
      </c>
      <c r="F27" s="35">
        <v>0</v>
      </c>
      <c r="G27" s="35">
        <v>0</v>
      </c>
    </row>
    <row r="28" spans="2:7">
      <c r="B28" s="15" t="s">
        <v>45</v>
      </c>
      <c r="C28" s="32"/>
      <c r="D28" s="32"/>
      <c r="E28" s="20" t="s">
        <v>46</v>
      </c>
      <c r="F28" s="32">
        <f>SUM(F29:F31)</f>
        <v>0</v>
      </c>
      <c r="G28" s="32">
        <f>SUM(G29:G31)</f>
        <v>0</v>
      </c>
    </row>
    <row r="29" spans="2:7">
      <c r="B29" s="15" t="s">
        <v>47</v>
      </c>
      <c r="C29" s="32"/>
      <c r="D29" s="32"/>
      <c r="E29" s="21" t="s">
        <v>48</v>
      </c>
      <c r="F29" s="35">
        <v>0</v>
      </c>
      <c r="G29" s="35">
        <v>0</v>
      </c>
    </row>
    <row r="30" spans="2:7">
      <c r="B30" s="15" t="s">
        <v>49</v>
      </c>
      <c r="C30" s="32"/>
      <c r="D30" s="32"/>
      <c r="E30" s="21" t="s">
        <v>50</v>
      </c>
      <c r="F30" s="35">
        <v>0</v>
      </c>
      <c r="G30" s="35">
        <v>0</v>
      </c>
    </row>
    <row r="31" spans="2:7">
      <c r="B31" s="15" t="s">
        <v>51</v>
      </c>
      <c r="C31" s="32"/>
      <c r="D31" s="32"/>
      <c r="E31" s="21" t="s">
        <v>52</v>
      </c>
      <c r="F31" s="35">
        <v>0</v>
      </c>
      <c r="G31" s="35">
        <v>0</v>
      </c>
    </row>
    <row r="32" spans="2:7">
      <c r="B32" s="13" t="s">
        <v>53</v>
      </c>
      <c r="C32" s="32">
        <f>SUM(C33:C37)</f>
        <v>0</v>
      </c>
      <c r="D32" s="32">
        <f>SUM(D33:D37)</f>
        <v>0</v>
      </c>
      <c r="E32" s="20" t="s">
        <v>54</v>
      </c>
      <c r="F32" s="32">
        <f>SUM(F33:F38)</f>
        <v>0</v>
      </c>
      <c r="G32" s="32">
        <f>SUM(G33:G38)</f>
        <v>0</v>
      </c>
    </row>
    <row r="33" spans="2:7">
      <c r="B33" s="15" t="s">
        <v>55</v>
      </c>
      <c r="C33" s="35">
        <v>0</v>
      </c>
      <c r="D33" s="35">
        <v>0</v>
      </c>
      <c r="E33" s="21" t="s">
        <v>56</v>
      </c>
      <c r="F33" s="32"/>
      <c r="G33" s="32"/>
    </row>
    <row r="34" spans="2:7">
      <c r="B34" s="15" t="s">
        <v>57</v>
      </c>
      <c r="C34" s="32"/>
      <c r="D34" s="32"/>
      <c r="E34" s="21" t="s">
        <v>58</v>
      </c>
      <c r="F34" s="32"/>
      <c r="G34" s="32"/>
    </row>
    <row r="35" spans="2:7">
      <c r="B35" s="15" t="s">
        <v>59</v>
      </c>
      <c r="C35" s="32"/>
      <c r="D35" s="32"/>
      <c r="E35" s="21" t="s">
        <v>60</v>
      </c>
      <c r="F35" s="32"/>
      <c r="G35" s="32"/>
    </row>
    <row r="36" spans="2:7">
      <c r="B36" s="15" t="s">
        <v>61</v>
      </c>
      <c r="C36" s="32"/>
      <c r="D36" s="32"/>
      <c r="E36" s="21" t="s">
        <v>62</v>
      </c>
      <c r="F36" s="32"/>
      <c r="G36" s="32"/>
    </row>
    <row r="37" spans="2:7">
      <c r="B37" s="15" t="s">
        <v>63</v>
      </c>
      <c r="C37" s="32"/>
      <c r="D37" s="32"/>
      <c r="E37" s="21" t="s">
        <v>64</v>
      </c>
      <c r="F37" s="32"/>
      <c r="G37" s="32"/>
    </row>
    <row r="38" spans="2:7">
      <c r="B38" s="13" t="s">
        <v>65</v>
      </c>
      <c r="C38" s="35">
        <v>0</v>
      </c>
      <c r="D38" s="35">
        <v>0</v>
      </c>
      <c r="E38" s="21" t="s">
        <v>66</v>
      </c>
      <c r="F38" s="32"/>
      <c r="G38" s="32"/>
    </row>
    <row r="39" spans="2:7">
      <c r="B39" s="13" t="s">
        <v>67</v>
      </c>
      <c r="C39" s="32">
        <f>SUM(C40:C41)</f>
        <v>0</v>
      </c>
      <c r="D39" s="32">
        <f>SUM(D40:D41)</f>
        <v>0</v>
      </c>
      <c r="E39" s="20" t="s">
        <v>68</v>
      </c>
      <c r="F39" s="32">
        <f>SUM(F40:F42)</f>
        <v>0</v>
      </c>
      <c r="G39" s="32">
        <f>SUM(G40:G42)</f>
        <v>0</v>
      </c>
    </row>
    <row r="40" spans="2:7">
      <c r="B40" s="15" t="s">
        <v>69</v>
      </c>
      <c r="C40" s="35">
        <v>0</v>
      </c>
      <c r="D40" s="35">
        <v>0</v>
      </c>
      <c r="E40" s="21" t="s">
        <v>70</v>
      </c>
      <c r="F40" s="35">
        <v>0</v>
      </c>
      <c r="G40" s="35">
        <v>0</v>
      </c>
    </row>
    <row r="41" spans="2:7">
      <c r="B41" s="15" t="s">
        <v>71</v>
      </c>
      <c r="C41" s="35">
        <v>0</v>
      </c>
      <c r="D41" s="35">
        <v>0</v>
      </c>
      <c r="E41" s="21" t="s">
        <v>72</v>
      </c>
      <c r="F41" s="35">
        <v>0</v>
      </c>
      <c r="G41" s="35">
        <v>0</v>
      </c>
    </row>
    <row r="42" spans="2:7">
      <c r="B42" s="13" t="s">
        <v>73</v>
      </c>
      <c r="C42" s="32">
        <f>SUM(C43:C46)</f>
        <v>0</v>
      </c>
      <c r="D42" s="32">
        <f>SUM(D43:D46)</f>
        <v>0</v>
      </c>
      <c r="E42" s="21" t="s">
        <v>74</v>
      </c>
      <c r="F42" s="35">
        <v>0</v>
      </c>
      <c r="G42" s="35">
        <v>0</v>
      </c>
    </row>
    <row r="43" spans="2:7">
      <c r="B43" s="15" t="s">
        <v>75</v>
      </c>
      <c r="C43" s="32"/>
      <c r="D43" s="32"/>
      <c r="E43" s="20" t="s">
        <v>76</v>
      </c>
      <c r="F43" s="32">
        <f>SUM(F44:F46)</f>
        <v>0</v>
      </c>
      <c r="G43" s="32">
        <f>SUM(G44:G46)</f>
        <v>0</v>
      </c>
    </row>
    <row r="44" spans="2:7">
      <c r="B44" s="15" t="s">
        <v>77</v>
      </c>
      <c r="C44" s="32"/>
      <c r="D44" s="32"/>
      <c r="E44" s="21" t="s">
        <v>78</v>
      </c>
      <c r="F44" s="35">
        <v>0</v>
      </c>
      <c r="G44" s="35">
        <v>0</v>
      </c>
    </row>
    <row r="45" spans="2:7">
      <c r="B45" s="15" t="s">
        <v>79</v>
      </c>
      <c r="C45" s="32"/>
      <c r="D45" s="32"/>
      <c r="E45" s="21" t="s">
        <v>80</v>
      </c>
      <c r="F45" s="35">
        <v>0</v>
      </c>
      <c r="G45" s="35">
        <v>0</v>
      </c>
    </row>
    <row r="46" spans="2:7">
      <c r="B46" s="15" t="s">
        <v>81</v>
      </c>
      <c r="C46" s="32"/>
      <c r="D46" s="32"/>
      <c r="E46" s="21" t="s">
        <v>82</v>
      </c>
      <c r="F46" s="35">
        <v>0</v>
      </c>
      <c r="G46" s="35">
        <v>0</v>
      </c>
    </row>
    <row r="47" spans="2:7">
      <c r="B47" s="11"/>
      <c r="C47" s="33"/>
      <c r="D47" s="33"/>
      <c r="E47" s="22"/>
      <c r="F47" s="33"/>
      <c r="G47" s="33"/>
    </row>
    <row r="48" spans="2:7">
      <c r="B48" s="16" t="s">
        <v>83</v>
      </c>
      <c r="C48" s="34">
        <f>C10+C18+C26+C32+C38+C39+C42</f>
        <v>2200143.61</v>
      </c>
      <c r="D48" s="34">
        <f>D10+D18+D26+D32+D38+D39+D42</f>
        <v>2142475.2199999997</v>
      </c>
      <c r="E48" s="23" t="s">
        <v>84</v>
      </c>
      <c r="F48" s="34">
        <f>F10+F20+F24+F27+F28+F32+F39+F43</f>
        <v>3072087.2399999998</v>
      </c>
      <c r="G48" s="34">
        <f>G10+G20+G24+G27+G28+G32+G39+G43</f>
        <v>2903320.7199999997</v>
      </c>
    </row>
    <row r="49" spans="2:7">
      <c r="B49" s="11"/>
      <c r="C49" s="33"/>
      <c r="D49" s="33"/>
      <c r="E49" s="22"/>
      <c r="F49" s="33"/>
      <c r="G49" s="33"/>
    </row>
    <row r="50" spans="2:7">
      <c r="B50" s="10" t="s">
        <v>85</v>
      </c>
      <c r="C50" s="33"/>
      <c r="D50" s="33"/>
      <c r="E50" s="23" t="s">
        <v>86</v>
      </c>
      <c r="F50" s="33"/>
      <c r="G50" s="33"/>
    </row>
    <row r="51" spans="2:7">
      <c r="B51" s="13" t="s">
        <v>87</v>
      </c>
      <c r="C51" s="35">
        <v>0</v>
      </c>
      <c r="D51" s="35">
        <v>0</v>
      </c>
      <c r="E51" s="20" t="s">
        <v>88</v>
      </c>
      <c r="F51" s="35">
        <v>0</v>
      </c>
      <c r="G51" s="35">
        <v>0</v>
      </c>
    </row>
    <row r="52" spans="2:7">
      <c r="B52" s="13" t="s">
        <v>89</v>
      </c>
      <c r="C52" s="35">
        <v>0</v>
      </c>
      <c r="D52" s="35">
        <v>0</v>
      </c>
      <c r="E52" s="20" t="s">
        <v>90</v>
      </c>
      <c r="F52" s="35">
        <v>0</v>
      </c>
      <c r="G52" s="35">
        <v>0</v>
      </c>
    </row>
    <row r="53" spans="2:7">
      <c r="B53" s="13" t="s">
        <v>91</v>
      </c>
      <c r="C53" s="35">
        <v>0</v>
      </c>
      <c r="D53" s="35">
        <v>0</v>
      </c>
      <c r="E53" s="20" t="s">
        <v>92</v>
      </c>
      <c r="F53" s="35">
        <v>0</v>
      </c>
      <c r="G53" s="35">
        <v>0</v>
      </c>
    </row>
    <row r="54" spans="2:7">
      <c r="B54" s="13" t="s">
        <v>93</v>
      </c>
      <c r="C54" s="35">
        <v>1293713.07</v>
      </c>
      <c r="D54" s="35">
        <v>1293713.07</v>
      </c>
      <c r="E54" s="20" t="s">
        <v>94</v>
      </c>
      <c r="F54" s="35">
        <v>0</v>
      </c>
      <c r="G54" s="35">
        <v>0</v>
      </c>
    </row>
    <row r="55" spans="2:7">
      <c r="B55" s="13" t="s">
        <v>95</v>
      </c>
      <c r="C55" s="35">
        <v>26050</v>
      </c>
      <c r="D55" s="35">
        <v>26050</v>
      </c>
      <c r="E55" s="20" t="s">
        <v>96</v>
      </c>
      <c r="F55" s="35">
        <v>0</v>
      </c>
      <c r="G55" s="35">
        <v>0</v>
      </c>
    </row>
    <row r="56" spans="2:7">
      <c r="B56" s="13" t="s">
        <v>97</v>
      </c>
      <c r="C56" s="35">
        <v>-666660.52</v>
      </c>
      <c r="D56" s="35">
        <v>-430314.57</v>
      </c>
      <c r="E56" s="24" t="s">
        <v>98</v>
      </c>
      <c r="F56" s="35">
        <v>0</v>
      </c>
      <c r="G56" s="35">
        <v>0</v>
      </c>
    </row>
    <row r="57" spans="2:7">
      <c r="B57" s="13" t="s">
        <v>99</v>
      </c>
      <c r="C57" s="35">
        <v>0</v>
      </c>
      <c r="D57" s="35">
        <v>0</v>
      </c>
      <c r="E57" s="22"/>
      <c r="F57" s="33"/>
      <c r="G57" s="33"/>
    </row>
    <row r="58" spans="2:7">
      <c r="B58" s="13" t="s">
        <v>100</v>
      </c>
      <c r="C58" s="35">
        <v>0</v>
      </c>
      <c r="D58" s="35">
        <v>0</v>
      </c>
      <c r="E58" s="23" t="s">
        <v>101</v>
      </c>
      <c r="F58" s="34">
        <f>SUM(F51:F56)</f>
        <v>0</v>
      </c>
      <c r="G58" s="34">
        <f>SUM(G51:G56)</f>
        <v>0</v>
      </c>
    </row>
    <row r="59" spans="2:7">
      <c r="B59" s="13" t="s">
        <v>102</v>
      </c>
      <c r="C59" s="35">
        <v>0</v>
      </c>
      <c r="D59" s="35">
        <v>0</v>
      </c>
      <c r="E59" s="22"/>
      <c r="F59" s="33"/>
      <c r="G59" s="33"/>
    </row>
    <row r="60" spans="2:7">
      <c r="B60" s="11"/>
      <c r="C60" s="33"/>
      <c r="D60" s="33"/>
      <c r="E60" s="23" t="s">
        <v>103</v>
      </c>
      <c r="F60" s="34">
        <f>F48+F58</f>
        <v>3072087.2399999998</v>
      </c>
      <c r="G60" s="34">
        <f>G48+G58</f>
        <v>2903320.7199999997</v>
      </c>
    </row>
    <row r="61" spans="2:7">
      <c r="B61" s="16" t="s">
        <v>104</v>
      </c>
      <c r="C61" s="34">
        <f>SUM(C51:C59)</f>
        <v>653102.55000000005</v>
      </c>
      <c r="D61" s="34">
        <f>SUM(D51:D59)</f>
        <v>889448.5</v>
      </c>
      <c r="E61" s="22"/>
      <c r="F61" s="33"/>
      <c r="G61" s="33"/>
    </row>
    <row r="62" spans="2:7">
      <c r="B62" s="11"/>
      <c r="C62" s="33"/>
      <c r="D62" s="33"/>
      <c r="E62" s="25" t="s">
        <v>105</v>
      </c>
      <c r="F62" s="33"/>
      <c r="G62" s="33"/>
    </row>
    <row r="63" spans="2:7">
      <c r="B63" s="16" t="s">
        <v>106</v>
      </c>
      <c r="C63" s="34">
        <f>SUM(C48+C61)</f>
        <v>2853246.16</v>
      </c>
      <c r="D63" s="34">
        <f>SUM(D48+D61)</f>
        <v>3031923.7199999997</v>
      </c>
      <c r="E63" s="22"/>
      <c r="F63" s="33"/>
      <c r="G63" s="33"/>
    </row>
    <row r="64" spans="2:7">
      <c r="B64" s="11"/>
      <c r="C64" s="30"/>
      <c r="D64" s="30"/>
      <c r="E64" s="26" t="s">
        <v>107</v>
      </c>
      <c r="F64" s="32">
        <f>SUM(F65:F67)</f>
        <v>0</v>
      </c>
      <c r="G64" s="32">
        <f>SUM(G65:G67)</f>
        <v>0</v>
      </c>
    </row>
    <row r="65" spans="2:7">
      <c r="B65" s="11"/>
      <c r="C65" s="30"/>
      <c r="D65" s="30"/>
      <c r="E65" s="27" t="s">
        <v>108</v>
      </c>
      <c r="F65" s="35">
        <v>0</v>
      </c>
      <c r="G65" s="35">
        <v>0</v>
      </c>
    </row>
    <row r="66" spans="2:7">
      <c r="B66" s="11"/>
      <c r="C66" s="30"/>
      <c r="D66" s="30"/>
      <c r="E66" s="28" t="s">
        <v>109</v>
      </c>
      <c r="F66" s="35">
        <v>0</v>
      </c>
      <c r="G66" s="35">
        <v>0</v>
      </c>
    </row>
    <row r="67" spans="2:7">
      <c r="B67" s="11"/>
      <c r="C67" s="30"/>
      <c r="D67" s="30"/>
      <c r="E67" s="27" t="s">
        <v>110</v>
      </c>
      <c r="F67" s="35">
        <v>0</v>
      </c>
      <c r="G67" s="35">
        <v>0</v>
      </c>
    </row>
    <row r="68" spans="2:7">
      <c r="B68" s="11"/>
      <c r="C68" s="30"/>
      <c r="D68" s="30"/>
      <c r="E68" s="22"/>
      <c r="F68" s="33"/>
      <c r="G68" s="33"/>
    </row>
    <row r="69" spans="2:7">
      <c r="B69" s="11"/>
      <c r="C69" s="30"/>
      <c r="D69" s="30"/>
      <c r="E69" s="26" t="s">
        <v>111</v>
      </c>
      <c r="F69" s="32">
        <f>SUM(F70:F74)</f>
        <v>-218841.08</v>
      </c>
      <c r="G69" s="32">
        <f>SUM(G70:G74)</f>
        <v>128603</v>
      </c>
    </row>
    <row r="70" spans="2:7">
      <c r="B70" s="17"/>
      <c r="C70" s="30"/>
      <c r="D70" s="30"/>
      <c r="E70" s="27" t="s">
        <v>112</v>
      </c>
      <c r="F70" s="35">
        <v>-211430.58</v>
      </c>
      <c r="G70" s="35">
        <v>-264179.90000000002</v>
      </c>
    </row>
    <row r="71" spans="2:7">
      <c r="B71" s="17"/>
      <c r="C71" s="30"/>
      <c r="D71" s="30"/>
      <c r="E71" s="27" t="s">
        <v>113</v>
      </c>
      <c r="F71" s="35">
        <v>-7410.5</v>
      </c>
      <c r="G71" s="35">
        <v>392782.9</v>
      </c>
    </row>
    <row r="72" spans="2:7">
      <c r="B72" s="17"/>
      <c r="C72" s="30"/>
      <c r="D72" s="30"/>
      <c r="E72" s="27" t="s">
        <v>114</v>
      </c>
      <c r="F72" s="35">
        <v>0</v>
      </c>
      <c r="G72" s="35">
        <v>0</v>
      </c>
    </row>
    <row r="73" spans="2:7">
      <c r="B73" s="17"/>
      <c r="C73" s="30"/>
      <c r="D73" s="30"/>
      <c r="E73" s="27" t="s">
        <v>115</v>
      </c>
      <c r="F73" s="35">
        <v>0</v>
      </c>
      <c r="G73" s="35">
        <v>0</v>
      </c>
    </row>
    <row r="74" spans="2:7">
      <c r="B74" s="17"/>
      <c r="C74" s="30"/>
      <c r="D74" s="30"/>
      <c r="E74" s="27" t="s">
        <v>116</v>
      </c>
      <c r="F74" s="35">
        <v>0</v>
      </c>
      <c r="G74" s="35">
        <v>0</v>
      </c>
    </row>
    <row r="75" spans="2:7">
      <c r="B75" s="17"/>
      <c r="C75" s="30"/>
      <c r="D75" s="30"/>
      <c r="E75" s="22"/>
      <c r="F75" s="33"/>
      <c r="G75" s="33"/>
    </row>
    <row r="76" spans="2:7">
      <c r="B76" s="17"/>
      <c r="C76" s="30"/>
      <c r="D76" s="30"/>
      <c r="E76" s="26" t="s">
        <v>117</v>
      </c>
      <c r="F76" s="32">
        <f>F77+F78</f>
        <v>0</v>
      </c>
      <c r="G76" s="32">
        <f>G77+G78</f>
        <v>0</v>
      </c>
    </row>
    <row r="77" spans="2:7">
      <c r="B77" s="17"/>
      <c r="C77" s="30"/>
      <c r="D77" s="30"/>
      <c r="E77" s="20" t="s">
        <v>118</v>
      </c>
      <c r="F77" s="35">
        <v>0</v>
      </c>
      <c r="G77" s="35">
        <v>0</v>
      </c>
    </row>
    <row r="78" spans="2:7">
      <c r="B78" s="17"/>
      <c r="C78" s="30"/>
      <c r="D78" s="30"/>
      <c r="E78" s="20" t="s">
        <v>119</v>
      </c>
      <c r="F78" s="35">
        <v>0</v>
      </c>
      <c r="G78" s="35">
        <v>0</v>
      </c>
    </row>
    <row r="79" spans="2:7">
      <c r="B79" s="17"/>
      <c r="C79" s="30"/>
      <c r="D79" s="30"/>
      <c r="E79" s="22"/>
      <c r="F79" s="33"/>
      <c r="G79" s="33"/>
    </row>
    <row r="80" spans="2:7">
      <c r="B80" s="17"/>
      <c r="C80" s="30"/>
      <c r="D80" s="30"/>
      <c r="E80" s="23" t="s">
        <v>120</v>
      </c>
      <c r="F80" s="34">
        <f>F64+F69+F76</f>
        <v>-218841.08</v>
      </c>
      <c r="G80" s="34">
        <f>G64+G69+G76</f>
        <v>128603</v>
      </c>
    </row>
    <row r="81" spans="2:7">
      <c r="B81" s="17"/>
      <c r="C81" s="30"/>
      <c r="D81" s="30"/>
      <c r="E81" s="22"/>
      <c r="F81" s="33"/>
      <c r="G81" s="33"/>
    </row>
    <row r="82" spans="2:7">
      <c r="B82" s="17"/>
      <c r="C82" s="30"/>
      <c r="D82" s="30"/>
      <c r="E82" s="23" t="s">
        <v>121</v>
      </c>
      <c r="F82" s="34">
        <f>F60+F80</f>
        <v>2853246.1599999997</v>
      </c>
      <c r="G82" s="34">
        <f>G60+G80</f>
        <v>3031923.7199999997</v>
      </c>
    </row>
    <row r="83" spans="2:7">
      <c r="B83" s="18"/>
      <c r="C83" s="31"/>
      <c r="D83" s="31"/>
      <c r="E83" s="29"/>
      <c r="F83" s="29"/>
      <c r="G83" s="29"/>
    </row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</sheetData>
  <mergeCells count="5">
    <mergeCell ref="B2:G2"/>
    <mergeCell ref="B3:G3"/>
    <mergeCell ref="B4:G4"/>
    <mergeCell ref="B5:G5"/>
    <mergeCell ref="B6:G6"/>
  </mergeCells>
  <dataValidations count="3">
    <dataValidation type="decimal" allowBlank="1" showInputMessage="1" showErrorMessage="1" sqref="F43:G43 F79:G82 F48:G48 C18:D18 C26:D26 C32:D32 C39:D39 C42:D42 C60:D63 C10:D10 F10:G10 F20:G20 F24:G24 F28:G28 F32:G32 F39:G39 F57:G64 F68:G69 F75:G76 C47:D50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D7 G7" xr:uid="{00000000-0002-0000-0000-000001000000}"/>
    <dataValidation allowBlank="1" showInputMessage="1" showErrorMessage="1" prompt="20XN (d)" sqref="C7 F7" xr:uid="{00000000-0002-0000-0000-000002000000}"/>
  </dataValidations>
  <pageMargins left="0.25" right="0.25" top="0.75" bottom="0.75" header="0.3" footer="0.3"/>
  <pageSetup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25066-AE49-4C5F-A567-D07FF5421563}">
  <dimension ref="B1:J46"/>
  <sheetViews>
    <sheetView showGridLines="0" zoomScale="90" zoomScaleNormal="90" workbookViewId="0">
      <selection activeCell="A34" sqref="A33:XFD34"/>
    </sheetView>
  </sheetViews>
  <sheetFormatPr baseColWidth="10" defaultRowHeight="15"/>
  <cols>
    <col min="1" max="1" width="3.7109375" customWidth="1"/>
    <col min="2" max="2" width="56.5703125" customWidth="1"/>
    <col min="3" max="3" width="20.7109375" customWidth="1"/>
    <col min="4" max="4" width="21.5703125" customWidth="1"/>
    <col min="5" max="5" width="20.7109375" customWidth="1"/>
    <col min="6" max="6" width="26.28515625" customWidth="1"/>
    <col min="7" max="7" width="22.28515625" customWidth="1"/>
    <col min="8" max="8" width="20.7109375" customWidth="1"/>
    <col min="9" max="9" width="31" customWidth="1"/>
  </cols>
  <sheetData>
    <row r="1" spans="2:10" ht="44.25" customHeight="1"/>
    <row r="2" spans="2:10" ht="26.25">
      <c r="B2" s="158" t="s">
        <v>164</v>
      </c>
      <c r="C2" s="158"/>
      <c r="D2" s="158"/>
      <c r="E2" s="158"/>
      <c r="F2" s="158"/>
      <c r="G2" s="158"/>
      <c r="H2" s="158"/>
      <c r="I2" s="158"/>
      <c r="J2" s="1"/>
    </row>
    <row r="3" spans="2:10">
      <c r="B3" s="159" t="s">
        <v>634</v>
      </c>
      <c r="C3" s="160"/>
      <c r="D3" s="160"/>
      <c r="E3" s="160"/>
      <c r="F3" s="160"/>
      <c r="G3" s="160"/>
      <c r="H3" s="160"/>
      <c r="I3" s="161"/>
    </row>
    <row r="4" spans="2:10">
      <c r="B4" s="148" t="s">
        <v>163</v>
      </c>
      <c r="C4" s="162"/>
      <c r="D4" s="162"/>
      <c r="E4" s="162"/>
      <c r="F4" s="162"/>
      <c r="G4" s="162"/>
      <c r="H4" s="162"/>
      <c r="I4" s="150"/>
    </row>
    <row r="5" spans="2:10">
      <c r="B5" s="148" t="s">
        <v>162</v>
      </c>
      <c r="C5" s="162"/>
      <c r="D5" s="162"/>
      <c r="E5" s="162"/>
      <c r="F5" s="162"/>
      <c r="G5" s="162"/>
      <c r="H5" s="162"/>
      <c r="I5" s="150"/>
    </row>
    <row r="6" spans="2:10">
      <c r="B6" s="154" t="s">
        <v>2</v>
      </c>
      <c r="C6" s="155"/>
      <c r="D6" s="155"/>
      <c r="E6" s="155"/>
      <c r="F6" s="155"/>
      <c r="G6" s="155"/>
      <c r="H6" s="155"/>
      <c r="I6" s="156"/>
    </row>
    <row r="7" spans="2:10" ht="45">
      <c r="B7" s="44" t="s">
        <v>161</v>
      </c>
      <c r="C7" s="54" t="s">
        <v>160</v>
      </c>
      <c r="D7" s="44" t="s">
        <v>159</v>
      </c>
      <c r="E7" s="44" t="s">
        <v>158</v>
      </c>
      <c r="F7" s="44" t="s">
        <v>157</v>
      </c>
      <c r="G7" s="44" t="s">
        <v>156</v>
      </c>
      <c r="H7" s="44" t="s">
        <v>155</v>
      </c>
      <c r="I7" s="43" t="s">
        <v>154</v>
      </c>
      <c r="J7" s="53"/>
    </row>
    <row r="8" spans="2:10">
      <c r="B8" s="42"/>
      <c r="C8" s="42"/>
      <c r="D8" s="42"/>
      <c r="E8" s="42"/>
      <c r="F8" s="42"/>
      <c r="G8" s="42"/>
      <c r="H8" s="42"/>
      <c r="I8" s="42"/>
      <c r="J8" s="53"/>
    </row>
    <row r="9" spans="2:10">
      <c r="B9" s="41" t="s">
        <v>153</v>
      </c>
      <c r="C9" s="34">
        <f t="shared" ref="C9:I9" si="0">C10+C14</f>
        <v>0</v>
      </c>
      <c r="D9" s="34">
        <f t="shared" si="0"/>
        <v>0</v>
      </c>
      <c r="E9" s="34">
        <f t="shared" si="0"/>
        <v>0</v>
      </c>
      <c r="F9" s="34">
        <f t="shared" si="0"/>
        <v>0</v>
      </c>
      <c r="G9" s="34">
        <f t="shared" si="0"/>
        <v>0</v>
      </c>
      <c r="H9" s="34">
        <f t="shared" si="0"/>
        <v>0</v>
      </c>
      <c r="I9" s="34">
        <f t="shared" si="0"/>
        <v>0</v>
      </c>
    </row>
    <row r="10" spans="2:10">
      <c r="B10" s="52" t="s">
        <v>152</v>
      </c>
      <c r="C10" s="32">
        <f>SUM(C11:C13)</f>
        <v>0</v>
      </c>
      <c r="D10" s="32">
        <f>SUM(D11:D13)</f>
        <v>0</v>
      </c>
      <c r="E10" s="32">
        <f>SUM(E11:E13)</f>
        <v>0</v>
      </c>
      <c r="F10" s="32">
        <f>SUM(F11:F13)</f>
        <v>0</v>
      </c>
      <c r="G10" s="32">
        <f>C10+D10-E10+F10</f>
        <v>0</v>
      </c>
      <c r="H10" s="32">
        <f>SUM(H11:H13)</f>
        <v>0</v>
      </c>
      <c r="I10" s="32">
        <f>SUM(I11:I13)</f>
        <v>0</v>
      </c>
    </row>
    <row r="11" spans="2:10">
      <c r="B11" s="51" t="s">
        <v>151</v>
      </c>
      <c r="C11" s="32"/>
      <c r="D11" s="32"/>
      <c r="E11" s="35">
        <v>0</v>
      </c>
      <c r="F11" s="32"/>
      <c r="G11" s="35">
        <v>0</v>
      </c>
      <c r="H11" s="35">
        <v>0</v>
      </c>
      <c r="I11" s="32"/>
    </row>
    <row r="12" spans="2:10">
      <c r="B12" s="51" t="s">
        <v>150</v>
      </c>
      <c r="C12" s="32"/>
      <c r="D12" s="32"/>
      <c r="E12" s="32"/>
      <c r="F12" s="32"/>
      <c r="G12" s="32">
        <f t="shared" ref="G12:G17" si="1">C12+D12-E12+F12</f>
        <v>0</v>
      </c>
      <c r="H12" s="32"/>
      <c r="I12" s="32"/>
    </row>
    <row r="13" spans="2:10">
      <c r="B13" s="51" t="s">
        <v>149</v>
      </c>
      <c r="C13" s="32"/>
      <c r="D13" s="32"/>
      <c r="E13" s="32"/>
      <c r="F13" s="32"/>
      <c r="G13" s="32">
        <f t="shared" si="1"/>
        <v>0</v>
      </c>
      <c r="H13" s="32"/>
      <c r="I13" s="32"/>
    </row>
    <row r="14" spans="2:10">
      <c r="B14" s="52" t="s">
        <v>148</v>
      </c>
      <c r="C14" s="32">
        <f>SUM(C15:C17)</f>
        <v>0</v>
      </c>
      <c r="D14" s="32">
        <f>SUM(D15:D17)</f>
        <v>0</v>
      </c>
      <c r="E14" s="32">
        <f>SUM(E15:E17)</f>
        <v>0</v>
      </c>
      <c r="F14" s="32">
        <f>SUM(F15:F17)</f>
        <v>0</v>
      </c>
      <c r="G14" s="32">
        <f t="shared" si="1"/>
        <v>0</v>
      </c>
      <c r="H14" s="32">
        <f>SUM(H15:H17)</f>
        <v>0</v>
      </c>
      <c r="I14" s="32">
        <f>SUM(I15:I17)</f>
        <v>0</v>
      </c>
    </row>
    <row r="15" spans="2:10">
      <c r="B15" s="51" t="s">
        <v>147</v>
      </c>
      <c r="C15" s="35">
        <v>0</v>
      </c>
      <c r="D15" s="35">
        <v>0</v>
      </c>
      <c r="E15" s="32"/>
      <c r="F15" s="32"/>
      <c r="G15" s="32">
        <f t="shared" si="1"/>
        <v>0</v>
      </c>
      <c r="H15" s="32"/>
      <c r="I15" s="32"/>
    </row>
    <row r="16" spans="2:10">
      <c r="B16" s="51" t="s">
        <v>146</v>
      </c>
      <c r="C16" s="35">
        <v>0</v>
      </c>
      <c r="D16" s="35">
        <v>0</v>
      </c>
      <c r="E16" s="32"/>
      <c r="F16" s="32"/>
      <c r="G16" s="32">
        <f t="shared" si="1"/>
        <v>0</v>
      </c>
      <c r="H16" s="32"/>
      <c r="I16" s="32"/>
    </row>
    <row r="17" spans="2:9">
      <c r="B17" s="51" t="s">
        <v>145</v>
      </c>
      <c r="C17" s="35">
        <v>0</v>
      </c>
      <c r="D17" s="35">
        <v>0</v>
      </c>
      <c r="E17" s="32"/>
      <c r="F17" s="32"/>
      <c r="G17" s="32">
        <f t="shared" si="1"/>
        <v>0</v>
      </c>
      <c r="H17" s="32"/>
      <c r="I17" s="32"/>
    </row>
    <row r="18" spans="2:9">
      <c r="B18" s="8"/>
      <c r="C18" s="50"/>
      <c r="D18" s="50"/>
      <c r="E18" s="50"/>
      <c r="F18" s="50"/>
      <c r="G18" s="50"/>
      <c r="H18" s="50"/>
      <c r="I18" s="50"/>
    </row>
    <row r="19" spans="2:9">
      <c r="B19" s="41" t="s">
        <v>144</v>
      </c>
      <c r="C19" s="34"/>
      <c r="D19" s="49"/>
      <c r="E19" s="49"/>
      <c r="F19" s="49"/>
      <c r="G19" s="34">
        <f>C19+D19-E19+F19</f>
        <v>0</v>
      </c>
      <c r="H19" s="49"/>
      <c r="I19" s="49"/>
    </row>
    <row r="20" spans="2:9">
      <c r="B20" s="8"/>
      <c r="C20" s="48"/>
      <c r="D20" s="48"/>
      <c r="E20" s="48"/>
      <c r="F20" s="48"/>
      <c r="G20" s="48"/>
      <c r="H20" s="48"/>
      <c r="I20" s="48"/>
    </row>
    <row r="21" spans="2:9">
      <c r="B21" s="41" t="s">
        <v>143</v>
      </c>
      <c r="C21" s="34">
        <f t="shared" ref="C21:I21" si="2">C9+C19</f>
        <v>0</v>
      </c>
      <c r="D21" s="34">
        <f t="shared" si="2"/>
        <v>0</v>
      </c>
      <c r="E21" s="34">
        <f t="shared" si="2"/>
        <v>0</v>
      </c>
      <c r="F21" s="34">
        <f t="shared" si="2"/>
        <v>0</v>
      </c>
      <c r="G21" s="34">
        <f t="shared" si="2"/>
        <v>0</v>
      </c>
      <c r="H21" s="34">
        <f t="shared" si="2"/>
        <v>0</v>
      </c>
      <c r="I21" s="34">
        <f t="shared" si="2"/>
        <v>0</v>
      </c>
    </row>
    <row r="22" spans="2:9">
      <c r="B22" s="8"/>
      <c r="C22" s="33"/>
      <c r="D22" s="33"/>
      <c r="E22" s="33"/>
      <c r="F22" s="33"/>
      <c r="G22" s="33"/>
      <c r="H22" s="33"/>
      <c r="I22" s="33"/>
    </row>
    <row r="23" spans="2:9" ht="17.25">
      <c r="B23" s="41" t="s">
        <v>142</v>
      </c>
      <c r="C23" s="34">
        <f t="shared" ref="C23:I23" si="3">SUM(C24:C26)</f>
        <v>0</v>
      </c>
      <c r="D23" s="34">
        <f t="shared" si="3"/>
        <v>0</v>
      </c>
      <c r="E23" s="34">
        <f t="shared" si="3"/>
        <v>0</v>
      </c>
      <c r="F23" s="34">
        <f t="shared" si="3"/>
        <v>0</v>
      </c>
      <c r="G23" s="34">
        <f t="shared" si="3"/>
        <v>0</v>
      </c>
      <c r="H23" s="34">
        <f t="shared" si="3"/>
        <v>0</v>
      </c>
      <c r="I23" s="34">
        <f t="shared" si="3"/>
        <v>0</v>
      </c>
    </row>
    <row r="24" spans="2:9">
      <c r="B24" s="39" t="s">
        <v>141</v>
      </c>
      <c r="C24" s="32"/>
      <c r="D24" s="32"/>
      <c r="E24" s="32"/>
      <c r="F24" s="32"/>
      <c r="G24" s="32">
        <f>C24+D24-E24+F24</f>
        <v>0</v>
      </c>
      <c r="H24" s="32"/>
      <c r="I24" s="32"/>
    </row>
    <row r="25" spans="2:9">
      <c r="B25" s="39" t="s">
        <v>140</v>
      </c>
      <c r="C25" s="32"/>
      <c r="D25" s="32"/>
      <c r="E25" s="32"/>
      <c r="F25" s="32"/>
      <c r="G25" s="32">
        <f>C25+D25-E25+F25</f>
        <v>0</v>
      </c>
      <c r="H25" s="32"/>
      <c r="I25" s="32"/>
    </row>
    <row r="26" spans="2:9">
      <c r="B26" s="39" t="s">
        <v>139</v>
      </c>
      <c r="C26" s="32"/>
      <c r="D26" s="32"/>
      <c r="E26" s="32"/>
      <c r="F26" s="32"/>
      <c r="G26" s="32">
        <f>C26+D26-E26+F26</f>
        <v>0</v>
      </c>
      <c r="H26" s="32"/>
      <c r="I26" s="32"/>
    </row>
    <row r="27" spans="2:9">
      <c r="B27" s="47" t="s">
        <v>123</v>
      </c>
      <c r="C27" s="33"/>
      <c r="D27" s="33"/>
      <c r="E27" s="33"/>
      <c r="F27" s="33"/>
      <c r="G27" s="33"/>
      <c r="H27" s="33"/>
      <c r="I27" s="33"/>
    </row>
    <row r="28" spans="2:9" ht="17.25">
      <c r="B28" s="41" t="s">
        <v>138</v>
      </c>
      <c r="C28" s="34">
        <f t="shared" ref="C28:I28" si="4">SUM(C29:C31)</f>
        <v>0</v>
      </c>
      <c r="D28" s="34">
        <f t="shared" si="4"/>
        <v>0</v>
      </c>
      <c r="E28" s="34">
        <f t="shared" si="4"/>
        <v>0</v>
      </c>
      <c r="F28" s="34">
        <f t="shared" si="4"/>
        <v>0</v>
      </c>
      <c r="G28" s="34">
        <f t="shared" si="4"/>
        <v>0</v>
      </c>
      <c r="H28" s="34">
        <f t="shared" si="4"/>
        <v>0</v>
      </c>
      <c r="I28" s="34">
        <f t="shared" si="4"/>
        <v>0</v>
      </c>
    </row>
    <row r="29" spans="2:9">
      <c r="B29" s="39" t="s">
        <v>137</v>
      </c>
      <c r="C29" s="32"/>
      <c r="D29" s="32"/>
      <c r="E29" s="32"/>
      <c r="F29" s="32"/>
      <c r="G29" s="32">
        <f>C29+D29-E29+F29</f>
        <v>0</v>
      </c>
      <c r="H29" s="32"/>
      <c r="I29" s="32"/>
    </row>
    <row r="30" spans="2:9">
      <c r="B30" s="39" t="s">
        <v>136</v>
      </c>
      <c r="C30" s="32"/>
      <c r="D30" s="32"/>
      <c r="E30" s="32"/>
      <c r="F30" s="32"/>
      <c r="G30" s="32">
        <f>C30+D30-E30+F30</f>
        <v>0</v>
      </c>
      <c r="H30" s="32"/>
      <c r="I30" s="32"/>
    </row>
    <row r="31" spans="2:9">
      <c r="B31" s="39" t="s">
        <v>135</v>
      </c>
      <c r="C31" s="32"/>
      <c r="D31" s="32"/>
      <c r="E31" s="32"/>
      <c r="F31" s="32"/>
      <c r="G31" s="32">
        <f>C31+D31-E31+F31</f>
        <v>0</v>
      </c>
      <c r="H31" s="32"/>
      <c r="I31" s="32"/>
    </row>
    <row r="32" spans="2:9">
      <c r="B32" s="46" t="s">
        <v>123</v>
      </c>
      <c r="C32" s="45"/>
      <c r="D32" s="45"/>
      <c r="E32" s="45"/>
      <c r="F32" s="45"/>
      <c r="G32" s="45"/>
      <c r="H32" s="45"/>
      <c r="I32" s="45"/>
    </row>
    <row r="33" spans="2:9" ht="8.25" customHeight="1">
      <c r="B33" s="1"/>
    </row>
    <row r="34" spans="2:9" ht="8.25" customHeight="1">
      <c r="B34" s="157" t="s">
        <v>134</v>
      </c>
      <c r="C34" s="157"/>
      <c r="D34" s="157"/>
      <c r="E34" s="157"/>
      <c r="F34" s="157"/>
      <c r="G34" s="157"/>
      <c r="H34" s="157"/>
      <c r="I34" s="157"/>
    </row>
    <row r="35" spans="2:9">
      <c r="B35" s="157"/>
      <c r="C35" s="157"/>
      <c r="D35" s="157"/>
      <c r="E35" s="157"/>
      <c r="F35" s="157"/>
      <c r="G35" s="157"/>
      <c r="H35" s="157"/>
      <c r="I35" s="157"/>
    </row>
    <row r="36" spans="2:9">
      <c r="B36" s="157"/>
      <c r="C36" s="157"/>
      <c r="D36" s="157"/>
      <c r="E36" s="157"/>
      <c r="F36" s="157"/>
      <c r="G36" s="157"/>
      <c r="H36" s="157"/>
      <c r="I36" s="157"/>
    </row>
    <row r="37" spans="2:9">
      <c r="B37" s="157"/>
      <c r="C37" s="157"/>
      <c r="D37" s="157"/>
      <c r="E37" s="157"/>
      <c r="F37" s="157"/>
      <c r="G37" s="157"/>
      <c r="H37" s="157"/>
      <c r="I37" s="157"/>
    </row>
    <row r="38" spans="2:9">
      <c r="B38" s="157"/>
      <c r="C38" s="157"/>
      <c r="D38" s="157"/>
      <c r="E38" s="157"/>
      <c r="F38" s="157"/>
      <c r="G38" s="157"/>
      <c r="H38" s="157"/>
      <c r="I38" s="157"/>
    </row>
    <row r="39" spans="2:9">
      <c r="B39" s="1"/>
    </row>
    <row r="40" spans="2:9" ht="30">
      <c r="B40" s="44" t="s">
        <v>133</v>
      </c>
      <c r="C40" s="44" t="s">
        <v>132</v>
      </c>
      <c r="D40" s="44" t="s">
        <v>131</v>
      </c>
      <c r="E40" s="44" t="s">
        <v>130</v>
      </c>
      <c r="F40" s="44" t="s">
        <v>129</v>
      </c>
      <c r="G40" s="43" t="s">
        <v>128</v>
      </c>
    </row>
    <row r="41" spans="2:9">
      <c r="B41" s="8"/>
      <c r="C41" s="42"/>
      <c r="D41" s="42"/>
      <c r="E41" s="42"/>
      <c r="F41" s="42"/>
      <c r="G41" s="42"/>
    </row>
    <row r="42" spans="2:9">
      <c r="B42" s="41" t="s">
        <v>127</v>
      </c>
      <c r="C42" s="40">
        <f>SUM(C43:C46)</f>
        <v>0</v>
      </c>
      <c r="D42" s="40">
        <f>SUM(D43:D46)</f>
        <v>0</v>
      </c>
      <c r="E42" s="40">
        <f>SUM(E43:E46)</f>
        <v>0</v>
      </c>
      <c r="F42" s="40">
        <f>SUM(F43:F46)</f>
        <v>0</v>
      </c>
      <c r="G42" s="40">
        <f>SUM(G43:G46)</f>
        <v>0</v>
      </c>
    </row>
    <row r="43" spans="2:9">
      <c r="B43" s="39" t="s">
        <v>126</v>
      </c>
      <c r="C43" s="38"/>
      <c r="D43" s="38"/>
      <c r="E43" s="38"/>
      <c r="F43" s="38"/>
      <c r="G43" s="38"/>
      <c r="H43" s="37"/>
      <c r="I43" s="37"/>
    </row>
    <row r="44" spans="2:9">
      <c r="B44" s="39" t="s">
        <v>125</v>
      </c>
      <c r="C44" s="38"/>
      <c r="D44" s="38"/>
      <c r="E44" s="38"/>
      <c r="F44" s="38"/>
      <c r="G44" s="38"/>
      <c r="H44" s="37"/>
      <c r="I44" s="37"/>
    </row>
    <row r="45" spans="2:9">
      <c r="B45" s="39" t="s">
        <v>124</v>
      </c>
      <c r="C45" s="38"/>
      <c r="D45" s="38"/>
      <c r="E45" s="38"/>
      <c r="F45" s="38"/>
      <c r="G45" s="38"/>
      <c r="H45" s="37"/>
      <c r="I45" s="37"/>
    </row>
    <row r="46" spans="2:9">
      <c r="B46" s="36" t="s">
        <v>123</v>
      </c>
      <c r="C46" s="18"/>
      <c r="D46" s="18"/>
      <c r="E46" s="18"/>
      <c r="F46" s="18"/>
      <c r="G46" s="18"/>
    </row>
  </sheetData>
  <mergeCells count="7">
    <mergeCell ref="B34:I38"/>
    <mergeCell ref="B2:G2"/>
    <mergeCell ref="H2:I2"/>
    <mergeCell ref="B3:I3"/>
    <mergeCell ref="B4:I4"/>
    <mergeCell ref="B5:I5"/>
    <mergeCell ref="B6:I6"/>
  </mergeCells>
  <pageMargins left="0.25" right="0.25" top="0.75" bottom="0.75" header="0.3" footer="0.3"/>
  <pageSetup scale="4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01EE0-D05F-4698-A095-7AC14033A350}">
  <dimension ref="B1:M22"/>
  <sheetViews>
    <sheetView showGridLines="0" zoomScale="90" zoomScaleNormal="90" workbookViewId="0">
      <selection activeCell="B1" sqref="B1"/>
    </sheetView>
  </sheetViews>
  <sheetFormatPr baseColWidth="10" defaultRowHeight="15"/>
  <cols>
    <col min="1" max="1" width="3.7109375" customWidth="1"/>
    <col min="2" max="2" width="57" customWidth="1"/>
    <col min="3" max="12" width="21.7109375" customWidth="1"/>
  </cols>
  <sheetData>
    <row r="1" spans="2:13" ht="44.25" customHeight="1"/>
    <row r="2" spans="2:13" ht="21">
      <c r="B2" s="144" t="s">
        <v>189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66"/>
    </row>
    <row r="3" spans="2:13">
      <c r="B3" s="159" t="s">
        <v>634</v>
      </c>
      <c r="C3" s="160"/>
      <c r="D3" s="160"/>
      <c r="E3" s="160"/>
      <c r="F3" s="160"/>
      <c r="G3" s="160"/>
      <c r="H3" s="160"/>
      <c r="I3" s="160"/>
      <c r="J3" s="160"/>
      <c r="K3" s="160"/>
      <c r="L3" s="161"/>
    </row>
    <row r="4" spans="2:13">
      <c r="B4" s="148" t="s">
        <v>188</v>
      </c>
      <c r="C4" s="162"/>
      <c r="D4" s="162"/>
      <c r="E4" s="162"/>
      <c r="F4" s="162"/>
      <c r="G4" s="162"/>
      <c r="H4" s="162"/>
      <c r="I4" s="162"/>
      <c r="J4" s="162"/>
      <c r="K4" s="162"/>
      <c r="L4" s="150"/>
    </row>
    <row r="5" spans="2:13">
      <c r="B5" s="148" t="s">
        <v>187</v>
      </c>
      <c r="C5" s="162"/>
      <c r="D5" s="162"/>
      <c r="E5" s="162"/>
      <c r="F5" s="162"/>
      <c r="G5" s="162"/>
      <c r="H5" s="162"/>
      <c r="I5" s="162"/>
      <c r="J5" s="162"/>
      <c r="K5" s="162"/>
      <c r="L5" s="150"/>
    </row>
    <row r="6" spans="2:13">
      <c r="B6" s="148" t="s">
        <v>2</v>
      </c>
      <c r="C6" s="162"/>
      <c r="D6" s="162"/>
      <c r="E6" s="162"/>
      <c r="F6" s="162"/>
      <c r="G6" s="162"/>
      <c r="H6" s="162"/>
      <c r="I6" s="162"/>
      <c r="J6" s="162"/>
      <c r="K6" s="162"/>
      <c r="L6" s="150"/>
    </row>
    <row r="7" spans="2:13" ht="75">
      <c r="B7" s="43" t="s">
        <v>186</v>
      </c>
      <c r="C7" s="43" t="s">
        <v>185</v>
      </c>
      <c r="D7" s="43" t="s">
        <v>184</v>
      </c>
      <c r="E7" s="43" t="s">
        <v>183</v>
      </c>
      <c r="F7" s="43" t="s">
        <v>182</v>
      </c>
      <c r="G7" s="43" t="s">
        <v>181</v>
      </c>
      <c r="H7" s="43" t="s">
        <v>180</v>
      </c>
      <c r="I7" s="43" t="s">
        <v>179</v>
      </c>
      <c r="J7" s="4" t="s">
        <v>178</v>
      </c>
      <c r="K7" s="4" t="s">
        <v>177</v>
      </c>
      <c r="L7" s="4" t="s">
        <v>176</v>
      </c>
    </row>
    <row r="8" spans="2:13">
      <c r="B8" s="65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2:13">
      <c r="B9" s="7" t="s">
        <v>175</v>
      </c>
      <c r="C9" s="58"/>
      <c r="D9" s="58"/>
      <c r="E9" s="58"/>
      <c r="F9" s="57">
        <f>SUM(F10:F13)</f>
        <v>0</v>
      </c>
      <c r="G9" s="58"/>
      <c r="H9" s="57">
        <f>SUM(H10:H13)</f>
        <v>0</v>
      </c>
      <c r="I9" s="57">
        <f>SUM(I10:I13)</f>
        <v>0</v>
      </c>
      <c r="J9" s="57">
        <f>SUM(J10:J13)</f>
        <v>0</v>
      </c>
      <c r="K9" s="57">
        <f>SUM(K10:K13)</f>
        <v>0</v>
      </c>
      <c r="L9" s="57">
        <f>SUM(L10:L13)</f>
        <v>0</v>
      </c>
    </row>
    <row r="10" spans="2:13">
      <c r="B10" s="64" t="s">
        <v>174</v>
      </c>
      <c r="C10" s="63"/>
      <c r="D10" s="63"/>
      <c r="E10" s="63"/>
      <c r="F10" s="62"/>
      <c r="G10" s="38"/>
      <c r="H10" s="62"/>
      <c r="I10" s="62"/>
      <c r="J10" s="62"/>
      <c r="K10" s="62"/>
      <c r="L10" s="62">
        <v>0</v>
      </c>
      <c r="M10" s="37"/>
    </row>
    <row r="11" spans="2:13">
      <c r="B11" s="64" t="s">
        <v>173</v>
      </c>
      <c r="C11" s="63"/>
      <c r="D11" s="63"/>
      <c r="E11" s="63"/>
      <c r="F11" s="62"/>
      <c r="G11" s="38"/>
      <c r="H11" s="62"/>
      <c r="I11" s="62"/>
      <c r="J11" s="62"/>
      <c r="K11" s="62"/>
      <c r="L11" s="62">
        <v>0</v>
      </c>
      <c r="M11" s="37"/>
    </row>
    <row r="12" spans="2:13">
      <c r="B12" s="64" t="s">
        <v>172</v>
      </c>
      <c r="C12" s="63"/>
      <c r="D12" s="63"/>
      <c r="E12" s="63"/>
      <c r="F12" s="62"/>
      <c r="G12" s="38"/>
      <c r="H12" s="62"/>
      <c r="I12" s="62"/>
      <c r="J12" s="62"/>
      <c r="K12" s="62"/>
      <c r="L12" s="62">
        <v>0</v>
      </c>
      <c r="M12" s="37"/>
    </row>
    <row r="13" spans="2:13">
      <c r="B13" s="64" t="s">
        <v>171</v>
      </c>
      <c r="C13" s="63"/>
      <c r="D13" s="63"/>
      <c r="E13" s="63"/>
      <c r="F13" s="62"/>
      <c r="G13" s="38"/>
      <c r="H13" s="62"/>
      <c r="I13" s="62"/>
      <c r="J13" s="62"/>
      <c r="K13" s="62"/>
      <c r="L13" s="62">
        <v>0</v>
      </c>
      <c r="M13" s="37"/>
    </row>
    <row r="14" spans="2:13">
      <c r="B14" s="61" t="s">
        <v>123</v>
      </c>
      <c r="C14" s="60"/>
      <c r="D14" s="60"/>
      <c r="E14" s="60"/>
      <c r="F14" s="59"/>
      <c r="G14" s="8"/>
      <c r="H14" s="59"/>
      <c r="I14" s="59"/>
      <c r="J14" s="59"/>
      <c r="K14" s="59"/>
      <c r="L14" s="59"/>
    </row>
    <row r="15" spans="2:13">
      <c r="B15" s="7" t="s">
        <v>170</v>
      </c>
      <c r="C15" s="58"/>
      <c r="D15" s="58"/>
      <c r="E15" s="58"/>
      <c r="F15" s="57">
        <f>SUM(F16:F19)</f>
        <v>0</v>
      </c>
      <c r="G15" s="58"/>
      <c r="H15" s="57">
        <f>SUM(H16:H19)</f>
        <v>0</v>
      </c>
      <c r="I15" s="57">
        <f>SUM(I16:I19)</f>
        <v>0</v>
      </c>
      <c r="J15" s="57">
        <f>SUM(J16:J19)</f>
        <v>0</v>
      </c>
      <c r="K15" s="57">
        <f>SUM(K16:K19)</f>
        <v>0</v>
      </c>
      <c r="L15" s="57">
        <f>SUM(L16:L19)</f>
        <v>0</v>
      </c>
    </row>
    <row r="16" spans="2:13">
      <c r="B16" s="64" t="s">
        <v>169</v>
      </c>
      <c r="C16" s="63"/>
      <c r="D16" s="63"/>
      <c r="E16" s="63"/>
      <c r="F16" s="62"/>
      <c r="G16" s="38"/>
      <c r="H16" s="62"/>
      <c r="I16" s="62"/>
      <c r="J16" s="62"/>
      <c r="K16" s="62"/>
      <c r="L16" s="62">
        <v>0</v>
      </c>
      <c r="M16" s="37"/>
    </row>
    <row r="17" spans="2:13">
      <c r="B17" s="64" t="s">
        <v>168</v>
      </c>
      <c r="C17" s="63"/>
      <c r="D17" s="63"/>
      <c r="E17" s="63"/>
      <c r="F17" s="62"/>
      <c r="G17" s="38"/>
      <c r="H17" s="62"/>
      <c r="I17" s="62"/>
      <c r="J17" s="62"/>
      <c r="K17" s="62"/>
      <c r="L17" s="62">
        <v>0</v>
      </c>
      <c r="M17" s="37"/>
    </row>
    <row r="18" spans="2:13">
      <c r="B18" s="64" t="s">
        <v>167</v>
      </c>
      <c r="C18" s="63"/>
      <c r="D18" s="63"/>
      <c r="E18" s="63"/>
      <c r="F18" s="62"/>
      <c r="G18" s="38"/>
      <c r="H18" s="62"/>
      <c r="I18" s="62"/>
      <c r="J18" s="62"/>
      <c r="K18" s="62"/>
      <c r="L18" s="62">
        <v>0</v>
      </c>
    </row>
    <row r="19" spans="2:13">
      <c r="B19" s="64" t="s">
        <v>166</v>
      </c>
      <c r="C19" s="63"/>
      <c r="D19" s="63"/>
      <c r="E19" s="63"/>
      <c r="F19" s="62"/>
      <c r="G19" s="38"/>
      <c r="H19" s="62"/>
      <c r="I19" s="62"/>
      <c r="J19" s="62"/>
      <c r="K19" s="62"/>
      <c r="L19" s="62">
        <v>0</v>
      </c>
    </row>
    <row r="20" spans="2:13">
      <c r="B20" s="61" t="s">
        <v>123</v>
      </c>
      <c r="C20" s="60"/>
      <c r="D20" s="60"/>
      <c r="E20" s="60"/>
      <c r="F20" s="59"/>
      <c r="G20" s="8"/>
      <c r="H20" s="59"/>
      <c r="I20" s="59"/>
      <c r="J20" s="59"/>
      <c r="K20" s="59"/>
      <c r="L20" s="59"/>
    </row>
    <row r="21" spans="2:13">
      <c r="B21" s="7" t="s">
        <v>165</v>
      </c>
      <c r="C21" s="58"/>
      <c r="D21" s="58"/>
      <c r="E21" s="58"/>
      <c r="F21" s="57">
        <f>F9+F15</f>
        <v>0</v>
      </c>
      <c r="G21" s="58"/>
      <c r="H21" s="57">
        <f>H9+H15</f>
        <v>0</v>
      </c>
      <c r="I21" s="57">
        <f>I9+I15</f>
        <v>0</v>
      </c>
      <c r="J21" s="57">
        <f>J9+J15</f>
        <v>0</v>
      </c>
      <c r="K21" s="57">
        <f>K9+K15</f>
        <v>0</v>
      </c>
      <c r="L21" s="57">
        <f>L9+L15</f>
        <v>0</v>
      </c>
    </row>
    <row r="22" spans="2:13">
      <c r="B22" s="56"/>
      <c r="C22" s="18"/>
      <c r="D22" s="18"/>
      <c r="E22" s="18"/>
      <c r="F22" s="18"/>
      <c r="G22" s="18"/>
      <c r="H22" s="55"/>
      <c r="I22" s="55"/>
      <c r="J22" s="55"/>
      <c r="K22" s="55"/>
      <c r="L22" s="55"/>
    </row>
  </sheetData>
  <mergeCells count="5">
    <mergeCell ref="B3:L3"/>
    <mergeCell ref="B4:L4"/>
    <mergeCell ref="B5:L5"/>
    <mergeCell ref="B6:L6"/>
    <mergeCell ref="B2:L2"/>
  </mergeCells>
  <pageMargins left="0.25" right="0.25" top="0.75" bottom="0.75" header="0.3" footer="0.3"/>
  <pageSetup scale="3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01C4E-74B7-4EAC-8914-B23A930F3BB6}">
  <dimension ref="B1:L76"/>
  <sheetViews>
    <sheetView showGridLines="0" topLeftCell="A58" zoomScaleNormal="100" workbookViewId="0">
      <selection activeCell="B1" sqref="B1"/>
    </sheetView>
  </sheetViews>
  <sheetFormatPr baseColWidth="10" defaultRowHeight="15"/>
  <cols>
    <col min="1" max="1" width="3.140625" customWidth="1"/>
    <col min="2" max="2" width="100.7109375" customWidth="1"/>
    <col min="3" max="3" width="25.7109375" customWidth="1"/>
    <col min="4" max="4" width="27.140625" customWidth="1"/>
    <col min="5" max="5" width="24.7109375" customWidth="1"/>
  </cols>
  <sheetData>
    <row r="1" spans="2:12" ht="47.25" customHeight="1"/>
    <row r="2" spans="2:12" ht="21">
      <c r="B2" s="144" t="s">
        <v>230</v>
      </c>
      <c r="C2" s="144"/>
      <c r="D2" s="144"/>
      <c r="E2" s="144"/>
      <c r="F2" s="66"/>
      <c r="G2" s="66"/>
      <c r="H2" s="66"/>
      <c r="I2" s="66"/>
      <c r="J2" s="66"/>
      <c r="K2" s="66"/>
      <c r="L2" s="66"/>
    </row>
    <row r="3" spans="2:12">
      <c r="B3" s="159" t="s">
        <v>634</v>
      </c>
      <c r="C3" s="160"/>
      <c r="D3" s="160"/>
      <c r="E3" s="161"/>
    </row>
    <row r="4" spans="2:12">
      <c r="B4" s="148" t="s">
        <v>229</v>
      </c>
      <c r="C4" s="162"/>
      <c r="D4" s="162"/>
      <c r="E4" s="150"/>
    </row>
    <row r="5" spans="2:12">
      <c r="B5" s="148" t="s">
        <v>187</v>
      </c>
      <c r="C5" s="162"/>
      <c r="D5" s="162"/>
      <c r="E5" s="150"/>
    </row>
    <row r="6" spans="2:12">
      <c r="B6" s="154" t="s">
        <v>2</v>
      </c>
      <c r="C6" s="155"/>
      <c r="D6" s="155"/>
      <c r="E6" s="156"/>
    </row>
    <row r="8" spans="2:12" ht="30">
      <c r="B8" s="78" t="s">
        <v>4</v>
      </c>
      <c r="C8" s="43" t="s">
        <v>228</v>
      </c>
      <c r="D8" s="43" t="s">
        <v>199</v>
      </c>
      <c r="E8" s="43" t="s">
        <v>198</v>
      </c>
    </row>
    <row r="9" spans="2:12">
      <c r="B9" s="86" t="s">
        <v>227</v>
      </c>
      <c r="C9" s="67">
        <f>SUM(C10:C12)</f>
        <v>5106376.68</v>
      </c>
      <c r="D9" s="67">
        <f>SUM(D10:D12)</f>
        <v>7360807</v>
      </c>
      <c r="E9" s="67">
        <f>SUM(E10:E12)</f>
        <v>7360807</v>
      </c>
    </row>
    <row r="10" spans="2:12">
      <c r="B10" s="72" t="s">
        <v>226</v>
      </c>
      <c r="C10" s="70">
        <v>5106376.68</v>
      </c>
      <c r="D10" s="70">
        <v>7360807</v>
      </c>
      <c r="E10" s="70">
        <v>7360807</v>
      </c>
    </row>
    <row r="11" spans="2:12">
      <c r="B11" s="72" t="s">
        <v>197</v>
      </c>
      <c r="C11" s="70">
        <v>0</v>
      </c>
      <c r="D11" s="70">
        <v>0</v>
      </c>
      <c r="E11" s="70">
        <v>0</v>
      </c>
    </row>
    <row r="12" spans="2:12">
      <c r="B12" s="72" t="s">
        <v>225</v>
      </c>
      <c r="C12" s="70">
        <v>0</v>
      </c>
      <c r="D12" s="70">
        <v>0</v>
      </c>
      <c r="E12" s="70">
        <v>0</v>
      </c>
    </row>
    <row r="13" spans="2:12">
      <c r="B13" s="91"/>
      <c r="C13" s="69"/>
      <c r="D13" s="69"/>
      <c r="E13" s="69"/>
    </row>
    <row r="14" spans="2:12">
      <c r="B14" s="86" t="s">
        <v>224</v>
      </c>
      <c r="C14" s="67">
        <f>SUM(C15:C16)</f>
        <v>5106376.68</v>
      </c>
      <c r="D14" s="67">
        <f>SUM(D15:D16)</f>
        <v>7335891.6299999999</v>
      </c>
      <c r="E14" s="67">
        <f>SUM(E15:E16)</f>
        <v>7184904.3200000003</v>
      </c>
    </row>
    <row r="15" spans="2:12">
      <c r="B15" s="72" t="s">
        <v>205</v>
      </c>
      <c r="C15" s="70">
        <v>5106376.68</v>
      </c>
      <c r="D15" s="70">
        <v>7335891.6299999999</v>
      </c>
      <c r="E15" s="70">
        <v>7184904.3200000003</v>
      </c>
    </row>
    <row r="16" spans="2:12">
      <c r="B16" s="72" t="s">
        <v>223</v>
      </c>
      <c r="C16" s="70">
        <v>0</v>
      </c>
      <c r="D16" s="70">
        <v>0</v>
      </c>
      <c r="E16" s="70">
        <v>0</v>
      </c>
    </row>
    <row r="17" spans="2:5">
      <c r="B17" s="91"/>
      <c r="C17" s="69"/>
      <c r="D17" s="69"/>
      <c r="E17" s="69"/>
    </row>
    <row r="18" spans="2:5">
      <c r="B18" s="86" t="s">
        <v>222</v>
      </c>
      <c r="C18" s="94">
        <v>0</v>
      </c>
      <c r="D18" s="67">
        <f>D19+D20</f>
        <v>0</v>
      </c>
      <c r="E18" s="67">
        <f>E19+E20</f>
        <v>0</v>
      </c>
    </row>
    <row r="19" spans="2:5">
      <c r="B19" s="72" t="s">
        <v>204</v>
      </c>
      <c r="C19" s="93">
        <v>0</v>
      </c>
      <c r="D19" s="70">
        <v>0</v>
      </c>
      <c r="E19" s="70">
        <v>0</v>
      </c>
    </row>
    <row r="20" spans="2:5">
      <c r="B20" s="72" t="s">
        <v>192</v>
      </c>
      <c r="C20" s="93">
        <v>0</v>
      </c>
      <c r="D20" s="70">
        <v>0</v>
      </c>
      <c r="E20" s="92">
        <v>0</v>
      </c>
    </row>
    <row r="21" spans="2:5">
      <c r="B21" s="91"/>
      <c r="C21" s="69"/>
      <c r="D21" s="69"/>
      <c r="E21" s="69"/>
    </row>
    <row r="22" spans="2:5">
      <c r="B22" s="86" t="s">
        <v>221</v>
      </c>
      <c r="C22" s="67">
        <f>C9-C14+C18</f>
        <v>0</v>
      </c>
      <c r="D22" s="67">
        <f>D9-D14+D18</f>
        <v>24915.370000000112</v>
      </c>
      <c r="E22" s="67">
        <f>E9-E14+E18</f>
        <v>175902.6799999997</v>
      </c>
    </row>
    <row r="23" spans="2:5">
      <c r="B23" s="86"/>
      <c r="C23" s="69"/>
      <c r="D23" s="69"/>
      <c r="E23" s="69"/>
    </row>
    <row r="24" spans="2:5">
      <c r="B24" s="86" t="s">
        <v>220</v>
      </c>
      <c r="C24" s="67">
        <f>C22-C12</f>
        <v>0</v>
      </c>
      <c r="D24" s="67">
        <f>D22-D12</f>
        <v>24915.370000000112</v>
      </c>
      <c r="E24" s="67">
        <f>E22-E12</f>
        <v>175902.6799999997</v>
      </c>
    </row>
    <row r="25" spans="2:5">
      <c r="B25" s="86"/>
      <c r="C25" s="90"/>
      <c r="D25" s="90"/>
      <c r="E25" s="90"/>
    </row>
    <row r="26" spans="2:5">
      <c r="B26" s="68" t="s">
        <v>219</v>
      </c>
      <c r="C26" s="67">
        <f>C24-C18</f>
        <v>0</v>
      </c>
      <c r="D26" s="67">
        <f>D24-D18</f>
        <v>24915.370000000112</v>
      </c>
      <c r="E26" s="67">
        <f>E24-E18</f>
        <v>175902.6799999997</v>
      </c>
    </row>
    <row r="27" spans="2:5">
      <c r="B27" s="89"/>
      <c r="C27" s="88"/>
      <c r="D27" s="88"/>
      <c r="E27" s="88"/>
    </row>
    <row r="28" spans="2:5">
      <c r="B28" s="1"/>
    </row>
    <row r="29" spans="2:5">
      <c r="B29" s="78" t="s">
        <v>201</v>
      </c>
      <c r="C29" s="43" t="s">
        <v>218</v>
      </c>
      <c r="D29" s="43" t="s">
        <v>199</v>
      </c>
      <c r="E29" s="43" t="s">
        <v>217</v>
      </c>
    </row>
    <row r="30" spans="2:5">
      <c r="B30" s="86" t="s">
        <v>216</v>
      </c>
      <c r="C30" s="57">
        <f>SUM(C31:C32)</f>
        <v>0</v>
      </c>
      <c r="D30" s="57">
        <f>SUM(D31:D32)</f>
        <v>0</v>
      </c>
      <c r="E30" s="57">
        <f>SUM(E31:E32)</f>
        <v>0</v>
      </c>
    </row>
    <row r="31" spans="2:5">
      <c r="B31" s="72" t="s">
        <v>215</v>
      </c>
      <c r="C31" s="82">
        <v>0</v>
      </c>
      <c r="D31" s="82">
        <v>0</v>
      </c>
      <c r="E31" s="82">
        <v>0</v>
      </c>
    </row>
    <row r="32" spans="2:5">
      <c r="B32" s="72" t="s">
        <v>214</v>
      </c>
      <c r="C32" s="82">
        <v>0</v>
      </c>
      <c r="D32" s="82">
        <v>0</v>
      </c>
      <c r="E32" s="82">
        <v>0</v>
      </c>
    </row>
    <row r="33" spans="2:5">
      <c r="B33" s="8"/>
      <c r="C33" s="59"/>
      <c r="D33" s="59"/>
      <c r="E33" s="59"/>
    </row>
    <row r="34" spans="2:5">
      <c r="B34" s="86" t="s">
        <v>213</v>
      </c>
      <c r="C34" s="57">
        <f>C26+C30</f>
        <v>0</v>
      </c>
      <c r="D34" s="57">
        <f>D26+D30</f>
        <v>24915.370000000112</v>
      </c>
      <c r="E34" s="57">
        <f>E26+E30</f>
        <v>175902.6799999997</v>
      </c>
    </row>
    <row r="35" spans="2:5">
      <c r="B35" s="56"/>
      <c r="C35" s="87"/>
      <c r="D35" s="87"/>
      <c r="E35" s="87"/>
    </row>
    <row r="36" spans="2:5">
      <c r="B36" s="1"/>
    </row>
    <row r="37" spans="2:5" ht="30">
      <c r="B37" s="78" t="s">
        <v>201</v>
      </c>
      <c r="C37" s="43" t="s">
        <v>200</v>
      </c>
      <c r="D37" s="43" t="s">
        <v>199</v>
      </c>
      <c r="E37" s="43" t="s">
        <v>198</v>
      </c>
    </row>
    <row r="38" spans="2:5">
      <c r="B38" s="86" t="s">
        <v>212</v>
      </c>
      <c r="C38" s="57">
        <f>SUM(C39:C40)</f>
        <v>0</v>
      </c>
      <c r="D38" s="57">
        <f>SUM(D39:D40)</f>
        <v>0</v>
      </c>
      <c r="E38" s="57">
        <f>SUM(E39:E40)</f>
        <v>0</v>
      </c>
    </row>
    <row r="39" spans="2:5">
      <c r="B39" s="72" t="s">
        <v>207</v>
      </c>
      <c r="C39" s="62"/>
      <c r="D39" s="62"/>
      <c r="E39" s="62"/>
    </row>
    <row r="40" spans="2:5">
      <c r="B40" s="72" t="s">
        <v>195</v>
      </c>
      <c r="C40" s="62"/>
      <c r="D40" s="62"/>
      <c r="E40" s="62"/>
    </row>
    <row r="41" spans="2:5">
      <c r="B41" s="86" t="s">
        <v>211</v>
      </c>
      <c r="C41" s="57">
        <f>SUM(C42:C43)</f>
        <v>0</v>
      </c>
      <c r="D41" s="57">
        <f>SUM(D42:D43)</f>
        <v>0</v>
      </c>
      <c r="E41" s="57">
        <f>SUM(E42:E43)</f>
        <v>0</v>
      </c>
    </row>
    <row r="42" spans="2:5">
      <c r="B42" s="72" t="s">
        <v>206</v>
      </c>
      <c r="C42" s="82">
        <v>0</v>
      </c>
      <c r="D42" s="82">
        <v>0</v>
      </c>
      <c r="E42" s="82">
        <v>0</v>
      </c>
    </row>
    <row r="43" spans="2:5">
      <c r="B43" s="72" t="s">
        <v>194</v>
      </c>
      <c r="C43" s="82">
        <v>0</v>
      </c>
      <c r="D43" s="82">
        <v>0</v>
      </c>
      <c r="E43" s="82">
        <v>0</v>
      </c>
    </row>
    <row r="44" spans="2:5">
      <c r="B44" s="8"/>
      <c r="C44" s="59"/>
      <c r="D44" s="59"/>
      <c r="E44" s="59"/>
    </row>
    <row r="45" spans="2:5">
      <c r="B45" s="86" t="s">
        <v>210</v>
      </c>
      <c r="C45" s="57">
        <f>C38-C41</f>
        <v>0</v>
      </c>
      <c r="D45" s="57">
        <f>D38-D41</f>
        <v>0</v>
      </c>
      <c r="E45" s="57">
        <f>E38-E41</f>
        <v>0</v>
      </c>
    </row>
    <row r="46" spans="2:5">
      <c r="B46" s="85"/>
      <c r="C46" s="79"/>
      <c r="D46" s="79"/>
      <c r="E46" s="79"/>
    </row>
    <row r="48" spans="2:5" ht="30">
      <c r="B48" s="78" t="s">
        <v>201</v>
      </c>
      <c r="C48" s="43" t="s">
        <v>200</v>
      </c>
      <c r="D48" s="43" t="s">
        <v>199</v>
      </c>
      <c r="E48" s="43" t="s">
        <v>198</v>
      </c>
    </row>
    <row r="49" spans="2:5">
      <c r="B49" s="77" t="s">
        <v>209</v>
      </c>
      <c r="C49" s="84">
        <v>5106376.68</v>
      </c>
      <c r="D49" s="84">
        <v>7360807</v>
      </c>
      <c r="E49" s="84">
        <v>7360807</v>
      </c>
    </row>
    <row r="50" spans="2:5">
      <c r="B50" s="75" t="s">
        <v>208</v>
      </c>
      <c r="C50" s="57">
        <f>C51-C52</f>
        <v>0</v>
      </c>
      <c r="D50" s="57">
        <f>D51-D52</f>
        <v>0</v>
      </c>
      <c r="E50" s="57">
        <f>E51-E52</f>
        <v>0</v>
      </c>
    </row>
    <row r="51" spans="2:5">
      <c r="B51" s="73" t="s">
        <v>207</v>
      </c>
      <c r="C51" s="62"/>
      <c r="D51" s="62"/>
      <c r="E51" s="62"/>
    </row>
    <row r="52" spans="2:5">
      <c r="B52" s="73" t="s">
        <v>206</v>
      </c>
      <c r="C52" s="82">
        <v>0</v>
      </c>
      <c r="D52" s="82">
        <v>0</v>
      </c>
      <c r="E52" s="82">
        <v>0</v>
      </c>
    </row>
    <row r="53" spans="2:5">
      <c r="B53" s="8"/>
      <c r="C53" s="59"/>
      <c r="D53" s="59"/>
      <c r="E53" s="59"/>
    </row>
    <row r="54" spans="2:5">
      <c r="B54" s="72" t="s">
        <v>205</v>
      </c>
      <c r="C54" s="82">
        <v>5106376.68</v>
      </c>
      <c r="D54" s="82">
        <v>7335891.6299999999</v>
      </c>
      <c r="E54" s="82">
        <v>7184904.3200000003</v>
      </c>
    </row>
    <row r="55" spans="2:5">
      <c r="B55" s="8"/>
      <c r="C55" s="59"/>
      <c r="D55" s="59"/>
      <c r="E55" s="59"/>
    </row>
    <row r="56" spans="2:5">
      <c r="B56" s="72" t="s">
        <v>204</v>
      </c>
      <c r="C56" s="83"/>
      <c r="D56" s="82">
        <v>0</v>
      </c>
      <c r="E56" s="82">
        <v>0</v>
      </c>
    </row>
    <row r="57" spans="2:5">
      <c r="B57" s="8"/>
      <c r="C57" s="59"/>
      <c r="D57" s="59"/>
      <c r="E57" s="59"/>
    </row>
    <row r="58" spans="2:5" ht="30">
      <c r="B58" s="68" t="s">
        <v>203</v>
      </c>
      <c r="C58" s="57">
        <f>C49+C50-C54-C56</f>
        <v>0</v>
      </c>
      <c r="D58" s="57">
        <f>D49+D50-D54+D56</f>
        <v>24915.370000000112</v>
      </c>
      <c r="E58" s="57">
        <f>E49+E50-E54+E56</f>
        <v>175902.6799999997</v>
      </c>
    </row>
    <row r="59" spans="2:5">
      <c r="B59" s="81"/>
      <c r="C59" s="80"/>
      <c r="D59" s="80"/>
      <c r="E59" s="80"/>
    </row>
    <row r="60" spans="2:5">
      <c r="B60" s="68" t="s">
        <v>202</v>
      </c>
      <c r="C60" s="57">
        <f>C58-C50</f>
        <v>0</v>
      </c>
      <c r="D60" s="57">
        <f>D58-D50</f>
        <v>24915.370000000112</v>
      </c>
      <c r="E60" s="57">
        <f>E58-E50</f>
        <v>175902.6799999997</v>
      </c>
    </row>
    <row r="61" spans="2:5">
      <c r="B61" s="56"/>
      <c r="C61" s="79"/>
      <c r="D61" s="79"/>
      <c r="E61" s="79"/>
    </row>
    <row r="63" spans="2:5" ht="30">
      <c r="B63" s="78" t="s">
        <v>201</v>
      </c>
      <c r="C63" s="43" t="s">
        <v>200</v>
      </c>
      <c r="D63" s="43" t="s">
        <v>199</v>
      </c>
      <c r="E63" s="43" t="s">
        <v>198</v>
      </c>
    </row>
    <row r="64" spans="2:5">
      <c r="B64" s="77" t="s">
        <v>197</v>
      </c>
      <c r="C64" s="76">
        <v>0</v>
      </c>
      <c r="D64" s="76">
        <v>0</v>
      </c>
      <c r="E64" s="76">
        <v>0</v>
      </c>
    </row>
    <row r="65" spans="2:5" ht="30">
      <c r="B65" s="75" t="s">
        <v>196</v>
      </c>
      <c r="C65" s="67">
        <f>C66-C67</f>
        <v>0</v>
      </c>
      <c r="D65" s="67">
        <f>D66-D67</f>
        <v>0</v>
      </c>
      <c r="E65" s="67">
        <f>E66-E67</f>
        <v>0</v>
      </c>
    </row>
    <row r="66" spans="2:5">
      <c r="B66" s="73" t="s">
        <v>195</v>
      </c>
      <c r="C66" s="74"/>
      <c r="D66" s="74"/>
      <c r="E66" s="74"/>
    </row>
    <row r="67" spans="2:5">
      <c r="B67" s="73" t="s">
        <v>194</v>
      </c>
      <c r="C67" s="70">
        <v>0</v>
      </c>
      <c r="D67" s="70">
        <v>0</v>
      </c>
      <c r="E67" s="70">
        <v>0</v>
      </c>
    </row>
    <row r="68" spans="2:5">
      <c r="B68" s="8"/>
      <c r="C68" s="69"/>
      <c r="D68" s="69"/>
      <c r="E68" s="69"/>
    </row>
    <row r="69" spans="2:5">
      <c r="B69" s="72" t="s">
        <v>193</v>
      </c>
      <c r="C69" s="70">
        <v>0</v>
      </c>
      <c r="D69" s="70">
        <v>0</v>
      </c>
      <c r="E69" s="70">
        <v>0</v>
      </c>
    </row>
    <row r="70" spans="2:5">
      <c r="B70" s="8"/>
      <c r="C70" s="69"/>
      <c r="D70" s="69"/>
      <c r="E70" s="69"/>
    </row>
    <row r="71" spans="2:5">
      <c r="B71" s="72" t="s">
        <v>192</v>
      </c>
      <c r="C71" s="71">
        <v>0</v>
      </c>
      <c r="D71" s="70">
        <v>0</v>
      </c>
      <c r="E71" s="70">
        <v>0</v>
      </c>
    </row>
    <row r="72" spans="2:5">
      <c r="B72" s="8"/>
      <c r="C72" s="69"/>
      <c r="D72" s="69"/>
      <c r="E72" s="69"/>
    </row>
    <row r="73" spans="2:5" ht="30">
      <c r="B73" s="68" t="s">
        <v>191</v>
      </c>
      <c r="C73" s="67">
        <f>C64+C65-C69+C71</f>
        <v>0</v>
      </c>
      <c r="D73" s="67">
        <f>D64+D65-D69+D71</f>
        <v>0</v>
      </c>
      <c r="E73" s="67">
        <f>E64+E65-E69+E71</f>
        <v>0</v>
      </c>
    </row>
    <row r="74" spans="2:5">
      <c r="B74" s="8"/>
      <c r="C74" s="69"/>
      <c r="D74" s="69"/>
      <c r="E74" s="69"/>
    </row>
    <row r="75" spans="2:5">
      <c r="B75" s="68" t="s">
        <v>190</v>
      </c>
      <c r="C75" s="67">
        <f>C73-C65</f>
        <v>0</v>
      </c>
      <c r="D75" s="67">
        <f>D73-D65</f>
        <v>0</v>
      </c>
      <c r="E75" s="67">
        <f>E73-E65</f>
        <v>0</v>
      </c>
    </row>
    <row r="76" spans="2:5">
      <c r="B76" s="56"/>
      <c r="C76" s="55"/>
      <c r="D76" s="55"/>
      <c r="E76" s="55"/>
    </row>
  </sheetData>
  <mergeCells count="5">
    <mergeCell ref="B3:E3"/>
    <mergeCell ref="B4:E4"/>
    <mergeCell ref="B5:E5"/>
    <mergeCell ref="B6:E6"/>
    <mergeCell ref="B2:E2"/>
  </mergeCells>
  <pageMargins left="0.25" right="0.25" top="0.75" bottom="0.75" header="0.3" footer="0.3"/>
  <pageSetup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97B36-4F7B-4BFC-ABC5-7BE2426E42A9}">
  <dimension ref="B1:I81"/>
  <sheetViews>
    <sheetView showGridLines="0" topLeftCell="A49" zoomScale="90" zoomScaleNormal="90" workbookViewId="0">
      <selection activeCell="B1" sqref="B1"/>
    </sheetView>
  </sheetViews>
  <sheetFormatPr baseColWidth="10" defaultRowHeight="15"/>
  <cols>
    <col min="1" max="1" width="4.28515625" customWidth="1"/>
    <col min="2" max="2" width="85.42578125" customWidth="1"/>
    <col min="3" max="3" width="21" customWidth="1"/>
    <col min="4" max="4" width="20.28515625" customWidth="1"/>
    <col min="5" max="7" width="21.140625" customWidth="1"/>
    <col min="8" max="8" width="19.85546875" customWidth="1"/>
  </cols>
  <sheetData>
    <row r="1" spans="2:9" ht="47.25" customHeight="1"/>
    <row r="2" spans="2:9" ht="21">
      <c r="B2" s="166" t="s">
        <v>301</v>
      </c>
      <c r="C2" s="166"/>
      <c r="D2" s="166"/>
      <c r="E2" s="166"/>
      <c r="F2" s="166"/>
      <c r="G2" s="166"/>
      <c r="H2" s="166"/>
      <c r="I2" s="107"/>
    </row>
    <row r="3" spans="2:9">
      <c r="B3" s="159" t="s">
        <v>634</v>
      </c>
      <c r="C3" s="160"/>
      <c r="D3" s="160"/>
      <c r="E3" s="160"/>
      <c r="F3" s="160"/>
      <c r="G3" s="160"/>
      <c r="H3" s="161"/>
    </row>
    <row r="4" spans="2:9">
      <c r="B4" s="148" t="s">
        <v>300</v>
      </c>
      <c r="C4" s="162"/>
      <c r="D4" s="162"/>
      <c r="E4" s="162"/>
      <c r="F4" s="162"/>
      <c r="G4" s="162"/>
      <c r="H4" s="150"/>
    </row>
    <row r="5" spans="2:9">
      <c r="B5" s="148" t="s">
        <v>187</v>
      </c>
      <c r="C5" s="162"/>
      <c r="D5" s="162"/>
      <c r="E5" s="162"/>
      <c r="F5" s="162"/>
      <c r="G5" s="162"/>
      <c r="H5" s="150"/>
    </row>
    <row r="6" spans="2:9">
      <c r="B6" s="154" t="s">
        <v>2</v>
      </c>
      <c r="C6" s="155"/>
      <c r="D6" s="155"/>
      <c r="E6" s="155"/>
      <c r="F6" s="155"/>
      <c r="G6" s="155"/>
      <c r="H6" s="156"/>
    </row>
    <row r="7" spans="2:9">
      <c r="B7" s="163" t="s">
        <v>299</v>
      </c>
      <c r="C7" s="165" t="s">
        <v>298</v>
      </c>
      <c r="D7" s="165"/>
      <c r="E7" s="165"/>
      <c r="F7" s="165"/>
      <c r="G7" s="165"/>
      <c r="H7" s="165" t="s">
        <v>297</v>
      </c>
    </row>
    <row r="8" spans="2:9" ht="30">
      <c r="B8" s="164"/>
      <c r="C8" s="106" t="s">
        <v>296</v>
      </c>
      <c r="D8" s="43" t="s">
        <v>295</v>
      </c>
      <c r="E8" s="106" t="s">
        <v>294</v>
      </c>
      <c r="F8" s="106" t="s">
        <v>199</v>
      </c>
      <c r="G8" s="106" t="s">
        <v>293</v>
      </c>
      <c r="H8" s="165"/>
    </row>
    <row r="9" spans="2:9">
      <c r="B9" s="105" t="s">
        <v>292</v>
      </c>
      <c r="C9" s="69"/>
      <c r="D9" s="69"/>
      <c r="E9" s="69"/>
      <c r="F9" s="69"/>
      <c r="G9" s="69"/>
      <c r="H9" s="69"/>
    </row>
    <row r="10" spans="2:9">
      <c r="B10" s="72" t="s">
        <v>291</v>
      </c>
      <c r="C10" s="82">
        <v>0</v>
      </c>
      <c r="D10" s="82">
        <v>0</v>
      </c>
      <c r="E10" s="62">
        <f t="shared" ref="E10:E16" si="0">C10+D10</f>
        <v>0</v>
      </c>
      <c r="F10" s="82">
        <v>0</v>
      </c>
      <c r="G10" s="82">
        <v>0</v>
      </c>
      <c r="H10" s="62">
        <f t="shared" ref="H10:H40" si="1">G10-C10</f>
        <v>0</v>
      </c>
      <c r="I10" s="102"/>
    </row>
    <row r="11" spans="2:9">
      <c r="B11" s="72" t="s">
        <v>290</v>
      </c>
      <c r="C11" s="82">
        <v>0</v>
      </c>
      <c r="D11" s="82">
        <v>0</v>
      </c>
      <c r="E11" s="62">
        <f t="shared" si="0"/>
        <v>0</v>
      </c>
      <c r="F11" s="82">
        <v>0</v>
      </c>
      <c r="G11" s="82">
        <v>0</v>
      </c>
      <c r="H11" s="62">
        <f t="shared" si="1"/>
        <v>0</v>
      </c>
    </row>
    <row r="12" spans="2:9">
      <c r="B12" s="72" t="s">
        <v>289</v>
      </c>
      <c r="C12" s="82">
        <v>0</v>
      </c>
      <c r="D12" s="82">
        <v>0</v>
      </c>
      <c r="E12" s="62">
        <f t="shared" si="0"/>
        <v>0</v>
      </c>
      <c r="F12" s="82">
        <v>0</v>
      </c>
      <c r="G12" s="82">
        <v>0</v>
      </c>
      <c r="H12" s="62">
        <f t="shared" si="1"/>
        <v>0</v>
      </c>
    </row>
    <row r="13" spans="2:9">
      <c r="B13" s="72" t="s">
        <v>288</v>
      </c>
      <c r="C13" s="82">
        <v>0</v>
      </c>
      <c r="D13" s="82">
        <v>0</v>
      </c>
      <c r="E13" s="62">
        <f t="shared" si="0"/>
        <v>0</v>
      </c>
      <c r="F13" s="82">
        <v>0</v>
      </c>
      <c r="G13" s="82">
        <v>0</v>
      </c>
      <c r="H13" s="62">
        <f t="shared" si="1"/>
        <v>0</v>
      </c>
    </row>
    <row r="14" spans="2:9">
      <c r="B14" s="72" t="s">
        <v>287</v>
      </c>
      <c r="C14" s="82">
        <v>0</v>
      </c>
      <c r="D14" s="82">
        <v>0</v>
      </c>
      <c r="E14" s="62">
        <f t="shared" si="0"/>
        <v>0</v>
      </c>
      <c r="F14" s="82">
        <v>0</v>
      </c>
      <c r="G14" s="82">
        <v>0</v>
      </c>
      <c r="H14" s="62">
        <f t="shared" si="1"/>
        <v>0</v>
      </c>
    </row>
    <row r="15" spans="2:9">
      <c r="B15" s="72" t="s">
        <v>286</v>
      </c>
      <c r="C15" s="82">
        <v>0</v>
      </c>
      <c r="D15" s="82">
        <v>0</v>
      </c>
      <c r="E15" s="62">
        <f t="shared" si="0"/>
        <v>0</v>
      </c>
      <c r="F15" s="82">
        <v>0</v>
      </c>
      <c r="G15" s="82">
        <v>0</v>
      </c>
      <c r="H15" s="62">
        <f t="shared" si="1"/>
        <v>0</v>
      </c>
    </row>
    <row r="16" spans="2:9">
      <c r="B16" s="72" t="s">
        <v>285</v>
      </c>
      <c r="C16" s="82">
        <v>0</v>
      </c>
      <c r="D16" s="82">
        <v>0</v>
      </c>
      <c r="E16" s="62">
        <f t="shared" si="0"/>
        <v>0</v>
      </c>
      <c r="F16" s="82">
        <v>0</v>
      </c>
      <c r="G16" s="82">
        <v>0</v>
      </c>
      <c r="H16" s="62">
        <f t="shared" si="1"/>
        <v>0</v>
      </c>
    </row>
    <row r="17" spans="2:8">
      <c r="B17" s="104" t="s">
        <v>284</v>
      </c>
      <c r="C17" s="62">
        <f>SUM(C18:C28)</f>
        <v>0</v>
      </c>
      <c r="D17" s="62">
        <f>SUM(D18:D28)</f>
        <v>0</v>
      </c>
      <c r="E17" s="62">
        <f>SUM(E18:E28)</f>
        <v>0</v>
      </c>
      <c r="F17" s="62">
        <f>SUM(F18:F28)</f>
        <v>0</v>
      </c>
      <c r="G17" s="62">
        <f>SUM(G18:G28)</f>
        <v>0</v>
      </c>
      <c r="H17" s="62">
        <f t="shared" si="1"/>
        <v>0</v>
      </c>
    </row>
    <row r="18" spans="2:8">
      <c r="B18" s="101" t="s">
        <v>283</v>
      </c>
      <c r="C18" s="82">
        <v>0</v>
      </c>
      <c r="D18" s="82">
        <v>0</v>
      </c>
      <c r="E18" s="62">
        <f t="shared" ref="E18:E28" si="2">C18+D18</f>
        <v>0</v>
      </c>
      <c r="F18" s="82">
        <v>0</v>
      </c>
      <c r="G18" s="82">
        <v>0</v>
      </c>
      <c r="H18" s="62">
        <f t="shared" si="1"/>
        <v>0</v>
      </c>
    </row>
    <row r="19" spans="2:8">
      <c r="B19" s="101" t="s">
        <v>282</v>
      </c>
      <c r="C19" s="82">
        <v>0</v>
      </c>
      <c r="D19" s="82">
        <v>0</v>
      </c>
      <c r="E19" s="62">
        <f t="shared" si="2"/>
        <v>0</v>
      </c>
      <c r="F19" s="82">
        <v>0</v>
      </c>
      <c r="G19" s="82">
        <v>0</v>
      </c>
      <c r="H19" s="62">
        <f t="shared" si="1"/>
        <v>0</v>
      </c>
    </row>
    <row r="20" spans="2:8">
      <c r="B20" s="101" t="s">
        <v>281</v>
      </c>
      <c r="C20" s="82">
        <v>0</v>
      </c>
      <c r="D20" s="82">
        <v>0</v>
      </c>
      <c r="E20" s="62">
        <f t="shared" si="2"/>
        <v>0</v>
      </c>
      <c r="F20" s="82">
        <v>0</v>
      </c>
      <c r="G20" s="82">
        <v>0</v>
      </c>
      <c r="H20" s="62">
        <f t="shared" si="1"/>
        <v>0</v>
      </c>
    </row>
    <row r="21" spans="2:8">
      <c r="B21" s="101" t="s">
        <v>280</v>
      </c>
      <c r="C21" s="62"/>
      <c r="D21" s="62"/>
      <c r="E21" s="62">
        <f t="shared" si="2"/>
        <v>0</v>
      </c>
      <c r="F21" s="62"/>
      <c r="G21" s="62"/>
      <c r="H21" s="62">
        <f t="shared" si="1"/>
        <v>0</v>
      </c>
    </row>
    <row r="22" spans="2:8">
      <c r="B22" s="101" t="s">
        <v>279</v>
      </c>
      <c r="C22" s="62"/>
      <c r="D22" s="62"/>
      <c r="E22" s="62">
        <f t="shared" si="2"/>
        <v>0</v>
      </c>
      <c r="F22" s="62"/>
      <c r="G22" s="62"/>
      <c r="H22" s="62">
        <f t="shared" si="1"/>
        <v>0</v>
      </c>
    </row>
    <row r="23" spans="2:8">
      <c r="B23" s="101" t="s">
        <v>278</v>
      </c>
      <c r="C23" s="82">
        <v>0</v>
      </c>
      <c r="D23" s="82">
        <v>0</v>
      </c>
      <c r="E23" s="62">
        <f t="shared" si="2"/>
        <v>0</v>
      </c>
      <c r="F23" s="82">
        <v>0</v>
      </c>
      <c r="G23" s="82">
        <v>0</v>
      </c>
      <c r="H23" s="62">
        <f t="shared" si="1"/>
        <v>0</v>
      </c>
    </row>
    <row r="24" spans="2:8">
      <c r="B24" s="101" t="s">
        <v>277</v>
      </c>
      <c r="C24" s="62"/>
      <c r="D24" s="62"/>
      <c r="E24" s="62">
        <f t="shared" si="2"/>
        <v>0</v>
      </c>
      <c r="F24" s="62"/>
      <c r="G24" s="62"/>
      <c r="H24" s="62">
        <f t="shared" si="1"/>
        <v>0</v>
      </c>
    </row>
    <row r="25" spans="2:8">
      <c r="B25" s="101" t="s">
        <v>276</v>
      </c>
      <c r="C25" s="62"/>
      <c r="D25" s="62"/>
      <c r="E25" s="62">
        <f t="shared" si="2"/>
        <v>0</v>
      </c>
      <c r="F25" s="62"/>
      <c r="G25" s="62"/>
      <c r="H25" s="62">
        <f t="shared" si="1"/>
        <v>0</v>
      </c>
    </row>
    <row r="26" spans="2:8">
      <c r="B26" s="101" t="s">
        <v>275</v>
      </c>
      <c r="C26" s="82">
        <v>0</v>
      </c>
      <c r="D26" s="82">
        <v>0</v>
      </c>
      <c r="E26" s="62">
        <f t="shared" si="2"/>
        <v>0</v>
      </c>
      <c r="F26" s="82">
        <v>0</v>
      </c>
      <c r="G26" s="82">
        <v>0</v>
      </c>
      <c r="H26" s="62">
        <f t="shared" si="1"/>
        <v>0</v>
      </c>
    </row>
    <row r="27" spans="2:8">
      <c r="B27" s="101" t="s">
        <v>274</v>
      </c>
      <c r="C27" s="82">
        <v>0</v>
      </c>
      <c r="D27" s="82">
        <v>0</v>
      </c>
      <c r="E27" s="62">
        <f t="shared" si="2"/>
        <v>0</v>
      </c>
      <c r="F27" s="82">
        <v>0</v>
      </c>
      <c r="G27" s="82">
        <v>0</v>
      </c>
      <c r="H27" s="62">
        <f t="shared" si="1"/>
        <v>0</v>
      </c>
    </row>
    <row r="28" spans="2:8">
      <c r="B28" s="101" t="s">
        <v>273</v>
      </c>
      <c r="C28" s="82">
        <v>0</v>
      </c>
      <c r="D28" s="82">
        <v>0</v>
      </c>
      <c r="E28" s="62">
        <f t="shared" si="2"/>
        <v>0</v>
      </c>
      <c r="F28" s="82">
        <v>0</v>
      </c>
      <c r="G28" s="82">
        <v>0</v>
      </c>
      <c r="H28" s="62">
        <f t="shared" si="1"/>
        <v>0</v>
      </c>
    </row>
    <row r="29" spans="2:8">
      <c r="B29" s="72" t="s">
        <v>272</v>
      </c>
      <c r="C29" s="62">
        <f>SUM(C30:C34)</f>
        <v>0</v>
      </c>
      <c r="D29" s="62">
        <f>SUM(D30:D34)</f>
        <v>0</v>
      </c>
      <c r="E29" s="62">
        <f>SUM(E30:E34)</f>
        <v>0</v>
      </c>
      <c r="F29" s="62">
        <f>SUM(F30:F34)</f>
        <v>0</v>
      </c>
      <c r="G29" s="62">
        <f>SUM(G30:G34)</f>
        <v>0</v>
      </c>
      <c r="H29" s="62">
        <f t="shared" si="1"/>
        <v>0</v>
      </c>
    </row>
    <row r="30" spans="2:8">
      <c r="B30" s="101" t="s">
        <v>271</v>
      </c>
      <c r="C30" s="82">
        <v>0</v>
      </c>
      <c r="D30" s="82">
        <v>0</v>
      </c>
      <c r="E30" s="62">
        <f t="shared" ref="E30:E37" si="3">C30+D30</f>
        <v>0</v>
      </c>
      <c r="F30" s="82">
        <v>0</v>
      </c>
      <c r="G30" s="82">
        <v>0</v>
      </c>
      <c r="H30" s="62">
        <f t="shared" si="1"/>
        <v>0</v>
      </c>
    </row>
    <row r="31" spans="2:8">
      <c r="B31" s="101" t="s">
        <v>270</v>
      </c>
      <c r="C31" s="82">
        <v>0</v>
      </c>
      <c r="D31" s="82">
        <v>0</v>
      </c>
      <c r="E31" s="62">
        <f t="shared" si="3"/>
        <v>0</v>
      </c>
      <c r="F31" s="82">
        <v>0</v>
      </c>
      <c r="G31" s="82">
        <v>0</v>
      </c>
      <c r="H31" s="62">
        <f t="shared" si="1"/>
        <v>0</v>
      </c>
    </row>
    <row r="32" spans="2:8">
      <c r="B32" s="101" t="s">
        <v>269</v>
      </c>
      <c r="C32" s="82">
        <v>0</v>
      </c>
      <c r="D32" s="82">
        <v>0</v>
      </c>
      <c r="E32" s="62">
        <f t="shared" si="3"/>
        <v>0</v>
      </c>
      <c r="F32" s="82">
        <v>0</v>
      </c>
      <c r="G32" s="82">
        <v>0</v>
      </c>
      <c r="H32" s="62">
        <f t="shared" si="1"/>
        <v>0</v>
      </c>
    </row>
    <row r="33" spans="2:9">
      <c r="B33" s="101" t="s">
        <v>268</v>
      </c>
      <c r="C33" s="82">
        <v>0</v>
      </c>
      <c r="D33" s="82">
        <v>0</v>
      </c>
      <c r="E33" s="62">
        <f t="shared" si="3"/>
        <v>0</v>
      </c>
      <c r="F33" s="82">
        <v>0</v>
      </c>
      <c r="G33" s="82">
        <v>0</v>
      </c>
      <c r="H33" s="62">
        <f t="shared" si="1"/>
        <v>0</v>
      </c>
    </row>
    <row r="34" spans="2:9">
      <c r="B34" s="101" t="s">
        <v>267</v>
      </c>
      <c r="C34" s="82">
        <v>0</v>
      </c>
      <c r="D34" s="82">
        <v>0</v>
      </c>
      <c r="E34" s="62">
        <f t="shared" si="3"/>
        <v>0</v>
      </c>
      <c r="F34" s="82">
        <v>0</v>
      </c>
      <c r="G34" s="82">
        <v>0</v>
      </c>
      <c r="H34" s="62">
        <f t="shared" si="1"/>
        <v>0</v>
      </c>
    </row>
    <row r="35" spans="2:9">
      <c r="B35" s="72" t="s">
        <v>266</v>
      </c>
      <c r="C35" s="82">
        <v>0</v>
      </c>
      <c r="D35" s="82">
        <v>0</v>
      </c>
      <c r="E35" s="62">
        <f t="shared" si="3"/>
        <v>0</v>
      </c>
      <c r="F35" s="82">
        <v>0</v>
      </c>
      <c r="G35" s="82">
        <v>0</v>
      </c>
      <c r="H35" s="62">
        <f t="shared" si="1"/>
        <v>0</v>
      </c>
    </row>
    <row r="36" spans="2:9">
      <c r="B36" s="72" t="s">
        <v>265</v>
      </c>
      <c r="C36" s="62">
        <f>C37</f>
        <v>5106376.68</v>
      </c>
      <c r="D36" s="62">
        <f>D37</f>
        <v>2254430.3199999998</v>
      </c>
      <c r="E36" s="62">
        <f t="shared" si="3"/>
        <v>7360807</v>
      </c>
      <c r="F36" s="62">
        <f>F37</f>
        <v>7360807</v>
      </c>
      <c r="G36" s="62">
        <f>G37</f>
        <v>7360807</v>
      </c>
      <c r="H36" s="62">
        <f t="shared" si="1"/>
        <v>2254430.3200000003</v>
      </c>
    </row>
    <row r="37" spans="2:9">
      <c r="B37" s="101" t="s">
        <v>264</v>
      </c>
      <c r="C37" s="82">
        <v>5106376.68</v>
      </c>
      <c r="D37" s="82">
        <v>2254430.3199999998</v>
      </c>
      <c r="E37" s="62">
        <f t="shared" si="3"/>
        <v>7360807</v>
      </c>
      <c r="F37" s="82">
        <v>7360807</v>
      </c>
      <c r="G37" s="82">
        <v>7360807</v>
      </c>
      <c r="H37" s="62">
        <f t="shared" si="1"/>
        <v>2254430.3200000003</v>
      </c>
    </row>
    <row r="38" spans="2:9">
      <c r="B38" s="72" t="s">
        <v>263</v>
      </c>
      <c r="C38" s="62">
        <f>C39+C40</f>
        <v>0</v>
      </c>
      <c r="D38" s="62">
        <f>D39+D40</f>
        <v>0</v>
      </c>
      <c r="E38" s="62">
        <f>E39+E40</f>
        <v>0</v>
      </c>
      <c r="F38" s="62">
        <f>F39+F40</f>
        <v>0</v>
      </c>
      <c r="G38" s="62">
        <f>G39+G40</f>
        <v>0</v>
      </c>
      <c r="H38" s="62">
        <f t="shared" si="1"/>
        <v>0</v>
      </c>
    </row>
    <row r="39" spans="2:9">
      <c r="B39" s="101" t="s">
        <v>262</v>
      </c>
      <c r="C39" s="62"/>
      <c r="D39" s="62"/>
      <c r="E39" s="62">
        <f>C39+D39</f>
        <v>0</v>
      </c>
      <c r="F39" s="62"/>
      <c r="G39" s="62"/>
      <c r="H39" s="62">
        <f t="shared" si="1"/>
        <v>0</v>
      </c>
    </row>
    <row r="40" spans="2:9">
      <c r="B40" s="101" t="s">
        <v>261</v>
      </c>
      <c r="C40" s="62"/>
      <c r="D40" s="62"/>
      <c r="E40" s="62">
        <f>C40+D40</f>
        <v>0</v>
      </c>
      <c r="F40" s="62"/>
      <c r="G40" s="62"/>
      <c r="H40" s="62">
        <f t="shared" si="1"/>
        <v>0</v>
      </c>
    </row>
    <row r="41" spans="2:9">
      <c r="B41" s="8"/>
      <c r="C41" s="62"/>
      <c r="D41" s="62"/>
      <c r="E41" s="62"/>
      <c r="F41" s="62"/>
      <c r="G41" s="62"/>
      <c r="H41" s="62"/>
    </row>
    <row r="42" spans="2:9">
      <c r="B42" s="86" t="s">
        <v>260</v>
      </c>
      <c r="C42" s="57">
        <f t="shared" ref="C42:H42" si="4">C10+C11+C12+C13+C14+C15+C16+C17+C29++C35+C36+C38</f>
        <v>5106376.68</v>
      </c>
      <c r="D42" s="57">
        <f t="shared" si="4"/>
        <v>2254430.3199999998</v>
      </c>
      <c r="E42" s="57">
        <f t="shared" si="4"/>
        <v>7360807</v>
      </c>
      <c r="F42" s="57">
        <f t="shared" si="4"/>
        <v>7360807</v>
      </c>
      <c r="G42" s="57">
        <f t="shared" si="4"/>
        <v>7360807</v>
      </c>
      <c r="H42" s="57">
        <f t="shared" si="4"/>
        <v>2254430.3200000003</v>
      </c>
    </row>
    <row r="43" spans="2:9">
      <c r="B43" s="86" t="s">
        <v>259</v>
      </c>
      <c r="C43" s="103"/>
      <c r="D43" s="103"/>
      <c r="E43" s="103"/>
      <c r="F43" s="103"/>
      <c r="G43" s="103"/>
      <c r="H43" s="57">
        <f>IF((G42-C42)&lt;0,0,(G42-C42))</f>
        <v>2254430.3200000003</v>
      </c>
      <c r="I43" s="102"/>
    </row>
    <row r="44" spans="2:9">
      <c r="B44" s="8"/>
      <c r="C44" s="59"/>
      <c r="D44" s="59"/>
      <c r="E44" s="59"/>
      <c r="F44" s="59"/>
      <c r="G44" s="59"/>
      <c r="H44" s="59"/>
    </row>
    <row r="45" spans="2:9">
      <c r="B45" s="86" t="s">
        <v>258</v>
      </c>
      <c r="C45" s="59"/>
      <c r="D45" s="59"/>
      <c r="E45" s="59"/>
      <c r="F45" s="59"/>
      <c r="G45" s="59"/>
      <c r="H45" s="59"/>
    </row>
    <row r="46" spans="2:9">
      <c r="B46" s="72" t="s">
        <v>257</v>
      </c>
      <c r="C46" s="62">
        <f>SUM(C47:C54)</f>
        <v>0</v>
      </c>
      <c r="D46" s="62">
        <f>SUM(D47:D54)</f>
        <v>0</v>
      </c>
      <c r="E46" s="62">
        <f>SUM(E47:E54)</f>
        <v>0</v>
      </c>
      <c r="F46" s="62">
        <f>SUM(F47:F54)</f>
        <v>0</v>
      </c>
      <c r="G46" s="62">
        <f>SUM(G47:G54)</f>
        <v>0</v>
      </c>
      <c r="H46" s="62">
        <f t="shared" ref="H46:H64" si="5">G46-C46</f>
        <v>0</v>
      </c>
    </row>
    <row r="47" spans="2:9">
      <c r="B47" s="99" t="s">
        <v>256</v>
      </c>
      <c r="C47" s="62"/>
      <c r="D47" s="62"/>
      <c r="E47" s="62">
        <f t="shared" ref="E47:E54" si="6">C47+D47</f>
        <v>0</v>
      </c>
      <c r="F47" s="62"/>
      <c r="G47" s="62"/>
      <c r="H47" s="62">
        <f t="shared" si="5"/>
        <v>0</v>
      </c>
    </row>
    <row r="48" spans="2:9">
      <c r="B48" s="99" t="s">
        <v>255</v>
      </c>
      <c r="C48" s="62"/>
      <c r="D48" s="62"/>
      <c r="E48" s="62">
        <f t="shared" si="6"/>
        <v>0</v>
      </c>
      <c r="F48" s="62"/>
      <c r="G48" s="62"/>
      <c r="H48" s="62">
        <f t="shared" si="5"/>
        <v>0</v>
      </c>
    </row>
    <row r="49" spans="2:8">
      <c r="B49" s="99" t="s">
        <v>254</v>
      </c>
      <c r="C49" s="82">
        <v>0</v>
      </c>
      <c r="D49" s="82">
        <v>0</v>
      </c>
      <c r="E49" s="62">
        <f t="shared" si="6"/>
        <v>0</v>
      </c>
      <c r="F49" s="82">
        <v>0</v>
      </c>
      <c r="G49" s="82">
        <v>0</v>
      </c>
      <c r="H49" s="62">
        <f t="shared" si="5"/>
        <v>0</v>
      </c>
    </row>
    <row r="50" spans="2:8" ht="30">
      <c r="B50" s="99" t="s">
        <v>253</v>
      </c>
      <c r="C50" s="82">
        <v>0</v>
      </c>
      <c r="D50" s="82">
        <v>0</v>
      </c>
      <c r="E50" s="62">
        <f t="shared" si="6"/>
        <v>0</v>
      </c>
      <c r="F50" s="82">
        <v>0</v>
      </c>
      <c r="G50" s="82">
        <v>0</v>
      </c>
      <c r="H50" s="62">
        <f t="shared" si="5"/>
        <v>0</v>
      </c>
    </row>
    <row r="51" spans="2:8">
      <c r="B51" s="99" t="s">
        <v>252</v>
      </c>
      <c r="C51" s="62"/>
      <c r="D51" s="62"/>
      <c r="E51" s="62">
        <f t="shared" si="6"/>
        <v>0</v>
      </c>
      <c r="F51" s="62"/>
      <c r="G51" s="62"/>
      <c r="H51" s="62">
        <f t="shared" si="5"/>
        <v>0</v>
      </c>
    </row>
    <row r="52" spans="2:8">
      <c r="B52" s="99" t="s">
        <v>251</v>
      </c>
      <c r="C52" s="62"/>
      <c r="D52" s="62"/>
      <c r="E52" s="62">
        <f t="shared" si="6"/>
        <v>0</v>
      </c>
      <c r="F52" s="62"/>
      <c r="G52" s="62"/>
      <c r="H52" s="62">
        <f t="shared" si="5"/>
        <v>0</v>
      </c>
    </row>
    <row r="53" spans="2:8" ht="30">
      <c r="B53" s="100" t="s">
        <v>250</v>
      </c>
      <c r="C53" s="62"/>
      <c r="D53" s="62"/>
      <c r="E53" s="62">
        <f t="shared" si="6"/>
        <v>0</v>
      </c>
      <c r="F53" s="62"/>
      <c r="G53" s="62"/>
      <c r="H53" s="62">
        <f t="shared" si="5"/>
        <v>0</v>
      </c>
    </row>
    <row r="54" spans="2:8">
      <c r="B54" s="101" t="s">
        <v>249</v>
      </c>
      <c r="C54" s="62"/>
      <c r="D54" s="62"/>
      <c r="E54" s="62">
        <f t="shared" si="6"/>
        <v>0</v>
      </c>
      <c r="F54" s="62"/>
      <c r="G54" s="62"/>
      <c r="H54" s="62">
        <f t="shared" si="5"/>
        <v>0</v>
      </c>
    </row>
    <row r="55" spans="2:8">
      <c r="B55" s="72" t="s">
        <v>248</v>
      </c>
      <c r="C55" s="62">
        <f>SUM(C56:C59)</f>
        <v>0</v>
      </c>
      <c r="D55" s="62">
        <f>SUM(D56:D59)</f>
        <v>0</v>
      </c>
      <c r="E55" s="62">
        <f>SUM(E56:E59)</f>
        <v>0</v>
      </c>
      <c r="F55" s="62">
        <f>SUM(F56:F59)</f>
        <v>0</v>
      </c>
      <c r="G55" s="62">
        <f>SUM(G56:G59)</f>
        <v>0</v>
      </c>
      <c r="H55" s="62">
        <f t="shared" si="5"/>
        <v>0</v>
      </c>
    </row>
    <row r="56" spans="2:8">
      <c r="B56" s="100" t="s">
        <v>247</v>
      </c>
      <c r="C56" s="62"/>
      <c r="D56" s="62"/>
      <c r="E56" s="62">
        <f>C56+D56</f>
        <v>0</v>
      </c>
      <c r="F56" s="62"/>
      <c r="G56" s="62"/>
      <c r="H56" s="62">
        <f t="shared" si="5"/>
        <v>0</v>
      </c>
    </row>
    <row r="57" spans="2:8">
      <c r="B57" s="99" t="s">
        <v>246</v>
      </c>
      <c r="C57" s="62"/>
      <c r="D57" s="62"/>
      <c r="E57" s="62">
        <f>C57+D57</f>
        <v>0</v>
      </c>
      <c r="F57" s="62"/>
      <c r="G57" s="62"/>
      <c r="H57" s="62">
        <f t="shared" si="5"/>
        <v>0</v>
      </c>
    </row>
    <row r="58" spans="2:8">
      <c r="B58" s="99" t="s">
        <v>245</v>
      </c>
      <c r="C58" s="62"/>
      <c r="D58" s="62"/>
      <c r="E58" s="62">
        <f>C58+D58</f>
        <v>0</v>
      </c>
      <c r="F58" s="62"/>
      <c r="G58" s="62"/>
      <c r="H58" s="62">
        <f t="shared" si="5"/>
        <v>0</v>
      </c>
    </row>
    <row r="59" spans="2:8">
      <c r="B59" s="100" t="s">
        <v>244</v>
      </c>
      <c r="C59" s="82">
        <v>0</v>
      </c>
      <c r="D59" s="82">
        <v>0</v>
      </c>
      <c r="E59" s="62">
        <f>C59+D59</f>
        <v>0</v>
      </c>
      <c r="F59" s="82">
        <v>0</v>
      </c>
      <c r="G59" s="82">
        <v>0</v>
      </c>
      <c r="H59" s="62">
        <f t="shared" si="5"/>
        <v>0</v>
      </c>
    </row>
    <row r="60" spans="2:8">
      <c r="B60" s="72" t="s">
        <v>243</v>
      </c>
      <c r="C60" s="62">
        <f>C61+C62</f>
        <v>0</v>
      </c>
      <c r="D60" s="62">
        <f>D61+D62</f>
        <v>0</v>
      </c>
      <c r="E60" s="62">
        <f>E61+E62</f>
        <v>0</v>
      </c>
      <c r="F60" s="62">
        <f>F61+F62</f>
        <v>0</v>
      </c>
      <c r="G60" s="62">
        <f>G61+G62</f>
        <v>0</v>
      </c>
      <c r="H60" s="62">
        <f t="shared" si="5"/>
        <v>0</v>
      </c>
    </row>
    <row r="61" spans="2:8">
      <c r="B61" s="99" t="s">
        <v>242</v>
      </c>
      <c r="C61" s="82">
        <v>0</v>
      </c>
      <c r="D61" s="82">
        <v>0</v>
      </c>
      <c r="E61" s="62">
        <f>C61+D61</f>
        <v>0</v>
      </c>
      <c r="F61" s="82">
        <v>0</v>
      </c>
      <c r="G61" s="82">
        <v>0</v>
      </c>
      <c r="H61" s="62">
        <f t="shared" si="5"/>
        <v>0</v>
      </c>
    </row>
    <row r="62" spans="2:8">
      <c r="B62" s="99" t="s">
        <v>241</v>
      </c>
      <c r="C62" s="82">
        <v>0</v>
      </c>
      <c r="D62" s="82">
        <v>0</v>
      </c>
      <c r="E62" s="62">
        <f>C62+D62</f>
        <v>0</v>
      </c>
      <c r="F62" s="82">
        <v>0</v>
      </c>
      <c r="G62" s="82">
        <v>0</v>
      </c>
      <c r="H62" s="62">
        <f t="shared" si="5"/>
        <v>0</v>
      </c>
    </row>
    <row r="63" spans="2:8">
      <c r="B63" s="72" t="s">
        <v>240</v>
      </c>
      <c r="C63" s="82">
        <v>0</v>
      </c>
      <c r="D63" s="82">
        <v>0</v>
      </c>
      <c r="E63" s="62">
        <f>C63+D63</f>
        <v>0</v>
      </c>
      <c r="F63" s="82">
        <v>0</v>
      </c>
      <c r="G63" s="82">
        <v>0</v>
      </c>
      <c r="H63" s="62">
        <f t="shared" si="5"/>
        <v>0</v>
      </c>
    </row>
    <row r="64" spans="2:8">
      <c r="B64" s="72" t="s">
        <v>239</v>
      </c>
      <c r="C64" s="82">
        <v>0</v>
      </c>
      <c r="D64" s="82">
        <v>0</v>
      </c>
      <c r="E64" s="62">
        <f>C64+D64</f>
        <v>0</v>
      </c>
      <c r="F64" s="82">
        <v>0</v>
      </c>
      <c r="G64" s="62"/>
      <c r="H64" s="62">
        <f t="shared" si="5"/>
        <v>0</v>
      </c>
    </row>
    <row r="65" spans="2:8">
      <c r="B65" s="8"/>
      <c r="C65" s="59"/>
      <c r="D65" s="59"/>
      <c r="E65" s="59"/>
      <c r="F65" s="59"/>
      <c r="G65" s="59"/>
      <c r="H65" s="59"/>
    </row>
    <row r="66" spans="2:8">
      <c r="B66" s="86" t="s">
        <v>238</v>
      </c>
      <c r="C66" s="57">
        <f>C46+C55+C60+C63+C64</f>
        <v>0</v>
      </c>
      <c r="D66" s="57">
        <f>D46+D55+D60+D63+D64</f>
        <v>0</v>
      </c>
      <c r="E66" s="57">
        <f>E46+E55+E60+E63+E64</f>
        <v>0</v>
      </c>
      <c r="F66" s="57">
        <f>F46+F55+F60+F63+F64</f>
        <v>0</v>
      </c>
      <c r="G66" s="57">
        <f>G46+G55+G60+G63+G64</f>
        <v>0</v>
      </c>
      <c r="H66" s="57">
        <f>G66-C66</f>
        <v>0</v>
      </c>
    </row>
    <row r="67" spans="2:8">
      <c r="B67" s="8"/>
      <c r="C67" s="59"/>
      <c r="D67" s="59"/>
      <c r="E67" s="59"/>
      <c r="F67" s="59"/>
      <c r="G67" s="59"/>
      <c r="H67" s="59"/>
    </row>
    <row r="68" spans="2:8">
      <c r="B68" s="86" t="s">
        <v>237</v>
      </c>
      <c r="C68" s="57">
        <f t="shared" ref="C68:H68" si="7">C69</f>
        <v>0</v>
      </c>
      <c r="D68" s="57">
        <f t="shared" si="7"/>
        <v>0</v>
      </c>
      <c r="E68" s="57">
        <f t="shared" si="7"/>
        <v>0</v>
      </c>
      <c r="F68" s="57">
        <f t="shared" si="7"/>
        <v>0</v>
      </c>
      <c r="G68" s="57">
        <f t="shared" si="7"/>
        <v>0</v>
      </c>
      <c r="H68" s="57">
        <f t="shared" si="7"/>
        <v>0</v>
      </c>
    </row>
    <row r="69" spans="2:8">
      <c r="B69" s="72" t="s">
        <v>236</v>
      </c>
      <c r="C69" s="82">
        <v>0</v>
      </c>
      <c r="D69" s="82">
        <v>0</v>
      </c>
      <c r="E69" s="62">
        <f>C69+D69</f>
        <v>0</v>
      </c>
      <c r="F69" s="82">
        <v>0</v>
      </c>
      <c r="G69" s="82">
        <v>0</v>
      </c>
      <c r="H69" s="62">
        <f>G69-C69</f>
        <v>0</v>
      </c>
    </row>
    <row r="70" spans="2:8">
      <c r="B70" s="8"/>
      <c r="C70" s="59"/>
      <c r="D70" s="59"/>
      <c r="E70" s="59"/>
      <c r="F70" s="59"/>
      <c r="G70" s="59"/>
      <c r="H70" s="59"/>
    </row>
    <row r="71" spans="2:8">
      <c r="B71" s="86" t="s">
        <v>235</v>
      </c>
      <c r="C71" s="57">
        <f t="shared" ref="C71:H71" si="8">C42+C66+C68</f>
        <v>5106376.68</v>
      </c>
      <c r="D71" s="57">
        <f t="shared" si="8"/>
        <v>2254430.3199999998</v>
      </c>
      <c r="E71" s="57">
        <f t="shared" si="8"/>
        <v>7360807</v>
      </c>
      <c r="F71" s="57">
        <f t="shared" si="8"/>
        <v>7360807</v>
      </c>
      <c r="G71" s="57">
        <f t="shared" si="8"/>
        <v>7360807</v>
      </c>
      <c r="H71" s="57">
        <f t="shared" si="8"/>
        <v>2254430.3200000003</v>
      </c>
    </row>
    <row r="72" spans="2:8">
      <c r="B72" s="8"/>
      <c r="C72" s="59"/>
      <c r="D72" s="59"/>
      <c r="E72" s="59"/>
      <c r="F72" s="59"/>
      <c r="G72" s="59"/>
      <c r="H72" s="59"/>
    </row>
    <row r="73" spans="2:8">
      <c r="B73" s="86" t="s">
        <v>234</v>
      </c>
      <c r="C73" s="59"/>
      <c r="D73" s="59"/>
      <c r="E73" s="59"/>
      <c r="F73" s="59"/>
      <c r="G73" s="59"/>
      <c r="H73" s="59"/>
    </row>
    <row r="74" spans="2:8" ht="30">
      <c r="B74" s="98" t="s">
        <v>233</v>
      </c>
      <c r="C74" s="82">
        <v>0</v>
      </c>
      <c r="D74" s="82">
        <v>0</v>
      </c>
      <c r="E74" s="62">
        <f>C74+D74</f>
        <v>0</v>
      </c>
      <c r="F74" s="82">
        <v>0</v>
      </c>
      <c r="G74" s="82">
        <v>0</v>
      </c>
      <c r="H74" s="62">
        <f>G74-C74</f>
        <v>0</v>
      </c>
    </row>
    <row r="75" spans="2:8" ht="30">
      <c r="B75" s="98" t="s">
        <v>232</v>
      </c>
      <c r="C75" s="82">
        <v>0</v>
      </c>
      <c r="D75" s="82">
        <v>0</v>
      </c>
      <c r="E75" s="62">
        <f>C75+D75</f>
        <v>0</v>
      </c>
      <c r="F75" s="82">
        <v>0</v>
      </c>
      <c r="G75" s="82">
        <v>0</v>
      </c>
      <c r="H75" s="62">
        <f>G75-C75</f>
        <v>0</v>
      </c>
    </row>
    <row r="76" spans="2:8">
      <c r="B76" s="68" t="s">
        <v>231</v>
      </c>
      <c r="C76" s="57">
        <f t="shared" ref="C76:H76" si="9">C74+C75</f>
        <v>0</v>
      </c>
      <c r="D76" s="57">
        <f t="shared" si="9"/>
        <v>0</v>
      </c>
      <c r="E76" s="57">
        <f t="shared" si="9"/>
        <v>0</v>
      </c>
      <c r="F76" s="57">
        <f t="shared" si="9"/>
        <v>0</v>
      </c>
      <c r="G76" s="57">
        <f t="shared" si="9"/>
        <v>0</v>
      </c>
      <c r="H76" s="57">
        <f t="shared" si="9"/>
        <v>0</v>
      </c>
    </row>
    <row r="77" spans="2:8">
      <c r="B77" s="56"/>
      <c r="C77" s="55"/>
      <c r="D77" s="55"/>
      <c r="E77" s="55"/>
      <c r="F77" s="55"/>
      <c r="G77" s="55"/>
      <c r="H77" s="55"/>
    </row>
    <row r="78" spans="2:8">
      <c r="C78" s="97"/>
      <c r="D78" s="97"/>
      <c r="E78" s="97"/>
      <c r="F78" s="97"/>
      <c r="G78" s="97"/>
      <c r="H78" s="97"/>
    </row>
    <row r="79" spans="2:8">
      <c r="C79" s="97"/>
      <c r="D79" s="97"/>
      <c r="E79" s="97">
        <f>C79+D79</f>
        <v>0</v>
      </c>
      <c r="F79" s="97"/>
      <c r="G79" s="97"/>
      <c r="H79" s="96">
        <f>C79-G79</f>
        <v>0</v>
      </c>
    </row>
    <row r="80" spans="2:8">
      <c r="C80" s="97"/>
      <c r="D80" s="97"/>
      <c r="E80" s="97"/>
      <c r="F80" s="97"/>
      <c r="G80" s="97"/>
      <c r="H80" s="96"/>
    </row>
    <row r="81" spans="3:8">
      <c r="C81" s="95"/>
      <c r="D81" s="95"/>
      <c r="E81" s="95"/>
      <c r="F81" s="95"/>
      <c r="G81" s="95"/>
      <c r="H81" s="95"/>
    </row>
  </sheetData>
  <mergeCells count="8">
    <mergeCell ref="B7:B8"/>
    <mergeCell ref="H7:H8"/>
    <mergeCell ref="C7:G7"/>
    <mergeCell ref="B2:H2"/>
    <mergeCell ref="B3:H3"/>
    <mergeCell ref="B4:H4"/>
    <mergeCell ref="B5:H5"/>
    <mergeCell ref="B6:H6"/>
  </mergeCells>
  <pageMargins left="0.25" right="0.25" top="0.75" bottom="0.75" header="0.3" footer="0.3"/>
  <pageSetup scale="4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5AB05-FBBB-4542-97C6-22DCA2477BC4}">
  <dimension ref="B1:I161"/>
  <sheetViews>
    <sheetView showGridLines="0" topLeftCell="A136" zoomScale="85" zoomScaleNormal="85" workbookViewId="0">
      <selection activeCell="B2" sqref="B2:H2"/>
    </sheetView>
  </sheetViews>
  <sheetFormatPr baseColWidth="10" defaultRowHeight="15"/>
  <cols>
    <col min="1" max="1" width="4.5703125" customWidth="1"/>
    <col min="2" max="2" width="103.28515625" customWidth="1"/>
    <col min="3" max="6" width="21" customWidth="1"/>
    <col min="7" max="7" width="20.85546875" customWidth="1"/>
    <col min="8" max="8" width="21" customWidth="1"/>
  </cols>
  <sheetData>
    <row r="1" spans="2:9" ht="49.5" customHeight="1"/>
    <row r="2" spans="2:9" ht="21">
      <c r="B2" s="167" t="s">
        <v>635</v>
      </c>
      <c r="C2" s="166"/>
      <c r="D2" s="166"/>
      <c r="E2" s="166"/>
      <c r="F2" s="166"/>
      <c r="G2" s="166"/>
      <c r="H2" s="166"/>
    </row>
    <row r="3" spans="2:9">
      <c r="B3" s="163" t="s">
        <v>634</v>
      </c>
      <c r="C3" s="163"/>
      <c r="D3" s="163"/>
      <c r="E3" s="163"/>
      <c r="F3" s="163"/>
      <c r="G3" s="163"/>
      <c r="H3" s="163"/>
    </row>
    <row r="4" spans="2:9">
      <c r="B4" s="170" t="s">
        <v>511</v>
      </c>
      <c r="C4" s="170"/>
      <c r="D4" s="170"/>
      <c r="E4" s="170"/>
      <c r="F4" s="170"/>
      <c r="G4" s="170"/>
      <c r="H4" s="170"/>
    </row>
    <row r="5" spans="2:9">
      <c r="B5" s="170" t="s">
        <v>510</v>
      </c>
      <c r="C5" s="170"/>
      <c r="D5" s="170"/>
      <c r="E5" s="170"/>
      <c r="F5" s="170"/>
      <c r="G5" s="170"/>
      <c r="H5" s="170"/>
    </row>
    <row r="6" spans="2:9">
      <c r="B6" s="170" t="s">
        <v>187</v>
      </c>
      <c r="C6" s="170"/>
      <c r="D6" s="170"/>
      <c r="E6" s="170"/>
      <c r="F6" s="170"/>
      <c r="G6" s="170"/>
      <c r="H6" s="170"/>
    </row>
    <row r="7" spans="2:9">
      <c r="B7" s="164" t="s">
        <v>2</v>
      </c>
      <c r="C7" s="164"/>
      <c r="D7" s="164"/>
      <c r="E7" s="164"/>
      <c r="F7" s="164"/>
      <c r="G7" s="164"/>
      <c r="H7" s="164"/>
    </row>
    <row r="8" spans="2:9">
      <c r="B8" s="168" t="s">
        <v>4</v>
      </c>
      <c r="C8" s="168" t="s">
        <v>509</v>
      </c>
      <c r="D8" s="168"/>
      <c r="E8" s="168"/>
      <c r="F8" s="168"/>
      <c r="G8" s="168"/>
      <c r="H8" s="169" t="s">
        <v>508</v>
      </c>
    </row>
    <row r="9" spans="2:9" ht="30">
      <c r="B9" s="168"/>
      <c r="C9" s="43" t="s">
        <v>507</v>
      </c>
      <c r="D9" s="43" t="s">
        <v>506</v>
      </c>
      <c r="E9" s="43" t="s">
        <v>505</v>
      </c>
      <c r="F9" s="43" t="s">
        <v>199</v>
      </c>
      <c r="G9" s="43" t="s">
        <v>504</v>
      </c>
      <c r="H9" s="168"/>
    </row>
    <row r="10" spans="2:9">
      <c r="B10" s="121" t="s">
        <v>503</v>
      </c>
      <c r="C10" s="109">
        <f t="shared" ref="C10:H10" si="0">C11+C19+C190+C29+C39+C49+C59+C63+C72+C76</f>
        <v>5106376.68</v>
      </c>
      <c r="D10" s="109">
        <f t="shared" si="0"/>
        <v>2254430.3199999998</v>
      </c>
      <c r="E10" s="109">
        <f t="shared" si="0"/>
        <v>7360807</v>
      </c>
      <c r="F10" s="109">
        <f t="shared" si="0"/>
        <v>7335891.6300000008</v>
      </c>
      <c r="G10" s="109">
        <f t="shared" si="0"/>
        <v>7184904.3200000003</v>
      </c>
      <c r="H10" s="109">
        <f t="shared" si="0"/>
        <v>24915.369999999686</v>
      </c>
    </row>
    <row r="11" spans="2:9">
      <c r="B11" s="117" t="s">
        <v>438</v>
      </c>
      <c r="C11" s="114">
        <f t="shared" ref="C11:H11" si="1">SUM(C12:C18)</f>
        <v>4372836.7699999996</v>
      </c>
      <c r="D11" s="114">
        <f t="shared" si="1"/>
        <v>2234430.3199999998</v>
      </c>
      <c r="E11" s="114">
        <f t="shared" si="1"/>
        <v>6607267.0899999999</v>
      </c>
      <c r="F11" s="114">
        <f t="shared" si="1"/>
        <v>6593031.0500000007</v>
      </c>
      <c r="G11" s="114">
        <f t="shared" si="1"/>
        <v>6506606.0600000005</v>
      </c>
      <c r="H11" s="114">
        <f t="shared" si="1"/>
        <v>14236.039999999688</v>
      </c>
    </row>
    <row r="12" spans="2:9">
      <c r="B12" s="115" t="s">
        <v>437</v>
      </c>
      <c r="C12" s="120">
        <v>1291955.01</v>
      </c>
      <c r="D12" s="120">
        <v>169047.42</v>
      </c>
      <c r="E12" s="114">
        <f t="shared" ref="E12:E18" si="2">C12+D12</f>
        <v>1461002.43</v>
      </c>
      <c r="F12" s="120">
        <v>1461002.33</v>
      </c>
      <c r="G12" s="120">
        <v>1461002.33</v>
      </c>
      <c r="H12" s="114">
        <f t="shared" ref="H12:H18" si="3">E12-F12</f>
        <v>9.9999999860301614E-2</v>
      </c>
      <c r="I12" s="113" t="s">
        <v>502</v>
      </c>
    </row>
    <row r="13" spans="2:9">
      <c r="B13" s="115" t="s">
        <v>435</v>
      </c>
      <c r="C13" s="120">
        <v>624752.12</v>
      </c>
      <c r="D13" s="120">
        <v>1090000</v>
      </c>
      <c r="E13" s="114">
        <f t="shared" si="2"/>
        <v>1714752.12</v>
      </c>
      <c r="F13" s="120">
        <v>1702752.12</v>
      </c>
      <c r="G13" s="120">
        <v>1616327.13</v>
      </c>
      <c r="H13" s="114">
        <f t="shared" si="3"/>
        <v>12000</v>
      </c>
      <c r="I13" s="113" t="s">
        <v>501</v>
      </c>
    </row>
    <row r="14" spans="2:9">
      <c r="B14" s="115" t="s">
        <v>433</v>
      </c>
      <c r="C14" s="120">
        <v>459753</v>
      </c>
      <c r="D14" s="120">
        <v>11353.9</v>
      </c>
      <c r="E14" s="114">
        <f t="shared" si="2"/>
        <v>471106.9</v>
      </c>
      <c r="F14" s="120">
        <v>469101.25</v>
      </c>
      <c r="G14" s="120">
        <v>469101.25</v>
      </c>
      <c r="H14" s="114">
        <f t="shared" si="3"/>
        <v>2005.6500000000233</v>
      </c>
      <c r="I14" s="113" t="s">
        <v>500</v>
      </c>
    </row>
    <row r="15" spans="2:9">
      <c r="B15" s="115" t="s">
        <v>431</v>
      </c>
      <c r="C15" s="120">
        <v>1072573.93</v>
      </c>
      <c r="D15" s="120">
        <v>-15087.07</v>
      </c>
      <c r="E15" s="114">
        <f t="shared" si="2"/>
        <v>1057486.8599999999</v>
      </c>
      <c r="F15" s="120">
        <v>1057256.57</v>
      </c>
      <c r="G15" s="120">
        <v>1057256.57</v>
      </c>
      <c r="H15" s="114">
        <f t="shared" si="3"/>
        <v>230.28999999980442</v>
      </c>
      <c r="I15" s="113" t="s">
        <v>499</v>
      </c>
    </row>
    <row r="16" spans="2:9">
      <c r="B16" s="115" t="s">
        <v>429</v>
      </c>
      <c r="C16" s="120">
        <v>923802.71</v>
      </c>
      <c r="D16" s="120">
        <v>979116.07</v>
      </c>
      <c r="E16" s="114">
        <f t="shared" si="2"/>
        <v>1902918.7799999998</v>
      </c>
      <c r="F16" s="120">
        <v>1902918.78</v>
      </c>
      <c r="G16" s="120">
        <v>1902918.78</v>
      </c>
      <c r="H16" s="114">
        <f t="shared" si="3"/>
        <v>0</v>
      </c>
      <c r="I16" s="113" t="s">
        <v>498</v>
      </c>
    </row>
    <row r="17" spans="2:9">
      <c r="B17" s="115" t="s">
        <v>427</v>
      </c>
      <c r="C17" s="114"/>
      <c r="D17" s="114"/>
      <c r="E17" s="114">
        <f t="shared" si="2"/>
        <v>0</v>
      </c>
      <c r="F17" s="114"/>
      <c r="G17" s="114"/>
      <c r="H17" s="114">
        <f t="shared" si="3"/>
        <v>0</v>
      </c>
      <c r="I17" s="113" t="s">
        <v>497</v>
      </c>
    </row>
    <row r="18" spans="2:9">
      <c r="B18" s="115" t="s">
        <v>425</v>
      </c>
      <c r="C18" s="114"/>
      <c r="D18" s="114"/>
      <c r="E18" s="114">
        <f t="shared" si="2"/>
        <v>0</v>
      </c>
      <c r="F18" s="114"/>
      <c r="G18" s="114"/>
      <c r="H18" s="114">
        <f t="shared" si="3"/>
        <v>0</v>
      </c>
      <c r="I18" s="113" t="s">
        <v>496</v>
      </c>
    </row>
    <row r="19" spans="2:9">
      <c r="B19" s="117" t="s">
        <v>423</v>
      </c>
      <c r="C19" s="114">
        <f t="shared" ref="C19:H19" si="4">SUM(C20:C28)</f>
        <v>214000</v>
      </c>
      <c r="D19" s="114">
        <f t="shared" si="4"/>
        <v>32784.379999999997</v>
      </c>
      <c r="E19" s="114">
        <f t="shared" si="4"/>
        <v>246784.38</v>
      </c>
      <c r="F19" s="114">
        <f t="shared" si="4"/>
        <v>242401.99</v>
      </c>
      <c r="G19" s="114">
        <f t="shared" si="4"/>
        <v>200597.99</v>
      </c>
      <c r="H19" s="114">
        <f t="shared" si="4"/>
        <v>4382.3900000000112</v>
      </c>
    </row>
    <row r="20" spans="2:9">
      <c r="B20" s="115" t="s">
        <v>422</v>
      </c>
      <c r="C20" s="120">
        <v>143000</v>
      </c>
      <c r="D20" s="120">
        <v>-794.49</v>
      </c>
      <c r="E20" s="114">
        <f t="shared" ref="E20:E28" si="5">C20+D20</f>
        <v>142205.51</v>
      </c>
      <c r="F20" s="120">
        <v>142199.12</v>
      </c>
      <c r="G20" s="120">
        <v>142199.12</v>
      </c>
      <c r="H20" s="114">
        <f t="shared" ref="H20:H28" si="6">E20-F20</f>
        <v>6.3900000000139698</v>
      </c>
      <c r="I20" s="113" t="s">
        <v>495</v>
      </c>
    </row>
    <row r="21" spans="2:9">
      <c r="B21" s="115" t="s">
        <v>420</v>
      </c>
      <c r="C21" s="120">
        <v>21000</v>
      </c>
      <c r="D21" s="120">
        <v>15954</v>
      </c>
      <c r="E21" s="114">
        <f t="shared" si="5"/>
        <v>36954</v>
      </c>
      <c r="F21" s="120">
        <v>35684.050000000003</v>
      </c>
      <c r="G21" s="120">
        <v>30580.05</v>
      </c>
      <c r="H21" s="114">
        <f t="shared" si="6"/>
        <v>1269.9499999999971</v>
      </c>
      <c r="I21" s="113" t="s">
        <v>494</v>
      </c>
    </row>
    <row r="22" spans="2:9">
      <c r="B22" s="115" t="s">
        <v>418</v>
      </c>
      <c r="C22" s="114"/>
      <c r="D22" s="114"/>
      <c r="E22" s="114">
        <f t="shared" si="5"/>
        <v>0</v>
      </c>
      <c r="F22" s="114"/>
      <c r="G22" s="114"/>
      <c r="H22" s="114">
        <f t="shared" si="6"/>
        <v>0</v>
      </c>
      <c r="I22" s="113" t="s">
        <v>493</v>
      </c>
    </row>
    <row r="23" spans="2:9">
      <c r="B23" s="115" t="s">
        <v>416</v>
      </c>
      <c r="C23" s="120">
        <v>8000</v>
      </c>
      <c r="D23" s="120">
        <v>-5102.45</v>
      </c>
      <c r="E23" s="114">
        <f t="shared" si="5"/>
        <v>2897.55</v>
      </c>
      <c r="F23" s="120">
        <v>2891.5</v>
      </c>
      <c r="G23" s="120">
        <v>2891.5</v>
      </c>
      <c r="H23" s="114">
        <f t="shared" si="6"/>
        <v>6.0500000000001819</v>
      </c>
      <c r="I23" s="113" t="s">
        <v>492</v>
      </c>
    </row>
    <row r="24" spans="2:9">
      <c r="B24" s="115" t="s">
        <v>414</v>
      </c>
      <c r="C24" s="120">
        <v>5000</v>
      </c>
      <c r="D24" s="120">
        <v>-2535.9699999999998</v>
      </c>
      <c r="E24" s="114">
        <f t="shared" si="5"/>
        <v>2464.0300000000002</v>
      </c>
      <c r="F24" s="120">
        <v>2464.0300000000002</v>
      </c>
      <c r="G24" s="120">
        <v>2464.0300000000002</v>
      </c>
      <c r="H24" s="114">
        <f t="shared" si="6"/>
        <v>0</v>
      </c>
      <c r="I24" s="113" t="s">
        <v>491</v>
      </c>
    </row>
    <row r="25" spans="2:9">
      <c r="B25" s="115" t="s">
        <v>412</v>
      </c>
      <c r="C25" s="120">
        <v>25000</v>
      </c>
      <c r="D25" s="120">
        <v>-4761.3100000000004</v>
      </c>
      <c r="E25" s="114">
        <f t="shared" si="5"/>
        <v>20238.689999999999</v>
      </c>
      <c r="F25" s="120">
        <v>17138.689999999999</v>
      </c>
      <c r="G25" s="120">
        <v>17138.689999999999</v>
      </c>
      <c r="H25" s="114">
        <f t="shared" si="6"/>
        <v>3100</v>
      </c>
      <c r="I25" s="113" t="s">
        <v>490</v>
      </c>
    </row>
    <row r="26" spans="2:9">
      <c r="B26" s="115" t="s">
        <v>410</v>
      </c>
      <c r="C26" s="120">
        <v>5000</v>
      </c>
      <c r="D26" s="120">
        <v>1336</v>
      </c>
      <c r="E26" s="114">
        <f t="shared" si="5"/>
        <v>6336</v>
      </c>
      <c r="F26" s="120">
        <v>6336</v>
      </c>
      <c r="G26" s="120">
        <v>636</v>
      </c>
      <c r="H26" s="114">
        <f t="shared" si="6"/>
        <v>0</v>
      </c>
      <c r="I26" s="113" t="s">
        <v>489</v>
      </c>
    </row>
    <row r="27" spans="2:9">
      <c r="B27" s="115" t="s">
        <v>408</v>
      </c>
      <c r="C27" s="114"/>
      <c r="D27" s="114"/>
      <c r="E27" s="114">
        <f t="shared" si="5"/>
        <v>0</v>
      </c>
      <c r="F27" s="114"/>
      <c r="G27" s="114"/>
      <c r="H27" s="114">
        <f t="shared" si="6"/>
        <v>0</v>
      </c>
      <c r="I27" s="113" t="s">
        <v>488</v>
      </c>
    </row>
    <row r="28" spans="2:9">
      <c r="B28" s="115" t="s">
        <v>406</v>
      </c>
      <c r="C28" s="120">
        <v>7000</v>
      </c>
      <c r="D28" s="120">
        <v>28688.6</v>
      </c>
      <c r="E28" s="114">
        <f t="shared" si="5"/>
        <v>35688.6</v>
      </c>
      <c r="F28" s="120">
        <v>35688.6</v>
      </c>
      <c r="G28" s="120">
        <v>4688.6000000000004</v>
      </c>
      <c r="H28" s="114">
        <f t="shared" si="6"/>
        <v>0</v>
      </c>
      <c r="I28" s="113" t="s">
        <v>487</v>
      </c>
    </row>
    <row r="29" spans="2:9">
      <c r="B29" s="117" t="s">
        <v>404</v>
      </c>
      <c r="C29" s="114">
        <f t="shared" ref="C29:H29" si="7">SUM(C30:C38)</f>
        <v>519539.91</v>
      </c>
      <c r="D29" s="114">
        <f t="shared" si="7"/>
        <v>-12784.380000000008</v>
      </c>
      <c r="E29" s="114">
        <f t="shared" si="7"/>
        <v>506755.52999999997</v>
      </c>
      <c r="F29" s="114">
        <f t="shared" si="7"/>
        <v>500458.59</v>
      </c>
      <c r="G29" s="114">
        <f t="shared" si="7"/>
        <v>477700.27</v>
      </c>
      <c r="H29" s="114">
        <f t="shared" si="7"/>
        <v>6296.9399999999869</v>
      </c>
    </row>
    <row r="30" spans="2:9">
      <c r="B30" s="115" t="s">
        <v>403</v>
      </c>
      <c r="C30" s="120">
        <v>125065.98</v>
      </c>
      <c r="D30" s="120">
        <v>-4856.38</v>
      </c>
      <c r="E30" s="114">
        <f t="shared" ref="E30:E38" si="8">C30+D30</f>
        <v>120209.59999999999</v>
      </c>
      <c r="F30" s="120">
        <v>118039.6</v>
      </c>
      <c r="G30" s="120">
        <v>115673.76</v>
      </c>
      <c r="H30" s="114">
        <f t="shared" ref="H30:H38" si="9">E30-F30</f>
        <v>2169.9999999999854</v>
      </c>
      <c r="I30" s="113" t="s">
        <v>486</v>
      </c>
    </row>
    <row r="31" spans="2:9">
      <c r="B31" s="115" t="s">
        <v>401</v>
      </c>
      <c r="C31" s="120">
        <v>179000</v>
      </c>
      <c r="D31" s="120">
        <v>-2051.6999999999998</v>
      </c>
      <c r="E31" s="114">
        <f t="shared" si="8"/>
        <v>176948.3</v>
      </c>
      <c r="F31" s="120">
        <v>176948.3</v>
      </c>
      <c r="G31" s="120">
        <v>176948.3</v>
      </c>
      <c r="H31" s="114">
        <f t="shared" si="9"/>
        <v>0</v>
      </c>
      <c r="I31" s="113" t="s">
        <v>485</v>
      </c>
    </row>
    <row r="32" spans="2:9">
      <c r="B32" s="115" t="s">
        <v>399</v>
      </c>
      <c r="C32" s="120">
        <v>35000</v>
      </c>
      <c r="D32" s="120">
        <v>-181.56</v>
      </c>
      <c r="E32" s="114">
        <f t="shared" si="8"/>
        <v>34818.44</v>
      </c>
      <c r="F32" s="120">
        <v>34818.44</v>
      </c>
      <c r="G32" s="120">
        <v>34818.44</v>
      </c>
      <c r="H32" s="114">
        <f t="shared" si="9"/>
        <v>0</v>
      </c>
      <c r="I32" s="113" t="s">
        <v>484</v>
      </c>
    </row>
    <row r="33" spans="2:9">
      <c r="B33" s="115" t="s">
        <v>397</v>
      </c>
      <c r="C33" s="120">
        <v>40000</v>
      </c>
      <c r="D33" s="120">
        <v>-15009.74</v>
      </c>
      <c r="E33" s="114">
        <f t="shared" si="8"/>
        <v>24990.260000000002</v>
      </c>
      <c r="F33" s="120">
        <v>24878.84</v>
      </c>
      <c r="G33" s="120">
        <v>24878.84</v>
      </c>
      <c r="H33" s="114">
        <f t="shared" si="9"/>
        <v>111.42000000000189</v>
      </c>
      <c r="I33" s="113" t="s">
        <v>483</v>
      </c>
    </row>
    <row r="34" spans="2:9">
      <c r="B34" s="115" t="s">
        <v>395</v>
      </c>
      <c r="C34" s="120">
        <v>45000</v>
      </c>
      <c r="D34" s="120">
        <v>-17028</v>
      </c>
      <c r="E34" s="114">
        <f t="shared" si="8"/>
        <v>27972</v>
      </c>
      <c r="F34" s="120">
        <v>25048.93</v>
      </c>
      <c r="G34" s="120">
        <v>25048.93</v>
      </c>
      <c r="H34" s="114">
        <f t="shared" si="9"/>
        <v>2923.0699999999997</v>
      </c>
      <c r="I34" s="113" t="s">
        <v>482</v>
      </c>
    </row>
    <row r="35" spans="2:9">
      <c r="B35" s="115" t="s">
        <v>393</v>
      </c>
      <c r="C35" s="120">
        <v>2000</v>
      </c>
      <c r="D35" s="120">
        <v>3000</v>
      </c>
      <c r="E35" s="114">
        <f t="shared" si="8"/>
        <v>5000</v>
      </c>
      <c r="F35" s="120">
        <v>5000</v>
      </c>
      <c r="G35" s="120">
        <v>5000</v>
      </c>
      <c r="H35" s="114">
        <f t="shared" si="9"/>
        <v>0</v>
      </c>
      <c r="I35" s="113" t="s">
        <v>481</v>
      </c>
    </row>
    <row r="36" spans="2:9">
      <c r="B36" s="115" t="s">
        <v>391</v>
      </c>
      <c r="C36" s="120">
        <v>7000</v>
      </c>
      <c r="D36" s="120">
        <v>-3832.55</v>
      </c>
      <c r="E36" s="114">
        <f t="shared" si="8"/>
        <v>3167.45</v>
      </c>
      <c r="F36" s="120">
        <v>2075</v>
      </c>
      <c r="G36" s="120">
        <v>2075</v>
      </c>
      <c r="H36" s="114">
        <f t="shared" si="9"/>
        <v>1092.4499999999998</v>
      </c>
      <c r="I36" s="113" t="s">
        <v>480</v>
      </c>
    </row>
    <row r="37" spans="2:9">
      <c r="B37" s="115" t="s">
        <v>389</v>
      </c>
      <c r="C37" s="114"/>
      <c r="D37" s="114"/>
      <c r="E37" s="114">
        <f t="shared" si="8"/>
        <v>0</v>
      </c>
      <c r="F37" s="114"/>
      <c r="G37" s="114"/>
      <c r="H37" s="114">
        <f t="shared" si="9"/>
        <v>0</v>
      </c>
      <c r="I37" s="113" t="s">
        <v>479</v>
      </c>
    </row>
    <row r="38" spans="2:9">
      <c r="B38" s="115" t="s">
        <v>387</v>
      </c>
      <c r="C38" s="120">
        <v>86473.93</v>
      </c>
      <c r="D38" s="120">
        <v>27175.55</v>
      </c>
      <c r="E38" s="114">
        <f t="shared" si="8"/>
        <v>113649.48</v>
      </c>
      <c r="F38" s="120">
        <v>113649.48</v>
      </c>
      <c r="G38" s="120">
        <v>93257</v>
      </c>
      <c r="H38" s="114">
        <f t="shared" si="9"/>
        <v>0</v>
      </c>
      <c r="I38" s="113" t="s">
        <v>478</v>
      </c>
    </row>
    <row r="39" spans="2:9">
      <c r="B39" s="117" t="s">
        <v>385</v>
      </c>
      <c r="C39" s="114">
        <f t="shared" ref="C39:H39" si="10">SUM(C40:C48)</f>
        <v>0</v>
      </c>
      <c r="D39" s="114">
        <f t="shared" si="10"/>
        <v>0</v>
      </c>
      <c r="E39" s="114">
        <f t="shared" si="10"/>
        <v>0</v>
      </c>
      <c r="F39" s="114">
        <f t="shared" si="10"/>
        <v>0</v>
      </c>
      <c r="G39" s="114">
        <f t="shared" si="10"/>
        <v>0</v>
      </c>
      <c r="H39" s="114">
        <f t="shared" si="10"/>
        <v>0</v>
      </c>
    </row>
    <row r="40" spans="2:9">
      <c r="B40" s="115" t="s">
        <v>384</v>
      </c>
      <c r="C40" s="114"/>
      <c r="D40" s="114"/>
      <c r="E40" s="114">
        <f t="shared" ref="E40:E48" si="11">C40+D40</f>
        <v>0</v>
      </c>
      <c r="F40" s="114"/>
      <c r="G40" s="114"/>
      <c r="H40" s="114">
        <f t="shared" ref="H40:H48" si="12">E40-F40</f>
        <v>0</v>
      </c>
      <c r="I40" s="113" t="s">
        <v>477</v>
      </c>
    </row>
    <row r="41" spans="2:9">
      <c r="B41" s="115" t="s">
        <v>382</v>
      </c>
      <c r="C41" s="114"/>
      <c r="D41" s="114"/>
      <c r="E41" s="114">
        <f t="shared" si="11"/>
        <v>0</v>
      </c>
      <c r="F41" s="114"/>
      <c r="G41" s="114"/>
      <c r="H41" s="114">
        <f t="shared" si="12"/>
        <v>0</v>
      </c>
      <c r="I41" s="113" t="s">
        <v>476</v>
      </c>
    </row>
    <row r="42" spans="2:9">
      <c r="B42" s="115" t="s">
        <v>380</v>
      </c>
      <c r="C42" s="114"/>
      <c r="D42" s="114"/>
      <c r="E42" s="114">
        <f t="shared" si="11"/>
        <v>0</v>
      </c>
      <c r="F42" s="114"/>
      <c r="G42" s="114"/>
      <c r="H42" s="114">
        <f t="shared" si="12"/>
        <v>0</v>
      </c>
      <c r="I42" s="113" t="s">
        <v>475</v>
      </c>
    </row>
    <row r="43" spans="2:9">
      <c r="B43" s="115" t="s">
        <v>378</v>
      </c>
      <c r="C43" s="114"/>
      <c r="D43" s="114"/>
      <c r="E43" s="114">
        <f t="shared" si="11"/>
        <v>0</v>
      </c>
      <c r="F43" s="114"/>
      <c r="G43" s="114"/>
      <c r="H43" s="114">
        <f t="shared" si="12"/>
        <v>0</v>
      </c>
      <c r="I43" s="113" t="s">
        <v>474</v>
      </c>
    </row>
    <row r="44" spans="2:9">
      <c r="B44" s="115" t="s">
        <v>376</v>
      </c>
      <c r="C44" s="114"/>
      <c r="D44" s="114"/>
      <c r="E44" s="114">
        <f t="shared" si="11"/>
        <v>0</v>
      </c>
      <c r="F44" s="114"/>
      <c r="G44" s="114"/>
      <c r="H44" s="114">
        <f t="shared" si="12"/>
        <v>0</v>
      </c>
      <c r="I44" s="113" t="s">
        <v>473</v>
      </c>
    </row>
    <row r="45" spans="2:9">
      <c r="B45" s="115" t="s">
        <v>374</v>
      </c>
      <c r="C45" s="114"/>
      <c r="D45" s="114"/>
      <c r="E45" s="114">
        <f t="shared" si="11"/>
        <v>0</v>
      </c>
      <c r="F45" s="114"/>
      <c r="G45" s="114"/>
      <c r="H45" s="114">
        <f t="shared" si="12"/>
        <v>0</v>
      </c>
      <c r="I45" s="113" t="s">
        <v>472</v>
      </c>
    </row>
    <row r="46" spans="2:9">
      <c r="B46" s="115" t="s">
        <v>372</v>
      </c>
      <c r="C46" s="114"/>
      <c r="D46" s="114"/>
      <c r="E46" s="114">
        <f t="shared" si="11"/>
        <v>0</v>
      </c>
      <c r="F46" s="114"/>
      <c r="G46" s="114"/>
      <c r="H46" s="114">
        <f t="shared" si="12"/>
        <v>0</v>
      </c>
      <c r="I46" s="113" t="s">
        <v>471</v>
      </c>
    </row>
    <row r="47" spans="2:9">
      <c r="B47" s="115" t="s">
        <v>370</v>
      </c>
      <c r="C47" s="114"/>
      <c r="D47" s="114"/>
      <c r="E47" s="114">
        <f t="shared" si="11"/>
        <v>0</v>
      </c>
      <c r="F47" s="114"/>
      <c r="G47" s="114"/>
      <c r="H47" s="114">
        <f t="shared" si="12"/>
        <v>0</v>
      </c>
      <c r="I47" s="113" t="s">
        <v>470</v>
      </c>
    </row>
    <row r="48" spans="2:9">
      <c r="B48" s="115" t="s">
        <v>368</v>
      </c>
      <c r="C48" s="114"/>
      <c r="D48" s="114"/>
      <c r="E48" s="114">
        <f t="shared" si="11"/>
        <v>0</v>
      </c>
      <c r="F48" s="114"/>
      <c r="G48" s="114"/>
      <c r="H48" s="114">
        <f t="shared" si="12"/>
        <v>0</v>
      </c>
      <c r="I48" s="113" t="s">
        <v>469</v>
      </c>
    </row>
    <row r="49" spans="2:9">
      <c r="B49" s="117" t="s">
        <v>366</v>
      </c>
      <c r="C49" s="114">
        <f t="shared" ref="C49:H49" si="13">SUM(C50:C58)</f>
        <v>0</v>
      </c>
      <c r="D49" s="114">
        <f t="shared" si="13"/>
        <v>0</v>
      </c>
      <c r="E49" s="114">
        <f t="shared" si="13"/>
        <v>0</v>
      </c>
      <c r="F49" s="114">
        <f t="shared" si="13"/>
        <v>0</v>
      </c>
      <c r="G49" s="114">
        <f t="shared" si="13"/>
        <v>0</v>
      </c>
      <c r="H49" s="114">
        <f t="shared" si="13"/>
        <v>0</v>
      </c>
    </row>
    <row r="50" spans="2:9">
      <c r="B50" s="115" t="s">
        <v>365</v>
      </c>
      <c r="C50" s="114"/>
      <c r="D50" s="114"/>
      <c r="E50" s="114">
        <f t="shared" ref="E50:E58" si="14">C50+D50</f>
        <v>0</v>
      </c>
      <c r="F50" s="114"/>
      <c r="G50" s="114"/>
      <c r="H50" s="114">
        <f t="shared" ref="H50:H58" si="15">E50-F50</f>
        <v>0</v>
      </c>
      <c r="I50" s="113" t="s">
        <v>468</v>
      </c>
    </row>
    <row r="51" spans="2:9">
      <c r="B51" s="115" t="s">
        <v>363</v>
      </c>
      <c r="C51" s="114"/>
      <c r="D51" s="114"/>
      <c r="E51" s="114">
        <f t="shared" si="14"/>
        <v>0</v>
      </c>
      <c r="F51" s="114"/>
      <c r="G51" s="114"/>
      <c r="H51" s="114">
        <f t="shared" si="15"/>
        <v>0</v>
      </c>
      <c r="I51" s="113" t="s">
        <v>467</v>
      </c>
    </row>
    <row r="52" spans="2:9">
      <c r="B52" s="115" t="s">
        <v>361</v>
      </c>
      <c r="C52" s="114"/>
      <c r="D52" s="114"/>
      <c r="E52" s="114">
        <f t="shared" si="14"/>
        <v>0</v>
      </c>
      <c r="F52" s="114"/>
      <c r="G52" s="114"/>
      <c r="H52" s="114">
        <f t="shared" si="15"/>
        <v>0</v>
      </c>
      <c r="I52" s="113" t="s">
        <v>466</v>
      </c>
    </row>
    <row r="53" spans="2:9">
      <c r="B53" s="115" t="s">
        <v>359</v>
      </c>
      <c r="C53" s="114"/>
      <c r="D53" s="114"/>
      <c r="E53" s="114">
        <f t="shared" si="14"/>
        <v>0</v>
      </c>
      <c r="F53" s="114"/>
      <c r="G53" s="114"/>
      <c r="H53" s="114">
        <f t="shared" si="15"/>
        <v>0</v>
      </c>
      <c r="I53" s="113" t="s">
        <v>465</v>
      </c>
    </row>
    <row r="54" spans="2:9">
      <c r="B54" s="115" t="s">
        <v>357</v>
      </c>
      <c r="C54" s="114"/>
      <c r="D54" s="114"/>
      <c r="E54" s="114">
        <f t="shared" si="14"/>
        <v>0</v>
      </c>
      <c r="F54" s="114"/>
      <c r="G54" s="114"/>
      <c r="H54" s="114">
        <f t="shared" si="15"/>
        <v>0</v>
      </c>
      <c r="I54" s="113" t="s">
        <v>464</v>
      </c>
    </row>
    <row r="55" spans="2:9">
      <c r="B55" s="115" t="s">
        <v>355</v>
      </c>
      <c r="C55" s="114"/>
      <c r="D55" s="114"/>
      <c r="E55" s="114">
        <f t="shared" si="14"/>
        <v>0</v>
      </c>
      <c r="F55" s="114"/>
      <c r="G55" s="114"/>
      <c r="H55" s="114">
        <f t="shared" si="15"/>
        <v>0</v>
      </c>
      <c r="I55" s="113" t="s">
        <v>463</v>
      </c>
    </row>
    <row r="56" spans="2:9">
      <c r="B56" s="115" t="s">
        <v>353</v>
      </c>
      <c r="C56" s="114"/>
      <c r="D56" s="114"/>
      <c r="E56" s="114">
        <f t="shared" si="14"/>
        <v>0</v>
      </c>
      <c r="F56" s="114"/>
      <c r="G56" s="114"/>
      <c r="H56" s="114">
        <f t="shared" si="15"/>
        <v>0</v>
      </c>
      <c r="I56" s="113" t="s">
        <v>462</v>
      </c>
    </row>
    <row r="57" spans="2:9">
      <c r="B57" s="115" t="s">
        <v>351</v>
      </c>
      <c r="C57" s="114"/>
      <c r="D57" s="114"/>
      <c r="E57" s="114">
        <f t="shared" si="14"/>
        <v>0</v>
      </c>
      <c r="F57" s="114"/>
      <c r="G57" s="114"/>
      <c r="H57" s="114">
        <f t="shared" si="15"/>
        <v>0</v>
      </c>
      <c r="I57" s="113" t="s">
        <v>461</v>
      </c>
    </row>
    <row r="58" spans="2:9">
      <c r="B58" s="115" t="s">
        <v>349</v>
      </c>
      <c r="C58" s="114"/>
      <c r="D58" s="114"/>
      <c r="E58" s="114">
        <f t="shared" si="14"/>
        <v>0</v>
      </c>
      <c r="F58" s="114"/>
      <c r="G58" s="114"/>
      <c r="H58" s="114">
        <f t="shared" si="15"/>
        <v>0</v>
      </c>
      <c r="I58" s="113" t="s">
        <v>460</v>
      </c>
    </row>
    <row r="59" spans="2:9">
      <c r="B59" s="117" t="s">
        <v>347</v>
      </c>
      <c r="C59" s="114">
        <f t="shared" ref="C59:H59" si="16">SUM(C60:C62)</f>
        <v>0</v>
      </c>
      <c r="D59" s="114">
        <f t="shared" si="16"/>
        <v>0</v>
      </c>
      <c r="E59" s="114">
        <f t="shared" si="16"/>
        <v>0</v>
      </c>
      <c r="F59" s="114">
        <f t="shared" si="16"/>
        <v>0</v>
      </c>
      <c r="G59" s="114">
        <f t="shared" si="16"/>
        <v>0</v>
      </c>
      <c r="H59" s="114">
        <f t="shared" si="16"/>
        <v>0</v>
      </c>
    </row>
    <row r="60" spans="2:9">
      <c r="B60" s="115" t="s">
        <v>346</v>
      </c>
      <c r="C60" s="114"/>
      <c r="D60" s="114"/>
      <c r="E60" s="114">
        <f>C60+D60</f>
        <v>0</v>
      </c>
      <c r="F60" s="114"/>
      <c r="G60" s="114"/>
      <c r="H60" s="114">
        <f>E60-F60</f>
        <v>0</v>
      </c>
      <c r="I60" s="113" t="s">
        <v>459</v>
      </c>
    </row>
    <row r="61" spans="2:9">
      <c r="B61" s="115" t="s">
        <v>344</v>
      </c>
      <c r="C61" s="114"/>
      <c r="D61" s="114"/>
      <c r="E61" s="114">
        <f>C61+D61</f>
        <v>0</v>
      </c>
      <c r="F61" s="114"/>
      <c r="G61" s="114"/>
      <c r="H61" s="114">
        <f>E61-F61</f>
        <v>0</v>
      </c>
      <c r="I61" s="113" t="s">
        <v>458</v>
      </c>
    </row>
    <row r="62" spans="2:9">
      <c r="B62" s="115" t="s">
        <v>342</v>
      </c>
      <c r="C62" s="114"/>
      <c r="D62" s="114"/>
      <c r="E62" s="114">
        <f>C62+D62</f>
        <v>0</v>
      </c>
      <c r="F62" s="114"/>
      <c r="G62" s="114"/>
      <c r="H62" s="114">
        <f>E62-F62</f>
        <v>0</v>
      </c>
      <c r="I62" s="113" t="s">
        <v>457</v>
      </c>
    </row>
    <row r="63" spans="2:9">
      <c r="B63" s="117" t="s">
        <v>340</v>
      </c>
      <c r="C63" s="114">
        <f t="shared" ref="C63:H63" si="17">SUM(C64:C68,C70:C71)</f>
        <v>0</v>
      </c>
      <c r="D63" s="114">
        <f t="shared" si="17"/>
        <v>0</v>
      </c>
      <c r="E63" s="114">
        <f t="shared" si="17"/>
        <v>0</v>
      </c>
      <c r="F63" s="114">
        <f t="shared" si="17"/>
        <v>0</v>
      </c>
      <c r="G63" s="114">
        <f t="shared" si="17"/>
        <v>0</v>
      </c>
      <c r="H63" s="114">
        <f t="shared" si="17"/>
        <v>0</v>
      </c>
    </row>
    <row r="64" spans="2:9">
      <c r="B64" s="115" t="s">
        <v>339</v>
      </c>
      <c r="C64" s="114"/>
      <c r="D64" s="114"/>
      <c r="E64" s="114">
        <f t="shared" ref="E64:E71" si="18">C64+D64</f>
        <v>0</v>
      </c>
      <c r="F64" s="114"/>
      <c r="G64" s="114"/>
      <c r="H64" s="114">
        <f t="shared" ref="H64:H71" si="19">E64-F64</f>
        <v>0</v>
      </c>
      <c r="I64" s="113" t="s">
        <v>456</v>
      </c>
    </row>
    <row r="65" spans="2:9">
      <c r="B65" s="115" t="s">
        <v>337</v>
      </c>
      <c r="C65" s="114"/>
      <c r="D65" s="114"/>
      <c r="E65" s="114">
        <f t="shared" si="18"/>
        <v>0</v>
      </c>
      <c r="F65" s="114"/>
      <c r="G65" s="114"/>
      <c r="H65" s="114">
        <f t="shared" si="19"/>
        <v>0</v>
      </c>
      <c r="I65" s="113" t="s">
        <v>455</v>
      </c>
    </row>
    <row r="66" spans="2:9">
      <c r="B66" s="115" t="s">
        <v>335</v>
      </c>
      <c r="C66" s="114"/>
      <c r="D66" s="114"/>
      <c r="E66" s="114">
        <f t="shared" si="18"/>
        <v>0</v>
      </c>
      <c r="F66" s="114"/>
      <c r="G66" s="114"/>
      <c r="H66" s="114">
        <f t="shared" si="19"/>
        <v>0</v>
      </c>
      <c r="I66" s="113" t="s">
        <v>454</v>
      </c>
    </row>
    <row r="67" spans="2:9">
      <c r="B67" s="115" t="s">
        <v>333</v>
      </c>
      <c r="C67" s="114"/>
      <c r="D67" s="114"/>
      <c r="E67" s="114">
        <f t="shared" si="18"/>
        <v>0</v>
      </c>
      <c r="F67" s="114"/>
      <c r="G67" s="114"/>
      <c r="H67" s="114">
        <f t="shared" si="19"/>
        <v>0</v>
      </c>
      <c r="I67" s="113" t="s">
        <v>453</v>
      </c>
    </row>
    <row r="68" spans="2:9">
      <c r="B68" s="115" t="s">
        <v>331</v>
      </c>
      <c r="C68" s="114"/>
      <c r="D68" s="114"/>
      <c r="E68" s="114">
        <f t="shared" si="18"/>
        <v>0</v>
      </c>
      <c r="F68" s="114"/>
      <c r="G68" s="114"/>
      <c r="H68" s="114">
        <f t="shared" si="19"/>
        <v>0</v>
      </c>
      <c r="I68" s="113" t="s">
        <v>452</v>
      </c>
    </row>
    <row r="69" spans="2:9">
      <c r="B69" s="115" t="s">
        <v>329</v>
      </c>
      <c r="C69" s="114"/>
      <c r="D69" s="114"/>
      <c r="E69" s="114">
        <f t="shared" si="18"/>
        <v>0</v>
      </c>
      <c r="F69" s="114"/>
      <c r="G69" s="114"/>
      <c r="H69" s="114">
        <f t="shared" si="19"/>
        <v>0</v>
      </c>
      <c r="I69" s="113"/>
    </row>
    <row r="70" spans="2:9">
      <c r="B70" s="115" t="s">
        <v>328</v>
      </c>
      <c r="C70" s="114"/>
      <c r="D70" s="114"/>
      <c r="E70" s="114">
        <f t="shared" si="18"/>
        <v>0</v>
      </c>
      <c r="F70" s="114"/>
      <c r="G70" s="114"/>
      <c r="H70" s="114">
        <f t="shared" si="19"/>
        <v>0</v>
      </c>
      <c r="I70" s="113" t="s">
        <v>451</v>
      </c>
    </row>
    <row r="71" spans="2:9">
      <c r="B71" s="115" t="s">
        <v>326</v>
      </c>
      <c r="C71" s="114"/>
      <c r="D71" s="114"/>
      <c r="E71" s="114">
        <f t="shared" si="18"/>
        <v>0</v>
      </c>
      <c r="F71" s="114"/>
      <c r="G71" s="114"/>
      <c r="H71" s="114">
        <f t="shared" si="19"/>
        <v>0</v>
      </c>
      <c r="I71" s="113" t="s">
        <v>450</v>
      </c>
    </row>
    <row r="72" spans="2:9">
      <c r="B72" s="117" t="s">
        <v>324</v>
      </c>
      <c r="C72" s="114">
        <f t="shared" ref="C72:H72" si="20">SUM(C73:C75)</f>
        <v>0</v>
      </c>
      <c r="D72" s="114">
        <f t="shared" si="20"/>
        <v>0</v>
      </c>
      <c r="E72" s="114">
        <f t="shared" si="20"/>
        <v>0</v>
      </c>
      <c r="F72" s="114">
        <f t="shared" si="20"/>
        <v>0</v>
      </c>
      <c r="G72" s="114">
        <f t="shared" si="20"/>
        <v>0</v>
      </c>
      <c r="H72" s="114">
        <f t="shared" si="20"/>
        <v>0</v>
      </c>
    </row>
    <row r="73" spans="2:9">
      <c r="B73" s="115" t="s">
        <v>323</v>
      </c>
      <c r="C73" s="114"/>
      <c r="D73" s="114"/>
      <c r="E73" s="114">
        <f>C73+D73</f>
        <v>0</v>
      </c>
      <c r="F73" s="114"/>
      <c r="G73" s="114"/>
      <c r="H73" s="114">
        <f>E73-F73</f>
        <v>0</v>
      </c>
      <c r="I73" s="113" t="s">
        <v>449</v>
      </c>
    </row>
    <row r="74" spans="2:9">
      <c r="B74" s="115" t="s">
        <v>321</v>
      </c>
      <c r="C74" s="114"/>
      <c r="D74" s="114"/>
      <c r="E74" s="114">
        <f>C74+D74</f>
        <v>0</v>
      </c>
      <c r="F74" s="114"/>
      <c r="G74" s="114"/>
      <c r="H74" s="114">
        <f>E74-F74</f>
        <v>0</v>
      </c>
      <c r="I74" s="113" t="s">
        <v>448</v>
      </c>
    </row>
    <row r="75" spans="2:9">
      <c r="B75" s="115" t="s">
        <v>319</v>
      </c>
      <c r="C75" s="114"/>
      <c r="D75" s="114"/>
      <c r="E75" s="114">
        <f>C75+D75</f>
        <v>0</v>
      </c>
      <c r="F75" s="114"/>
      <c r="G75" s="114"/>
      <c r="H75" s="114">
        <f>E75-F75</f>
        <v>0</v>
      </c>
      <c r="I75" s="113" t="s">
        <v>447</v>
      </c>
    </row>
    <row r="76" spans="2:9">
      <c r="B76" s="117" t="s">
        <v>317</v>
      </c>
      <c r="C76" s="114">
        <f t="shared" ref="C76:H76" si="21">SUM(C77:C83)</f>
        <v>0</v>
      </c>
      <c r="D76" s="114">
        <f t="shared" si="21"/>
        <v>0</v>
      </c>
      <c r="E76" s="114">
        <f t="shared" si="21"/>
        <v>0</v>
      </c>
      <c r="F76" s="114">
        <f t="shared" si="21"/>
        <v>0</v>
      </c>
      <c r="G76" s="114">
        <f t="shared" si="21"/>
        <v>0</v>
      </c>
      <c r="H76" s="114">
        <f t="shared" si="21"/>
        <v>0</v>
      </c>
    </row>
    <row r="77" spans="2:9">
      <c r="B77" s="115" t="s">
        <v>316</v>
      </c>
      <c r="C77" s="114"/>
      <c r="D77" s="114"/>
      <c r="E77" s="114">
        <f t="shared" ref="E77:E83" si="22">C77+D77</f>
        <v>0</v>
      </c>
      <c r="F77" s="114"/>
      <c r="G77" s="114"/>
      <c r="H77" s="114">
        <f t="shared" ref="H77:H83" si="23">E77-F77</f>
        <v>0</v>
      </c>
      <c r="I77" s="113" t="s">
        <v>446</v>
      </c>
    </row>
    <row r="78" spans="2:9">
      <c r="B78" s="115" t="s">
        <v>314</v>
      </c>
      <c r="C78" s="114"/>
      <c r="D78" s="114"/>
      <c r="E78" s="114">
        <f t="shared" si="22"/>
        <v>0</v>
      </c>
      <c r="F78" s="114"/>
      <c r="G78" s="114"/>
      <c r="H78" s="114">
        <f t="shared" si="23"/>
        <v>0</v>
      </c>
      <c r="I78" s="113" t="s">
        <v>445</v>
      </c>
    </row>
    <row r="79" spans="2:9">
      <c r="B79" s="115" t="s">
        <v>312</v>
      </c>
      <c r="C79" s="114"/>
      <c r="D79" s="114"/>
      <c r="E79" s="114">
        <f t="shared" si="22"/>
        <v>0</v>
      </c>
      <c r="F79" s="114"/>
      <c r="G79" s="114"/>
      <c r="H79" s="114">
        <f t="shared" si="23"/>
        <v>0</v>
      </c>
      <c r="I79" s="113" t="s">
        <v>444</v>
      </c>
    </row>
    <row r="80" spans="2:9">
      <c r="B80" s="115" t="s">
        <v>310</v>
      </c>
      <c r="C80" s="114"/>
      <c r="D80" s="114"/>
      <c r="E80" s="114">
        <f t="shared" si="22"/>
        <v>0</v>
      </c>
      <c r="F80" s="114"/>
      <c r="G80" s="114"/>
      <c r="H80" s="114">
        <f t="shared" si="23"/>
        <v>0</v>
      </c>
      <c r="I80" s="113" t="s">
        <v>443</v>
      </c>
    </row>
    <row r="81" spans="2:9">
      <c r="B81" s="115" t="s">
        <v>308</v>
      </c>
      <c r="C81" s="114"/>
      <c r="D81" s="114"/>
      <c r="E81" s="114">
        <f t="shared" si="22"/>
        <v>0</v>
      </c>
      <c r="F81" s="114"/>
      <c r="G81" s="114"/>
      <c r="H81" s="114">
        <f t="shared" si="23"/>
        <v>0</v>
      </c>
      <c r="I81" s="113" t="s">
        <v>442</v>
      </c>
    </row>
    <row r="82" spans="2:9">
      <c r="B82" s="115" t="s">
        <v>306</v>
      </c>
      <c r="C82" s="114"/>
      <c r="D82" s="114"/>
      <c r="E82" s="114">
        <f t="shared" si="22"/>
        <v>0</v>
      </c>
      <c r="F82" s="114"/>
      <c r="G82" s="114"/>
      <c r="H82" s="114">
        <f t="shared" si="23"/>
        <v>0</v>
      </c>
      <c r="I82" s="113" t="s">
        <v>441</v>
      </c>
    </row>
    <row r="83" spans="2:9">
      <c r="B83" s="115" t="s">
        <v>304</v>
      </c>
      <c r="C83" s="114"/>
      <c r="D83" s="114"/>
      <c r="E83" s="114">
        <f t="shared" si="22"/>
        <v>0</v>
      </c>
      <c r="F83" s="114"/>
      <c r="G83" s="114"/>
      <c r="H83" s="114">
        <f t="shared" si="23"/>
        <v>0</v>
      </c>
      <c r="I83" s="113" t="s">
        <v>440</v>
      </c>
    </row>
    <row r="84" spans="2:9">
      <c r="B84" s="119"/>
      <c r="C84" s="111"/>
      <c r="D84" s="111"/>
      <c r="E84" s="111"/>
      <c r="F84" s="111"/>
      <c r="G84" s="111"/>
      <c r="H84" s="111"/>
    </row>
    <row r="85" spans="2:9">
      <c r="B85" s="118" t="s">
        <v>439</v>
      </c>
      <c r="C85" s="109">
        <f t="shared" ref="C85:H85" si="24">C86+C94+C104+C114+C124+C134+C138+C147+C151</f>
        <v>0</v>
      </c>
      <c r="D85" s="109">
        <f t="shared" si="24"/>
        <v>0</v>
      </c>
      <c r="E85" s="109">
        <f t="shared" si="24"/>
        <v>0</v>
      </c>
      <c r="F85" s="109">
        <f t="shared" si="24"/>
        <v>0</v>
      </c>
      <c r="G85" s="109">
        <f t="shared" si="24"/>
        <v>0</v>
      </c>
      <c r="H85" s="109">
        <f t="shared" si="24"/>
        <v>0</v>
      </c>
    </row>
    <row r="86" spans="2:9">
      <c r="B86" s="117" t="s">
        <v>438</v>
      </c>
      <c r="C86" s="114">
        <f t="shared" ref="C86:H86" si="25">SUM(C87:C93)</f>
        <v>0</v>
      </c>
      <c r="D86" s="114">
        <f t="shared" si="25"/>
        <v>0</v>
      </c>
      <c r="E86" s="114">
        <f t="shared" si="25"/>
        <v>0</v>
      </c>
      <c r="F86" s="114">
        <f t="shared" si="25"/>
        <v>0</v>
      </c>
      <c r="G86" s="114">
        <f t="shared" si="25"/>
        <v>0</v>
      </c>
      <c r="H86" s="114">
        <f t="shared" si="25"/>
        <v>0</v>
      </c>
    </row>
    <row r="87" spans="2:9">
      <c r="B87" s="115" t="s">
        <v>437</v>
      </c>
      <c r="C87" s="114"/>
      <c r="D87" s="114"/>
      <c r="E87" s="114">
        <f t="shared" ref="E87:E93" si="26">C87+D87</f>
        <v>0</v>
      </c>
      <c r="F87" s="114"/>
      <c r="G87" s="114"/>
      <c r="H87" s="114">
        <f t="shared" ref="H87:H93" si="27">E87-F87</f>
        <v>0</v>
      </c>
      <c r="I87" s="113" t="s">
        <v>436</v>
      </c>
    </row>
    <row r="88" spans="2:9">
      <c r="B88" s="115" t="s">
        <v>435</v>
      </c>
      <c r="C88" s="114"/>
      <c r="D88" s="114"/>
      <c r="E88" s="114">
        <f t="shared" si="26"/>
        <v>0</v>
      </c>
      <c r="F88" s="114"/>
      <c r="G88" s="114"/>
      <c r="H88" s="114">
        <f t="shared" si="27"/>
        <v>0</v>
      </c>
      <c r="I88" s="113" t="s">
        <v>434</v>
      </c>
    </row>
    <row r="89" spans="2:9">
      <c r="B89" s="115" t="s">
        <v>433</v>
      </c>
      <c r="C89" s="114"/>
      <c r="D89" s="114"/>
      <c r="E89" s="114">
        <f t="shared" si="26"/>
        <v>0</v>
      </c>
      <c r="F89" s="114"/>
      <c r="G89" s="114"/>
      <c r="H89" s="114">
        <f t="shared" si="27"/>
        <v>0</v>
      </c>
      <c r="I89" s="113" t="s">
        <v>432</v>
      </c>
    </row>
    <row r="90" spans="2:9">
      <c r="B90" s="115" t="s">
        <v>431</v>
      </c>
      <c r="C90" s="114"/>
      <c r="D90" s="114"/>
      <c r="E90" s="114">
        <f t="shared" si="26"/>
        <v>0</v>
      </c>
      <c r="F90" s="114"/>
      <c r="G90" s="114"/>
      <c r="H90" s="114">
        <f t="shared" si="27"/>
        <v>0</v>
      </c>
      <c r="I90" s="113" t="s">
        <v>430</v>
      </c>
    </row>
    <row r="91" spans="2:9">
      <c r="B91" s="115" t="s">
        <v>429</v>
      </c>
      <c r="C91" s="114"/>
      <c r="D91" s="114"/>
      <c r="E91" s="114">
        <f t="shared" si="26"/>
        <v>0</v>
      </c>
      <c r="F91" s="114"/>
      <c r="G91" s="114"/>
      <c r="H91" s="114">
        <f t="shared" si="27"/>
        <v>0</v>
      </c>
      <c r="I91" s="113" t="s">
        <v>428</v>
      </c>
    </row>
    <row r="92" spans="2:9">
      <c r="B92" s="115" t="s">
        <v>427</v>
      </c>
      <c r="C92" s="114"/>
      <c r="D92" s="114"/>
      <c r="E92" s="114">
        <f t="shared" si="26"/>
        <v>0</v>
      </c>
      <c r="F92" s="114"/>
      <c r="G92" s="114"/>
      <c r="H92" s="114">
        <f t="shared" si="27"/>
        <v>0</v>
      </c>
      <c r="I92" s="113" t="s">
        <v>426</v>
      </c>
    </row>
    <row r="93" spans="2:9">
      <c r="B93" s="115" t="s">
        <v>425</v>
      </c>
      <c r="C93" s="114"/>
      <c r="D93" s="114"/>
      <c r="E93" s="114">
        <f t="shared" si="26"/>
        <v>0</v>
      </c>
      <c r="F93" s="114"/>
      <c r="G93" s="114"/>
      <c r="H93" s="114">
        <f t="shared" si="27"/>
        <v>0</v>
      </c>
      <c r="I93" s="113" t="s">
        <v>424</v>
      </c>
    </row>
    <row r="94" spans="2:9">
      <c r="B94" s="117" t="s">
        <v>423</v>
      </c>
      <c r="C94" s="114">
        <f t="shared" ref="C94:H94" si="28">SUM(C95:C103)</f>
        <v>0</v>
      </c>
      <c r="D94" s="114">
        <f t="shared" si="28"/>
        <v>0</v>
      </c>
      <c r="E94" s="114">
        <f t="shared" si="28"/>
        <v>0</v>
      </c>
      <c r="F94" s="114">
        <f t="shared" si="28"/>
        <v>0</v>
      </c>
      <c r="G94" s="114">
        <f t="shared" si="28"/>
        <v>0</v>
      </c>
      <c r="H94" s="114">
        <f t="shared" si="28"/>
        <v>0</v>
      </c>
    </row>
    <row r="95" spans="2:9">
      <c r="B95" s="115" t="s">
        <v>422</v>
      </c>
      <c r="C95" s="114"/>
      <c r="D95" s="114"/>
      <c r="E95" s="114">
        <f t="shared" ref="E95:E103" si="29">C95+D95</f>
        <v>0</v>
      </c>
      <c r="F95" s="114"/>
      <c r="G95" s="114"/>
      <c r="H95" s="114">
        <f t="shared" ref="H95:H103" si="30">E95-F95</f>
        <v>0</v>
      </c>
      <c r="I95" s="113" t="s">
        <v>421</v>
      </c>
    </row>
    <row r="96" spans="2:9">
      <c r="B96" s="115" t="s">
        <v>420</v>
      </c>
      <c r="C96" s="114"/>
      <c r="D96" s="114"/>
      <c r="E96" s="114">
        <f t="shared" si="29"/>
        <v>0</v>
      </c>
      <c r="F96" s="114"/>
      <c r="G96" s="114"/>
      <c r="H96" s="114">
        <f t="shared" si="30"/>
        <v>0</v>
      </c>
      <c r="I96" s="113" t="s">
        <v>419</v>
      </c>
    </row>
    <row r="97" spans="2:9">
      <c r="B97" s="115" t="s">
        <v>418</v>
      </c>
      <c r="C97" s="114"/>
      <c r="D97" s="114"/>
      <c r="E97" s="114">
        <f t="shared" si="29"/>
        <v>0</v>
      </c>
      <c r="F97" s="114"/>
      <c r="G97" s="114"/>
      <c r="H97" s="114">
        <f t="shared" si="30"/>
        <v>0</v>
      </c>
      <c r="I97" s="113" t="s">
        <v>417</v>
      </c>
    </row>
    <row r="98" spans="2:9">
      <c r="B98" s="115" t="s">
        <v>416</v>
      </c>
      <c r="C98" s="114"/>
      <c r="D98" s="114"/>
      <c r="E98" s="114">
        <f t="shared" si="29"/>
        <v>0</v>
      </c>
      <c r="F98" s="114"/>
      <c r="G98" s="114"/>
      <c r="H98" s="114">
        <f t="shared" si="30"/>
        <v>0</v>
      </c>
      <c r="I98" s="113" t="s">
        <v>415</v>
      </c>
    </row>
    <row r="99" spans="2:9">
      <c r="B99" s="116" t="s">
        <v>414</v>
      </c>
      <c r="C99" s="114"/>
      <c r="D99" s="114"/>
      <c r="E99" s="114">
        <f t="shared" si="29"/>
        <v>0</v>
      </c>
      <c r="F99" s="114"/>
      <c r="G99" s="114"/>
      <c r="H99" s="114">
        <f t="shared" si="30"/>
        <v>0</v>
      </c>
      <c r="I99" s="113" t="s">
        <v>413</v>
      </c>
    </row>
    <row r="100" spans="2:9">
      <c r="B100" s="115" t="s">
        <v>412</v>
      </c>
      <c r="C100" s="114"/>
      <c r="D100" s="114"/>
      <c r="E100" s="114">
        <f t="shared" si="29"/>
        <v>0</v>
      </c>
      <c r="F100" s="114"/>
      <c r="G100" s="114"/>
      <c r="H100" s="114">
        <f t="shared" si="30"/>
        <v>0</v>
      </c>
      <c r="I100" s="113" t="s">
        <v>411</v>
      </c>
    </row>
    <row r="101" spans="2:9">
      <c r="B101" s="115" t="s">
        <v>410</v>
      </c>
      <c r="C101" s="114"/>
      <c r="D101" s="114"/>
      <c r="E101" s="114">
        <f t="shared" si="29"/>
        <v>0</v>
      </c>
      <c r="F101" s="114"/>
      <c r="G101" s="114"/>
      <c r="H101" s="114">
        <f t="shared" si="30"/>
        <v>0</v>
      </c>
      <c r="I101" s="113" t="s">
        <v>409</v>
      </c>
    </row>
    <row r="102" spans="2:9">
      <c r="B102" s="115" t="s">
        <v>408</v>
      </c>
      <c r="C102" s="114"/>
      <c r="D102" s="114"/>
      <c r="E102" s="114">
        <f t="shared" si="29"/>
        <v>0</v>
      </c>
      <c r="F102" s="114"/>
      <c r="G102" s="114"/>
      <c r="H102" s="114">
        <f t="shared" si="30"/>
        <v>0</v>
      </c>
      <c r="I102" s="113" t="s">
        <v>407</v>
      </c>
    </row>
    <row r="103" spans="2:9">
      <c r="B103" s="115" t="s">
        <v>406</v>
      </c>
      <c r="C103" s="114"/>
      <c r="D103" s="114"/>
      <c r="E103" s="114">
        <f t="shared" si="29"/>
        <v>0</v>
      </c>
      <c r="F103" s="114"/>
      <c r="G103" s="114"/>
      <c r="H103" s="114">
        <f t="shared" si="30"/>
        <v>0</v>
      </c>
      <c r="I103" s="113" t="s">
        <v>405</v>
      </c>
    </row>
    <row r="104" spans="2:9">
      <c r="B104" s="117" t="s">
        <v>404</v>
      </c>
      <c r="C104" s="114">
        <f t="shared" ref="C104:H104" si="31">SUM(C105:C113)</f>
        <v>0</v>
      </c>
      <c r="D104" s="114">
        <f t="shared" si="31"/>
        <v>0</v>
      </c>
      <c r="E104" s="114">
        <f t="shared" si="31"/>
        <v>0</v>
      </c>
      <c r="F104" s="114">
        <f t="shared" si="31"/>
        <v>0</v>
      </c>
      <c r="G104" s="114">
        <f t="shared" si="31"/>
        <v>0</v>
      </c>
      <c r="H104" s="114">
        <f t="shared" si="31"/>
        <v>0</v>
      </c>
    </row>
    <row r="105" spans="2:9">
      <c r="B105" s="115" t="s">
        <v>403</v>
      </c>
      <c r="C105" s="114"/>
      <c r="D105" s="114"/>
      <c r="E105" s="114">
        <f t="shared" ref="E105:E113" si="32">C105+D105</f>
        <v>0</v>
      </c>
      <c r="F105" s="114"/>
      <c r="G105" s="114"/>
      <c r="H105" s="114">
        <f t="shared" ref="H105:H113" si="33">E105-F105</f>
        <v>0</v>
      </c>
      <c r="I105" s="113" t="s">
        <v>402</v>
      </c>
    </row>
    <row r="106" spans="2:9">
      <c r="B106" s="115" t="s">
        <v>401</v>
      </c>
      <c r="C106" s="114"/>
      <c r="D106" s="114"/>
      <c r="E106" s="114">
        <f t="shared" si="32"/>
        <v>0</v>
      </c>
      <c r="F106" s="114"/>
      <c r="G106" s="114"/>
      <c r="H106" s="114">
        <f t="shared" si="33"/>
        <v>0</v>
      </c>
      <c r="I106" s="113" t="s">
        <v>400</v>
      </c>
    </row>
    <row r="107" spans="2:9">
      <c r="B107" s="115" t="s">
        <v>399</v>
      </c>
      <c r="C107" s="114"/>
      <c r="D107" s="114"/>
      <c r="E107" s="114">
        <f t="shared" si="32"/>
        <v>0</v>
      </c>
      <c r="F107" s="114"/>
      <c r="G107" s="114"/>
      <c r="H107" s="114">
        <f t="shared" si="33"/>
        <v>0</v>
      </c>
      <c r="I107" s="113" t="s">
        <v>398</v>
      </c>
    </row>
    <row r="108" spans="2:9">
      <c r="B108" s="115" t="s">
        <v>397</v>
      </c>
      <c r="C108" s="114"/>
      <c r="D108" s="114"/>
      <c r="E108" s="114">
        <f t="shared" si="32"/>
        <v>0</v>
      </c>
      <c r="F108" s="114"/>
      <c r="G108" s="114"/>
      <c r="H108" s="114">
        <f t="shared" si="33"/>
        <v>0</v>
      </c>
      <c r="I108" s="113" t="s">
        <v>396</v>
      </c>
    </row>
    <row r="109" spans="2:9">
      <c r="B109" s="115" t="s">
        <v>395</v>
      </c>
      <c r="C109" s="114"/>
      <c r="D109" s="114"/>
      <c r="E109" s="114">
        <f t="shared" si="32"/>
        <v>0</v>
      </c>
      <c r="F109" s="114"/>
      <c r="G109" s="114"/>
      <c r="H109" s="114">
        <f t="shared" si="33"/>
        <v>0</v>
      </c>
      <c r="I109" s="113" t="s">
        <v>394</v>
      </c>
    </row>
    <row r="110" spans="2:9">
      <c r="B110" s="115" t="s">
        <v>393</v>
      </c>
      <c r="C110" s="114"/>
      <c r="D110" s="114"/>
      <c r="E110" s="114">
        <f t="shared" si="32"/>
        <v>0</v>
      </c>
      <c r="F110" s="114"/>
      <c r="G110" s="114"/>
      <c r="H110" s="114">
        <f t="shared" si="33"/>
        <v>0</v>
      </c>
      <c r="I110" s="113" t="s">
        <v>392</v>
      </c>
    </row>
    <row r="111" spans="2:9">
      <c r="B111" s="115" t="s">
        <v>391</v>
      </c>
      <c r="C111" s="114"/>
      <c r="D111" s="114"/>
      <c r="E111" s="114">
        <f t="shared" si="32"/>
        <v>0</v>
      </c>
      <c r="F111" s="114"/>
      <c r="G111" s="114"/>
      <c r="H111" s="114">
        <f t="shared" si="33"/>
        <v>0</v>
      </c>
      <c r="I111" s="113" t="s">
        <v>390</v>
      </c>
    </row>
    <row r="112" spans="2:9">
      <c r="B112" s="115" t="s">
        <v>389</v>
      </c>
      <c r="C112" s="114"/>
      <c r="D112" s="114"/>
      <c r="E112" s="114">
        <f t="shared" si="32"/>
        <v>0</v>
      </c>
      <c r="F112" s="114"/>
      <c r="G112" s="114"/>
      <c r="H112" s="114">
        <f t="shared" si="33"/>
        <v>0</v>
      </c>
      <c r="I112" s="113" t="s">
        <v>388</v>
      </c>
    </row>
    <row r="113" spans="2:9">
      <c r="B113" s="115" t="s">
        <v>387</v>
      </c>
      <c r="C113" s="114"/>
      <c r="D113" s="114"/>
      <c r="E113" s="114">
        <f t="shared" si="32"/>
        <v>0</v>
      </c>
      <c r="F113" s="114"/>
      <c r="G113" s="114"/>
      <c r="H113" s="114">
        <f t="shared" si="33"/>
        <v>0</v>
      </c>
      <c r="I113" s="113" t="s">
        <v>386</v>
      </c>
    </row>
    <row r="114" spans="2:9">
      <c r="B114" s="117" t="s">
        <v>385</v>
      </c>
      <c r="C114" s="114">
        <f t="shared" ref="C114:H114" si="34">SUM(C115:C123)</f>
        <v>0</v>
      </c>
      <c r="D114" s="114">
        <f t="shared" si="34"/>
        <v>0</v>
      </c>
      <c r="E114" s="114">
        <f t="shared" si="34"/>
        <v>0</v>
      </c>
      <c r="F114" s="114">
        <f t="shared" si="34"/>
        <v>0</v>
      </c>
      <c r="G114" s="114">
        <f t="shared" si="34"/>
        <v>0</v>
      </c>
      <c r="H114" s="114">
        <f t="shared" si="34"/>
        <v>0</v>
      </c>
    </row>
    <row r="115" spans="2:9">
      <c r="B115" s="115" t="s">
        <v>384</v>
      </c>
      <c r="C115" s="114"/>
      <c r="D115" s="114"/>
      <c r="E115" s="114">
        <f t="shared" ref="E115:E123" si="35">C115+D115</f>
        <v>0</v>
      </c>
      <c r="F115" s="114"/>
      <c r="G115" s="114"/>
      <c r="H115" s="114">
        <f t="shared" ref="H115:H123" si="36">E115-F115</f>
        <v>0</v>
      </c>
      <c r="I115" s="113" t="s">
        <v>383</v>
      </c>
    </row>
    <row r="116" spans="2:9">
      <c r="B116" s="115" t="s">
        <v>382</v>
      </c>
      <c r="C116" s="114"/>
      <c r="D116" s="114"/>
      <c r="E116" s="114">
        <f t="shared" si="35"/>
        <v>0</v>
      </c>
      <c r="F116" s="114"/>
      <c r="G116" s="114"/>
      <c r="H116" s="114">
        <f t="shared" si="36"/>
        <v>0</v>
      </c>
      <c r="I116" s="113" t="s">
        <v>381</v>
      </c>
    </row>
    <row r="117" spans="2:9">
      <c r="B117" s="115" t="s">
        <v>380</v>
      </c>
      <c r="C117" s="114"/>
      <c r="D117" s="114"/>
      <c r="E117" s="114">
        <f t="shared" si="35"/>
        <v>0</v>
      </c>
      <c r="F117" s="114"/>
      <c r="G117" s="114"/>
      <c r="H117" s="114">
        <f t="shared" si="36"/>
        <v>0</v>
      </c>
      <c r="I117" s="113" t="s">
        <v>379</v>
      </c>
    </row>
    <row r="118" spans="2:9">
      <c r="B118" s="115" t="s">
        <v>378</v>
      </c>
      <c r="C118" s="114"/>
      <c r="D118" s="114"/>
      <c r="E118" s="114">
        <f t="shared" si="35"/>
        <v>0</v>
      </c>
      <c r="F118" s="114"/>
      <c r="G118" s="114"/>
      <c r="H118" s="114">
        <f t="shared" si="36"/>
        <v>0</v>
      </c>
      <c r="I118" s="113" t="s">
        <v>377</v>
      </c>
    </row>
    <row r="119" spans="2:9">
      <c r="B119" s="115" t="s">
        <v>376</v>
      </c>
      <c r="C119" s="114"/>
      <c r="D119" s="114"/>
      <c r="E119" s="114">
        <f t="shared" si="35"/>
        <v>0</v>
      </c>
      <c r="F119" s="114"/>
      <c r="G119" s="114"/>
      <c r="H119" s="114">
        <f t="shared" si="36"/>
        <v>0</v>
      </c>
      <c r="I119" s="113" t="s">
        <v>375</v>
      </c>
    </row>
    <row r="120" spans="2:9">
      <c r="B120" s="115" t="s">
        <v>374</v>
      </c>
      <c r="C120" s="114"/>
      <c r="D120" s="114"/>
      <c r="E120" s="114">
        <f t="shared" si="35"/>
        <v>0</v>
      </c>
      <c r="F120" s="114"/>
      <c r="G120" s="114"/>
      <c r="H120" s="114">
        <f t="shared" si="36"/>
        <v>0</v>
      </c>
      <c r="I120" s="113" t="s">
        <v>373</v>
      </c>
    </row>
    <row r="121" spans="2:9">
      <c r="B121" s="115" t="s">
        <v>372</v>
      </c>
      <c r="C121" s="114"/>
      <c r="D121" s="114"/>
      <c r="E121" s="114">
        <f t="shared" si="35"/>
        <v>0</v>
      </c>
      <c r="F121" s="114"/>
      <c r="G121" s="114"/>
      <c r="H121" s="114">
        <f t="shared" si="36"/>
        <v>0</v>
      </c>
      <c r="I121" s="113" t="s">
        <v>371</v>
      </c>
    </row>
    <row r="122" spans="2:9">
      <c r="B122" s="115" t="s">
        <v>370</v>
      </c>
      <c r="C122" s="114"/>
      <c r="D122" s="114"/>
      <c r="E122" s="114">
        <f t="shared" si="35"/>
        <v>0</v>
      </c>
      <c r="F122" s="114"/>
      <c r="G122" s="114"/>
      <c r="H122" s="114">
        <f t="shared" si="36"/>
        <v>0</v>
      </c>
      <c r="I122" s="113" t="s">
        <v>369</v>
      </c>
    </row>
    <row r="123" spans="2:9">
      <c r="B123" s="115" t="s">
        <v>368</v>
      </c>
      <c r="C123" s="114"/>
      <c r="D123" s="114"/>
      <c r="E123" s="114">
        <f t="shared" si="35"/>
        <v>0</v>
      </c>
      <c r="F123" s="114"/>
      <c r="G123" s="114"/>
      <c r="H123" s="114">
        <f t="shared" si="36"/>
        <v>0</v>
      </c>
      <c r="I123" s="113" t="s">
        <v>367</v>
      </c>
    </row>
    <row r="124" spans="2:9">
      <c r="B124" s="117" t="s">
        <v>366</v>
      </c>
      <c r="C124" s="114">
        <f t="shared" ref="C124:H124" si="37">SUM(C125:C133)</f>
        <v>0</v>
      </c>
      <c r="D124" s="114">
        <f t="shared" si="37"/>
        <v>0</v>
      </c>
      <c r="E124" s="114">
        <f t="shared" si="37"/>
        <v>0</v>
      </c>
      <c r="F124" s="114">
        <f t="shared" si="37"/>
        <v>0</v>
      </c>
      <c r="G124" s="114">
        <f t="shared" si="37"/>
        <v>0</v>
      </c>
      <c r="H124" s="114">
        <f t="shared" si="37"/>
        <v>0</v>
      </c>
    </row>
    <row r="125" spans="2:9">
      <c r="B125" s="115" t="s">
        <v>365</v>
      </c>
      <c r="C125" s="114"/>
      <c r="D125" s="114"/>
      <c r="E125" s="114">
        <f t="shared" ref="E125:E133" si="38">C125+D125</f>
        <v>0</v>
      </c>
      <c r="F125" s="114"/>
      <c r="G125" s="114"/>
      <c r="H125" s="114">
        <f t="shared" ref="H125:H133" si="39">E125-F125</f>
        <v>0</v>
      </c>
      <c r="I125" s="113" t="s">
        <v>364</v>
      </c>
    </row>
    <row r="126" spans="2:9">
      <c r="B126" s="115" t="s">
        <v>363</v>
      </c>
      <c r="C126" s="114"/>
      <c r="D126" s="114"/>
      <c r="E126" s="114">
        <f t="shared" si="38"/>
        <v>0</v>
      </c>
      <c r="F126" s="114"/>
      <c r="G126" s="114"/>
      <c r="H126" s="114">
        <f t="shared" si="39"/>
        <v>0</v>
      </c>
      <c r="I126" s="113" t="s">
        <v>362</v>
      </c>
    </row>
    <row r="127" spans="2:9">
      <c r="B127" s="115" t="s">
        <v>361</v>
      </c>
      <c r="C127" s="114"/>
      <c r="D127" s="114"/>
      <c r="E127" s="114">
        <f t="shared" si="38"/>
        <v>0</v>
      </c>
      <c r="F127" s="114"/>
      <c r="G127" s="114"/>
      <c r="H127" s="114">
        <f t="shared" si="39"/>
        <v>0</v>
      </c>
      <c r="I127" s="113" t="s">
        <v>360</v>
      </c>
    </row>
    <row r="128" spans="2:9">
      <c r="B128" s="115" t="s">
        <v>359</v>
      </c>
      <c r="C128" s="114"/>
      <c r="D128" s="114"/>
      <c r="E128" s="114">
        <f t="shared" si="38"/>
        <v>0</v>
      </c>
      <c r="F128" s="114"/>
      <c r="G128" s="114"/>
      <c r="H128" s="114">
        <f t="shared" si="39"/>
        <v>0</v>
      </c>
      <c r="I128" s="113" t="s">
        <v>358</v>
      </c>
    </row>
    <row r="129" spans="2:9">
      <c r="B129" s="115" t="s">
        <v>357</v>
      </c>
      <c r="C129" s="114"/>
      <c r="D129" s="114"/>
      <c r="E129" s="114">
        <f t="shared" si="38"/>
        <v>0</v>
      </c>
      <c r="F129" s="114"/>
      <c r="G129" s="114"/>
      <c r="H129" s="114">
        <f t="shared" si="39"/>
        <v>0</v>
      </c>
      <c r="I129" s="113" t="s">
        <v>356</v>
      </c>
    </row>
    <row r="130" spans="2:9">
      <c r="B130" s="115" t="s">
        <v>355</v>
      </c>
      <c r="C130" s="114"/>
      <c r="D130" s="114"/>
      <c r="E130" s="114">
        <f t="shared" si="38"/>
        <v>0</v>
      </c>
      <c r="F130" s="114"/>
      <c r="G130" s="114"/>
      <c r="H130" s="114">
        <f t="shared" si="39"/>
        <v>0</v>
      </c>
      <c r="I130" s="113" t="s">
        <v>354</v>
      </c>
    </row>
    <row r="131" spans="2:9">
      <c r="B131" s="115" t="s">
        <v>353</v>
      </c>
      <c r="C131" s="114"/>
      <c r="D131" s="114"/>
      <c r="E131" s="114">
        <f t="shared" si="38"/>
        <v>0</v>
      </c>
      <c r="F131" s="114"/>
      <c r="G131" s="114"/>
      <c r="H131" s="114">
        <f t="shared" si="39"/>
        <v>0</v>
      </c>
      <c r="I131" s="113" t="s">
        <v>352</v>
      </c>
    </row>
    <row r="132" spans="2:9">
      <c r="B132" s="115" t="s">
        <v>351</v>
      </c>
      <c r="C132" s="114"/>
      <c r="D132" s="114"/>
      <c r="E132" s="114">
        <f t="shared" si="38"/>
        <v>0</v>
      </c>
      <c r="F132" s="114"/>
      <c r="G132" s="114"/>
      <c r="H132" s="114">
        <f t="shared" si="39"/>
        <v>0</v>
      </c>
      <c r="I132" s="113" t="s">
        <v>350</v>
      </c>
    </row>
    <row r="133" spans="2:9">
      <c r="B133" s="115" t="s">
        <v>349</v>
      </c>
      <c r="C133" s="114"/>
      <c r="D133" s="114"/>
      <c r="E133" s="114">
        <f t="shared" si="38"/>
        <v>0</v>
      </c>
      <c r="F133" s="114"/>
      <c r="G133" s="114"/>
      <c r="H133" s="114">
        <f t="shared" si="39"/>
        <v>0</v>
      </c>
      <c r="I133" s="113" t="s">
        <v>348</v>
      </c>
    </row>
    <row r="134" spans="2:9">
      <c r="B134" s="117" t="s">
        <v>347</v>
      </c>
      <c r="C134" s="114">
        <f t="shared" ref="C134:H134" si="40">SUM(C135:C137)</f>
        <v>0</v>
      </c>
      <c r="D134" s="114">
        <f t="shared" si="40"/>
        <v>0</v>
      </c>
      <c r="E134" s="114">
        <f t="shared" si="40"/>
        <v>0</v>
      </c>
      <c r="F134" s="114">
        <f t="shared" si="40"/>
        <v>0</v>
      </c>
      <c r="G134" s="114">
        <f t="shared" si="40"/>
        <v>0</v>
      </c>
      <c r="H134" s="114">
        <f t="shared" si="40"/>
        <v>0</v>
      </c>
    </row>
    <row r="135" spans="2:9">
      <c r="B135" s="115" t="s">
        <v>346</v>
      </c>
      <c r="C135" s="114"/>
      <c r="D135" s="114"/>
      <c r="E135" s="114">
        <f>C135+D135</f>
        <v>0</v>
      </c>
      <c r="F135" s="114"/>
      <c r="G135" s="114"/>
      <c r="H135" s="114">
        <f>E135-F135</f>
        <v>0</v>
      </c>
      <c r="I135" s="113" t="s">
        <v>345</v>
      </c>
    </row>
    <row r="136" spans="2:9">
      <c r="B136" s="115" t="s">
        <v>344</v>
      </c>
      <c r="C136" s="114"/>
      <c r="D136" s="114"/>
      <c r="E136" s="114">
        <f>C136+D136</f>
        <v>0</v>
      </c>
      <c r="F136" s="114"/>
      <c r="G136" s="114"/>
      <c r="H136" s="114">
        <f>E136-F136</f>
        <v>0</v>
      </c>
      <c r="I136" s="113" t="s">
        <v>343</v>
      </c>
    </row>
    <row r="137" spans="2:9">
      <c r="B137" s="115" t="s">
        <v>342</v>
      </c>
      <c r="C137" s="114"/>
      <c r="D137" s="114"/>
      <c r="E137" s="114">
        <f>C137+D137</f>
        <v>0</v>
      </c>
      <c r="F137" s="114"/>
      <c r="G137" s="114"/>
      <c r="H137" s="114">
        <f>E137-F137</f>
        <v>0</v>
      </c>
      <c r="I137" s="113" t="s">
        <v>341</v>
      </c>
    </row>
    <row r="138" spans="2:9">
      <c r="B138" s="117" t="s">
        <v>340</v>
      </c>
      <c r="C138" s="114">
        <f t="shared" ref="C138:H138" si="41">SUM(C139:C143,C145:C146)</f>
        <v>0</v>
      </c>
      <c r="D138" s="114">
        <f t="shared" si="41"/>
        <v>0</v>
      </c>
      <c r="E138" s="114">
        <f t="shared" si="41"/>
        <v>0</v>
      </c>
      <c r="F138" s="114">
        <f t="shared" si="41"/>
        <v>0</v>
      </c>
      <c r="G138" s="114">
        <f t="shared" si="41"/>
        <v>0</v>
      </c>
      <c r="H138" s="114">
        <f t="shared" si="41"/>
        <v>0</v>
      </c>
    </row>
    <row r="139" spans="2:9">
      <c r="B139" s="115" t="s">
        <v>339</v>
      </c>
      <c r="C139" s="114"/>
      <c r="D139" s="114"/>
      <c r="E139" s="114">
        <f t="shared" ref="E139:E146" si="42">C139+D139</f>
        <v>0</v>
      </c>
      <c r="F139" s="114"/>
      <c r="G139" s="114"/>
      <c r="H139" s="114">
        <f t="shared" ref="H139:H146" si="43">E139-F139</f>
        <v>0</v>
      </c>
      <c r="I139" s="113" t="s">
        <v>338</v>
      </c>
    </row>
    <row r="140" spans="2:9">
      <c r="B140" s="115" t="s">
        <v>337</v>
      </c>
      <c r="C140" s="114"/>
      <c r="D140" s="114"/>
      <c r="E140" s="114">
        <f t="shared" si="42"/>
        <v>0</v>
      </c>
      <c r="F140" s="114"/>
      <c r="G140" s="114"/>
      <c r="H140" s="114">
        <f t="shared" si="43"/>
        <v>0</v>
      </c>
      <c r="I140" s="113" t="s">
        <v>336</v>
      </c>
    </row>
    <row r="141" spans="2:9">
      <c r="B141" s="115" t="s">
        <v>335</v>
      </c>
      <c r="C141" s="114"/>
      <c r="D141" s="114"/>
      <c r="E141" s="114">
        <f t="shared" si="42"/>
        <v>0</v>
      </c>
      <c r="F141" s="114"/>
      <c r="G141" s="114"/>
      <c r="H141" s="114">
        <f t="shared" si="43"/>
        <v>0</v>
      </c>
      <c r="I141" s="113" t="s">
        <v>334</v>
      </c>
    </row>
    <row r="142" spans="2:9">
      <c r="B142" s="115" t="s">
        <v>333</v>
      </c>
      <c r="C142" s="114"/>
      <c r="D142" s="114"/>
      <c r="E142" s="114">
        <f t="shared" si="42"/>
        <v>0</v>
      </c>
      <c r="F142" s="114"/>
      <c r="G142" s="114"/>
      <c r="H142" s="114">
        <f t="shared" si="43"/>
        <v>0</v>
      </c>
      <c r="I142" s="113" t="s">
        <v>332</v>
      </c>
    </row>
    <row r="143" spans="2:9">
      <c r="B143" s="115" t="s">
        <v>331</v>
      </c>
      <c r="C143" s="114"/>
      <c r="D143" s="114"/>
      <c r="E143" s="114">
        <f t="shared" si="42"/>
        <v>0</v>
      </c>
      <c r="F143" s="114"/>
      <c r="G143" s="114"/>
      <c r="H143" s="114">
        <f t="shared" si="43"/>
        <v>0</v>
      </c>
      <c r="I143" s="113" t="s">
        <v>330</v>
      </c>
    </row>
    <row r="144" spans="2:9">
      <c r="B144" s="115" t="s">
        <v>329</v>
      </c>
      <c r="C144" s="114"/>
      <c r="D144" s="114"/>
      <c r="E144" s="114">
        <f t="shared" si="42"/>
        <v>0</v>
      </c>
      <c r="F144" s="114"/>
      <c r="G144" s="114"/>
      <c r="H144" s="114">
        <f t="shared" si="43"/>
        <v>0</v>
      </c>
      <c r="I144" s="113"/>
    </row>
    <row r="145" spans="2:9">
      <c r="B145" s="115" t="s">
        <v>328</v>
      </c>
      <c r="C145" s="114"/>
      <c r="D145" s="114"/>
      <c r="E145" s="114">
        <f t="shared" si="42"/>
        <v>0</v>
      </c>
      <c r="F145" s="114"/>
      <c r="G145" s="114"/>
      <c r="H145" s="114">
        <f t="shared" si="43"/>
        <v>0</v>
      </c>
      <c r="I145" s="113" t="s">
        <v>327</v>
      </c>
    </row>
    <row r="146" spans="2:9">
      <c r="B146" s="115" t="s">
        <v>326</v>
      </c>
      <c r="C146" s="114"/>
      <c r="D146" s="114"/>
      <c r="E146" s="114">
        <f t="shared" si="42"/>
        <v>0</v>
      </c>
      <c r="F146" s="114"/>
      <c r="G146" s="114"/>
      <c r="H146" s="114">
        <f t="shared" si="43"/>
        <v>0</v>
      </c>
      <c r="I146" s="113" t="s">
        <v>325</v>
      </c>
    </row>
    <row r="147" spans="2:9">
      <c r="B147" s="117" t="s">
        <v>324</v>
      </c>
      <c r="C147" s="114">
        <f t="shared" ref="C147:H147" si="44">SUM(C148:C150)</f>
        <v>0</v>
      </c>
      <c r="D147" s="114">
        <f t="shared" si="44"/>
        <v>0</v>
      </c>
      <c r="E147" s="114">
        <f t="shared" si="44"/>
        <v>0</v>
      </c>
      <c r="F147" s="114">
        <f t="shared" si="44"/>
        <v>0</v>
      </c>
      <c r="G147" s="114">
        <f t="shared" si="44"/>
        <v>0</v>
      </c>
      <c r="H147" s="114">
        <f t="shared" si="44"/>
        <v>0</v>
      </c>
    </row>
    <row r="148" spans="2:9">
      <c r="B148" s="115" t="s">
        <v>323</v>
      </c>
      <c r="C148" s="114"/>
      <c r="D148" s="114"/>
      <c r="E148" s="114">
        <f>C148+D148</f>
        <v>0</v>
      </c>
      <c r="F148" s="114"/>
      <c r="G148" s="114"/>
      <c r="H148" s="114">
        <f>E148-F148</f>
        <v>0</v>
      </c>
      <c r="I148" s="113" t="s">
        <v>322</v>
      </c>
    </row>
    <row r="149" spans="2:9">
      <c r="B149" s="115" t="s">
        <v>321</v>
      </c>
      <c r="C149" s="114"/>
      <c r="D149" s="114"/>
      <c r="E149" s="114">
        <f>C149+D149</f>
        <v>0</v>
      </c>
      <c r="F149" s="114"/>
      <c r="G149" s="114"/>
      <c r="H149" s="114">
        <f>E149-F149</f>
        <v>0</v>
      </c>
      <c r="I149" s="113" t="s">
        <v>320</v>
      </c>
    </row>
    <row r="150" spans="2:9">
      <c r="B150" s="115" t="s">
        <v>319</v>
      </c>
      <c r="C150" s="114"/>
      <c r="D150" s="114"/>
      <c r="E150" s="114">
        <f>C150+D150</f>
        <v>0</v>
      </c>
      <c r="F150" s="114"/>
      <c r="G150" s="114"/>
      <c r="H150" s="114">
        <f>E150-F150</f>
        <v>0</v>
      </c>
      <c r="I150" s="113" t="s">
        <v>318</v>
      </c>
    </row>
    <row r="151" spans="2:9">
      <c r="B151" s="117" t="s">
        <v>317</v>
      </c>
      <c r="C151" s="114">
        <f t="shared" ref="C151:H151" si="45">SUM(C152:C158)</f>
        <v>0</v>
      </c>
      <c r="D151" s="114">
        <f t="shared" si="45"/>
        <v>0</v>
      </c>
      <c r="E151" s="114">
        <f t="shared" si="45"/>
        <v>0</v>
      </c>
      <c r="F151" s="114">
        <f t="shared" si="45"/>
        <v>0</v>
      </c>
      <c r="G151" s="114">
        <f t="shared" si="45"/>
        <v>0</v>
      </c>
      <c r="H151" s="114">
        <f t="shared" si="45"/>
        <v>0</v>
      </c>
    </row>
    <row r="152" spans="2:9">
      <c r="B152" s="115" t="s">
        <v>316</v>
      </c>
      <c r="C152" s="114"/>
      <c r="D152" s="114"/>
      <c r="E152" s="114">
        <f t="shared" ref="E152:E158" si="46">C152+D152</f>
        <v>0</v>
      </c>
      <c r="F152" s="114"/>
      <c r="G152" s="114"/>
      <c r="H152" s="114">
        <f t="shared" ref="H152:H158" si="47">E152-F152</f>
        <v>0</v>
      </c>
      <c r="I152" s="113" t="s">
        <v>315</v>
      </c>
    </row>
    <row r="153" spans="2:9">
      <c r="B153" s="115" t="s">
        <v>314</v>
      </c>
      <c r="C153" s="114"/>
      <c r="D153" s="114"/>
      <c r="E153" s="114">
        <f t="shared" si="46"/>
        <v>0</v>
      </c>
      <c r="F153" s="114"/>
      <c r="G153" s="114"/>
      <c r="H153" s="114">
        <f t="shared" si="47"/>
        <v>0</v>
      </c>
      <c r="I153" s="113" t="s">
        <v>313</v>
      </c>
    </row>
    <row r="154" spans="2:9">
      <c r="B154" s="115" t="s">
        <v>312</v>
      </c>
      <c r="C154" s="114"/>
      <c r="D154" s="114"/>
      <c r="E154" s="114">
        <f t="shared" si="46"/>
        <v>0</v>
      </c>
      <c r="F154" s="114"/>
      <c r="G154" s="114"/>
      <c r="H154" s="114">
        <f t="shared" si="47"/>
        <v>0</v>
      </c>
      <c r="I154" s="113" t="s">
        <v>311</v>
      </c>
    </row>
    <row r="155" spans="2:9">
      <c r="B155" s="116" t="s">
        <v>310</v>
      </c>
      <c r="C155" s="114"/>
      <c r="D155" s="114"/>
      <c r="E155" s="114">
        <f t="shared" si="46"/>
        <v>0</v>
      </c>
      <c r="F155" s="114"/>
      <c r="G155" s="114"/>
      <c r="H155" s="114">
        <f t="shared" si="47"/>
        <v>0</v>
      </c>
      <c r="I155" s="113" t="s">
        <v>309</v>
      </c>
    </row>
    <row r="156" spans="2:9">
      <c r="B156" s="115" t="s">
        <v>308</v>
      </c>
      <c r="C156" s="114"/>
      <c r="D156" s="114"/>
      <c r="E156" s="114">
        <f t="shared" si="46"/>
        <v>0</v>
      </c>
      <c r="F156" s="114"/>
      <c r="G156" s="114"/>
      <c r="H156" s="114">
        <f t="shared" si="47"/>
        <v>0</v>
      </c>
      <c r="I156" s="113" t="s">
        <v>307</v>
      </c>
    </row>
    <row r="157" spans="2:9">
      <c r="B157" s="115" t="s">
        <v>306</v>
      </c>
      <c r="C157" s="114"/>
      <c r="D157" s="114"/>
      <c r="E157" s="114">
        <f t="shared" si="46"/>
        <v>0</v>
      </c>
      <c r="F157" s="114"/>
      <c r="G157" s="114"/>
      <c r="H157" s="114">
        <f t="shared" si="47"/>
        <v>0</v>
      </c>
      <c r="I157" s="113" t="s">
        <v>305</v>
      </c>
    </row>
    <row r="158" spans="2:9">
      <c r="B158" s="115" t="s">
        <v>304</v>
      </c>
      <c r="C158" s="114"/>
      <c r="D158" s="114"/>
      <c r="E158" s="114">
        <f t="shared" si="46"/>
        <v>0</v>
      </c>
      <c r="F158" s="114"/>
      <c r="G158" s="114"/>
      <c r="H158" s="114">
        <f t="shared" si="47"/>
        <v>0</v>
      </c>
      <c r="I158" s="113" t="s">
        <v>303</v>
      </c>
    </row>
    <row r="159" spans="2:9">
      <c r="B159" s="112"/>
      <c r="C159" s="111"/>
      <c r="D159" s="111"/>
      <c r="E159" s="111"/>
      <c r="F159" s="111"/>
      <c r="G159" s="111"/>
      <c r="H159" s="111"/>
    </row>
    <row r="160" spans="2:9">
      <c r="B160" s="110" t="s">
        <v>302</v>
      </c>
      <c r="C160" s="109">
        <f t="shared" ref="C160:H160" si="48">C10+C85</f>
        <v>5106376.68</v>
      </c>
      <c r="D160" s="109">
        <f t="shared" si="48"/>
        <v>2254430.3199999998</v>
      </c>
      <c r="E160" s="109">
        <f t="shared" si="48"/>
        <v>7360807</v>
      </c>
      <c r="F160" s="109">
        <f t="shared" si="48"/>
        <v>7335891.6300000008</v>
      </c>
      <c r="G160" s="109">
        <f t="shared" si="48"/>
        <v>7184904.3200000003</v>
      </c>
      <c r="H160" s="109">
        <f t="shared" si="48"/>
        <v>24915.369999999686</v>
      </c>
    </row>
    <row r="161" spans="2:8">
      <c r="B161" s="56"/>
      <c r="C161" s="108"/>
      <c r="D161" s="108"/>
      <c r="E161" s="108"/>
      <c r="F161" s="108"/>
      <c r="G161" s="108"/>
      <c r="H161" s="108"/>
    </row>
  </sheetData>
  <mergeCells count="9">
    <mergeCell ref="B2:H2"/>
    <mergeCell ref="B8:B9"/>
    <mergeCell ref="C8:G8"/>
    <mergeCell ref="H8:H9"/>
    <mergeCell ref="B3:H3"/>
    <mergeCell ref="B4:H4"/>
    <mergeCell ref="B5:H5"/>
    <mergeCell ref="B6:H6"/>
    <mergeCell ref="B7:H7"/>
  </mergeCells>
  <pageMargins left="0.25" right="0.25" top="0.75" bottom="0.75" header="0.3" footer="0.3"/>
  <pageSetup scale="40" orientation="portrait" r:id="rId1"/>
  <rowBreaks count="1" manualBreakCount="1">
    <brk id="84" min="1" max="7" man="1"/>
  </rowBreaks>
  <colBreaks count="1" manualBreakCount="1">
    <brk id="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420FF-3BD6-4B08-B95E-6775D6C487A1}">
  <dimension ref="B1:H31"/>
  <sheetViews>
    <sheetView showGridLines="0" zoomScaleNormal="100" workbookViewId="0">
      <selection activeCell="B2" sqref="B2:H2"/>
    </sheetView>
  </sheetViews>
  <sheetFormatPr baseColWidth="10" defaultRowHeight="15"/>
  <cols>
    <col min="1" max="1" width="3.7109375" customWidth="1"/>
    <col min="2" max="2" width="58.140625" customWidth="1"/>
    <col min="3" max="8" width="21.7109375" customWidth="1"/>
  </cols>
  <sheetData>
    <row r="1" spans="2:8" ht="48" customHeight="1"/>
    <row r="2" spans="2:8" ht="21">
      <c r="B2" s="167" t="s">
        <v>636</v>
      </c>
      <c r="C2" s="167"/>
      <c r="D2" s="167"/>
      <c r="E2" s="167"/>
      <c r="F2" s="167"/>
      <c r="G2" s="167"/>
      <c r="H2" s="167"/>
    </row>
    <row r="3" spans="2:8">
      <c r="B3" s="159" t="s">
        <v>634</v>
      </c>
      <c r="C3" s="160"/>
      <c r="D3" s="160"/>
      <c r="E3" s="160"/>
      <c r="F3" s="160"/>
      <c r="G3" s="160"/>
      <c r="H3" s="161"/>
    </row>
    <row r="4" spans="2:8">
      <c r="B4" s="148" t="s">
        <v>511</v>
      </c>
      <c r="C4" s="162"/>
      <c r="D4" s="162"/>
      <c r="E4" s="162"/>
      <c r="F4" s="162"/>
      <c r="G4" s="162"/>
      <c r="H4" s="150"/>
    </row>
    <row r="5" spans="2:8">
      <c r="B5" s="148" t="s">
        <v>522</v>
      </c>
      <c r="C5" s="162"/>
      <c r="D5" s="162"/>
      <c r="E5" s="162"/>
      <c r="F5" s="162"/>
      <c r="G5" s="162"/>
      <c r="H5" s="150"/>
    </row>
    <row r="6" spans="2:8">
      <c r="B6" s="148" t="s">
        <v>187</v>
      </c>
      <c r="C6" s="162"/>
      <c r="D6" s="162"/>
      <c r="E6" s="162"/>
      <c r="F6" s="162"/>
      <c r="G6" s="162"/>
      <c r="H6" s="150"/>
    </row>
    <row r="7" spans="2:8">
      <c r="B7" s="154" t="s">
        <v>2</v>
      </c>
      <c r="C7" s="155"/>
      <c r="D7" s="155"/>
      <c r="E7" s="155"/>
      <c r="F7" s="155"/>
      <c r="G7" s="155"/>
      <c r="H7" s="156"/>
    </row>
    <row r="8" spans="2:8">
      <c r="B8" s="163" t="s">
        <v>4</v>
      </c>
      <c r="C8" s="171" t="s">
        <v>509</v>
      </c>
      <c r="D8" s="171"/>
      <c r="E8" s="171"/>
      <c r="F8" s="171"/>
      <c r="G8" s="171"/>
      <c r="H8" s="172" t="s">
        <v>508</v>
      </c>
    </row>
    <row r="9" spans="2:8" ht="30">
      <c r="B9" s="164"/>
      <c r="C9" s="125" t="s">
        <v>507</v>
      </c>
      <c r="D9" s="126" t="s">
        <v>295</v>
      </c>
      <c r="E9" s="125" t="s">
        <v>294</v>
      </c>
      <c r="F9" s="125" t="s">
        <v>199</v>
      </c>
      <c r="G9" s="125" t="s">
        <v>217</v>
      </c>
      <c r="H9" s="173"/>
    </row>
    <row r="10" spans="2:8">
      <c r="B10" s="105" t="s">
        <v>521</v>
      </c>
      <c r="C10" s="124">
        <f t="shared" ref="C10:H10" si="0">SUM(C11:C19)</f>
        <v>5106376.68</v>
      </c>
      <c r="D10" s="124">
        <f t="shared" si="0"/>
        <v>2254430.3199999998</v>
      </c>
      <c r="E10" s="124">
        <f t="shared" si="0"/>
        <v>7360807</v>
      </c>
      <c r="F10" s="124">
        <f t="shared" si="0"/>
        <v>7335891.6299999999</v>
      </c>
      <c r="G10" s="124">
        <f t="shared" si="0"/>
        <v>7184904.3200000003</v>
      </c>
      <c r="H10" s="124">
        <f t="shared" si="0"/>
        <v>24915.369999999646</v>
      </c>
    </row>
    <row r="11" spans="2:8">
      <c r="B11" s="123">
        <v>3112</v>
      </c>
      <c r="C11" s="82">
        <v>5106376.68</v>
      </c>
      <c r="D11" s="82">
        <v>0</v>
      </c>
      <c r="E11" s="62">
        <f t="shared" ref="E11:E18" si="1">C11+D11</f>
        <v>5106376.68</v>
      </c>
      <c r="F11" s="82">
        <v>7335891.6299999999</v>
      </c>
      <c r="G11" s="82">
        <v>7184904.3200000003</v>
      </c>
      <c r="H11" s="62">
        <f t="shared" ref="H11:H18" si="2">E11-F11</f>
        <v>-2229514.9500000002</v>
      </c>
    </row>
    <row r="12" spans="2:8">
      <c r="B12" s="123">
        <v>3112</v>
      </c>
      <c r="C12" s="82">
        <v>0</v>
      </c>
      <c r="D12" s="82">
        <v>2254430.3199999998</v>
      </c>
      <c r="E12" s="62">
        <f t="shared" si="1"/>
        <v>2254430.3199999998</v>
      </c>
      <c r="F12" s="82">
        <v>0</v>
      </c>
      <c r="G12" s="82">
        <v>0</v>
      </c>
      <c r="H12" s="62">
        <f t="shared" si="2"/>
        <v>2254430.3199999998</v>
      </c>
    </row>
    <row r="13" spans="2:8">
      <c r="B13" s="123" t="s">
        <v>517</v>
      </c>
      <c r="C13" s="62"/>
      <c r="D13" s="62"/>
      <c r="E13" s="62">
        <f t="shared" si="1"/>
        <v>0</v>
      </c>
      <c r="F13" s="62"/>
      <c r="G13" s="62"/>
      <c r="H13" s="62">
        <f t="shared" si="2"/>
        <v>0</v>
      </c>
    </row>
    <row r="14" spans="2:8">
      <c r="B14" s="123" t="s">
        <v>516</v>
      </c>
      <c r="C14" s="62"/>
      <c r="D14" s="62"/>
      <c r="E14" s="62">
        <f t="shared" si="1"/>
        <v>0</v>
      </c>
      <c r="F14" s="62"/>
      <c r="G14" s="62"/>
      <c r="H14" s="62">
        <f t="shared" si="2"/>
        <v>0</v>
      </c>
    </row>
    <row r="15" spans="2:8">
      <c r="B15" s="123" t="s">
        <v>515</v>
      </c>
      <c r="C15" s="62"/>
      <c r="D15" s="62"/>
      <c r="E15" s="62">
        <f t="shared" si="1"/>
        <v>0</v>
      </c>
      <c r="F15" s="62"/>
      <c r="G15" s="62"/>
      <c r="H15" s="62">
        <f t="shared" si="2"/>
        <v>0</v>
      </c>
    </row>
    <row r="16" spans="2:8">
      <c r="B16" s="123" t="s">
        <v>514</v>
      </c>
      <c r="C16" s="62"/>
      <c r="D16" s="62"/>
      <c r="E16" s="62">
        <f t="shared" si="1"/>
        <v>0</v>
      </c>
      <c r="F16" s="62"/>
      <c r="G16" s="62"/>
      <c r="H16" s="62">
        <f t="shared" si="2"/>
        <v>0</v>
      </c>
    </row>
    <row r="17" spans="2:8">
      <c r="B17" s="123" t="s">
        <v>513</v>
      </c>
      <c r="C17" s="62"/>
      <c r="D17" s="62"/>
      <c r="E17" s="62">
        <f t="shared" si="1"/>
        <v>0</v>
      </c>
      <c r="F17" s="62"/>
      <c r="G17" s="62"/>
      <c r="H17" s="62">
        <f t="shared" si="2"/>
        <v>0</v>
      </c>
    </row>
    <row r="18" spans="2:8">
      <c r="B18" s="123" t="s">
        <v>512</v>
      </c>
      <c r="C18" s="62"/>
      <c r="D18" s="62"/>
      <c r="E18" s="62">
        <f t="shared" si="1"/>
        <v>0</v>
      </c>
      <c r="F18" s="62"/>
      <c r="G18" s="62"/>
      <c r="H18" s="62">
        <f t="shared" si="2"/>
        <v>0</v>
      </c>
    </row>
    <row r="19" spans="2:8">
      <c r="B19" s="47" t="s">
        <v>123</v>
      </c>
      <c r="C19" s="59"/>
      <c r="D19" s="59"/>
      <c r="E19" s="59"/>
      <c r="F19" s="59"/>
      <c r="G19" s="59"/>
      <c r="H19" s="59"/>
    </row>
    <row r="20" spans="2:8">
      <c r="B20" s="86" t="s">
        <v>520</v>
      </c>
      <c r="C20" s="57">
        <f t="shared" ref="C20:H20" si="3">SUM(C21:C29)</f>
        <v>0</v>
      </c>
      <c r="D20" s="57">
        <f t="shared" si="3"/>
        <v>0</v>
      </c>
      <c r="E20" s="57">
        <f t="shared" si="3"/>
        <v>0</v>
      </c>
      <c r="F20" s="57">
        <f t="shared" si="3"/>
        <v>0</v>
      </c>
      <c r="G20" s="57">
        <f t="shared" si="3"/>
        <v>0</v>
      </c>
      <c r="H20" s="57">
        <f t="shared" si="3"/>
        <v>0</v>
      </c>
    </row>
    <row r="21" spans="2:8">
      <c r="B21" s="123" t="s">
        <v>519</v>
      </c>
      <c r="C21" s="62"/>
      <c r="D21" s="62"/>
      <c r="E21" s="62">
        <f t="shared" ref="E21:E30" si="4">C21+D21</f>
        <v>0</v>
      </c>
      <c r="F21" s="62"/>
      <c r="G21" s="62"/>
      <c r="H21" s="62">
        <f t="shared" ref="H21:H30" si="5">E21-F21</f>
        <v>0</v>
      </c>
    </row>
    <row r="22" spans="2:8">
      <c r="B22" s="123" t="s">
        <v>518</v>
      </c>
      <c r="C22" s="62"/>
      <c r="D22" s="62"/>
      <c r="E22" s="62">
        <f t="shared" si="4"/>
        <v>0</v>
      </c>
      <c r="F22" s="62"/>
      <c r="G22" s="62"/>
      <c r="H22" s="62">
        <f t="shared" si="5"/>
        <v>0</v>
      </c>
    </row>
    <row r="23" spans="2:8">
      <c r="B23" s="123" t="s">
        <v>517</v>
      </c>
      <c r="C23" s="62"/>
      <c r="D23" s="62"/>
      <c r="E23" s="62">
        <f t="shared" si="4"/>
        <v>0</v>
      </c>
      <c r="F23" s="62"/>
      <c r="G23" s="62"/>
      <c r="H23" s="62">
        <f t="shared" si="5"/>
        <v>0</v>
      </c>
    </row>
    <row r="24" spans="2:8">
      <c r="B24" s="123" t="s">
        <v>516</v>
      </c>
      <c r="C24" s="62"/>
      <c r="D24" s="62"/>
      <c r="E24" s="62">
        <f t="shared" si="4"/>
        <v>0</v>
      </c>
      <c r="F24" s="62"/>
      <c r="G24" s="62"/>
      <c r="H24" s="62">
        <f t="shared" si="5"/>
        <v>0</v>
      </c>
    </row>
    <row r="25" spans="2:8">
      <c r="B25" s="123" t="s">
        <v>515</v>
      </c>
      <c r="C25" s="62"/>
      <c r="D25" s="62"/>
      <c r="E25" s="62">
        <f t="shared" si="4"/>
        <v>0</v>
      </c>
      <c r="F25" s="62"/>
      <c r="G25" s="62"/>
      <c r="H25" s="62">
        <f t="shared" si="5"/>
        <v>0</v>
      </c>
    </row>
    <row r="26" spans="2:8">
      <c r="B26" s="123" t="s">
        <v>514</v>
      </c>
      <c r="C26" s="62"/>
      <c r="D26" s="62"/>
      <c r="E26" s="62">
        <f t="shared" si="4"/>
        <v>0</v>
      </c>
      <c r="F26" s="62"/>
      <c r="G26" s="62"/>
      <c r="H26" s="62">
        <f t="shared" si="5"/>
        <v>0</v>
      </c>
    </row>
    <row r="27" spans="2:8">
      <c r="B27" s="123" t="s">
        <v>513</v>
      </c>
      <c r="C27" s="62"/>
      <c r="D27" s="62"/>
      <c r="E27" s="62">
        <f t="shared" si="4"/>
        <v>0</v>
      </c>
      <c r="F27" s="62"/>
      <c r="G27" s="62"/>
      <c r="H27" s="62">
        <f t="shared" si="5"/>
        <v>0</v>
      </c>
    </row>
    <row r="28" spans="2:8">
      <c r="B28" s="123" t="s">
        <v>512</v>
      </c>
      <c r="C28" s="62"/>
      <c r="D28" s="62"/>
      <c r="E28" s="62">
        <f t="shared" si="4"/>
        <v>0</v>
      </c>
      <c r="F28" s="62"/>
      <c r="G28" s="62"/>
      <c r="H28" s="62">
        <f t="shared" si="5"/>
        <v>0</v>
      </c>
    </row>
    <row r="29" spans="2:8">
      <c r="B29" s="47" t="s">
        <v>123</v>
      </c>
      <c r="C29" s="59"/>
      <c r="D29" s="59"/>
      <c r="E29" s="62">
        <f t="shared" si="4"/>
        <v>0</v>
      </c>
      <c r="F29" s="62"/>
      <c r="G29" s="62"/>
      <c r="H29" s="62">
        <f t="shared" si="5"/>
        <v>0</v>
      </c>
    </row>
    <row r="30" spans="2:8">
      <c r="B30" s="86" t="s">
        <v>302</v>
      </c>
      <c r="C30" s="57">
        <f>C10+C20</f>
        <v>5106376.68</v>
      </c>
      <c r="D30" s="57">
        <f>D10+D20</f>
        <v>2254430.3199999998</v>
      </c>
      <c r="E30" s="57">
        <f t="shared" si="4"/>
        <v>7360807</v>
      </c>
      <c r="F30" s="57">
        <f>F10+F20</f>
        <v>7335891.6299999999</v>
      </c>
      <c r="G30" s="57">
        <f>G10+G20</f>
        <v>7184904.3200000003</v>
      </c>
      <c r="H30" s="57">
        <f t="shared" si="5"/>
        <v>24915.370000000112</v>
      </c>
    </row>
    <row r="31" spans="2:8">
      <c r="B31" s="56"/>
      <c r="C31" s="122"/>
      <c r="D31" s="122"/>
      <c r="E31" s="122"/>
      <c r="F31" s="122"/>
      <c r="G31" s="122"/>
      <c r="H31" s="122"/>
    </row>
  </sheetData>
  <mergeCells count="9">
    <mergeCell ref="B7:H7"/>
    <mergeCell ref="B8:B9"/>
    <mergeCell ref="C8:G8"/>
    <mergeCell ref="H8:H9"/>
    <mergeCell ref="B2:H2"/>
    <mergeCell ref="B3:H3"/>
    <mergeCell ref="B4:H4"/>
    <mergeCell ref="B5:H5"/>
    <mergeCell ref="B6:H6"/>
  </mergeCells>
  <pageMargins left="0.25" right="0.25" top="0.75" bottom="0.75" header="0.3" footer="0.3"/>
  <pageSetup scale="5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00FCC-1468-4A38-9A9D-0AA7BCF55ECC}">
  <dimension ref="B1:I79"/>
  <sheetViews>
    <sheetView showGridLines="0" zoomScaleNormal="100" workbookViewId="0">
      <selection activeCell="B2" sqref="B2:H2"/>
    </sheetView>
  </sheetViews>
  <sheetFormatPr baseColWidth="10" defaultRowHeight="15"/>
  <cols>
    <col min="1" max="1" width="3.5703125" customWidth="1"/>
    <col min="2" max="2" width="70.28515625" customWidth="1"/>
    <col min="3" max="8" width="22" customWidth="1"/>
  </cols>
  <sheetData>
    <row r="1" spans="2:9" ht="45" customHeight="1"/>
    <row r="2" spans="2:9" ht="21">
      <c r="B2" s="174" t="s">
        <v>637</v>
      </c>
      <c r="C2" s="175"/>
      <c r="D2" s="175"/>
      <c r="E2" s="175"/>
      <c r="F2" s="175"/>
      <c r="G2" s="175"/>
      <c r="H2" s="175"/>
    </row>
    <row r="3" spans="2:9">
      <c r="B3" s="159" t="s">
        <v>634</v>
      </c>
      <c r="C3" s="160"/>
      <c r="D3" s="160"/>
      <c r="E3" s="160"/>
      <c r="F3" s="160"/>
      <c r="G3" s="160"/>
      <c r="H3" s="161"/>
    </row>
    <row r="4" spans="2:9">
      <c r="B4" s="148" t="s">
        <v>618</v>
      </c>
      <c r="C4" s="149"/>
      <c r="D4" s="149"/>
      <c r="E4" s="149"/>
      <c r="F4" s="149"/>
      <c r="G4" s="149"/>
      <c r="H4" s="150"/>
    </row>
    <row r="5" spans="2:9">
      <c r="B5" s="148" t="s">
        <v>617</v>
      </c>
      <c r="C5" s="149"/>
      <c r="D5" s="149"/>
      <c r="E5" s="149"/>
      <c r="F5" s="149"/>
      <c r="G5" s="149"/>
      <c r="H5" s="150"/>
    </row>
    <row r="6" spans="2:9">
      <c r="B6" s="148" t="s">
        <v>187</v>
      </c>
      <c r="C6" s="149"/>
      <c r="D6" s="149"/>
      <c r="E6" s="149"/>
      <c r="F6" s="149"/>
      <c r="G6" s="149"/>
      <c r="H6" s="150"/>
    </row>
    <row r="7" spans="2:9">
      <c r="B7" s="154" t="s">
        <v>2</v>
      </c>
      <c r="C7" s="155"/>
      <c r="D7" s="155"/>
      <c r="E7" s="155"/>
      <c r="F7" s="155"/>
      <c r="G7" s="155"/>
      <c r="H7" s="156"/>
    </row>
    <row r="8" spans="2:9">
      <c r="B8" s="162" t="s">
        <v>4</v>
      </c>
      <c r="C8" s="154" t="s">
        <v>509</v>
      </c>
      <c r="D8" s="155"/>
      <c r="E8" s="155"/>
      <c r="F8" s="155"/>
      <c r="G8" s="156"/>
      <c r="H8" s="169" t="s">
        <v>616</v>
      </c>
    </row>
    <row r="9" spans="2:9" ht="30">
      <c r="B9" s="162"/>
      <c r="C9" s="106" t="s">
        <v>507</v>
      </c>
      <c r="D9" s="43" t="s">
        <v>615</v>
      </c>
      <c r="E9" s="106" t="s">
        <v>505</v>
      </c>
      <c r="F9" s="106" t="s">
        <v>199</v>
      </c>
      <c r="G9" s="136" t="s">
        <v>217</v>
      </c>
      <c r="H9" s="168"/>
    </row>
    <row r="10" spans="2:9">
      <c r="B10" s="105" t="s">
        <v>614</v>
      </c>
      <c r="C10" s="135">
        <f t="shared" ref="C10:H10" si="0">C11+C20+C28+C38</f>
        <v>5106376.68</v>
      </c>
      <c r="D10" s="135">
        <f t="shared" si="0"/>
        <v>2254430.3199999998</v>
      </c>
      <c r="E10" s="135">
        <f t="shared" si="0"/>
        <v>7360807</v>
      </c>
      <c r="F10" s="135">
        <f t="shared" si="0"/>
        <v>7335891.6299999999</v>
      </c>
      <c r="G10" s="135">
        <f t="shared" si="0"/>
        <v>7184904.3200000003</v>
      </c>
      <c r="H10" s="135">
        <f t="shared" si="0"/>
        <v>24915.370000000112</v>
      </c>
    </row>
    <row r="11" spans="2:9">
      <c r="B11" s="72" t="s">
        <v>613</v>
      </c>
      <c r="C11" s="131">
        <f t="shared" ref="C11:H11" si="1">SUM(C12:C19)</f>
        <v>5106376.68</v>
      </c>
      <c r="D11" s="131">
        <f t="shared" si="1"/>
        <v>2254430.3199999998</v>
      </c>
      <c r="E11" s="131">
        <f t="shared" si="1"/>
        <v>7360807</v>
      </c>
      <c r="F11" s="131">
        <f t="shared" si="1"/>
        <v>7335891.6299999999</v>
      </c>
      <c r="G11" s="131">
        <f t="shared" si="1"/>
        <v>7184904.3200000003</v>
      </c>
      <c r="H11" s="131">
        <f t="shared" si="1"/>
        <v>24915.370000000112</v>
      </c>
    </row>
    <row r="12" spans="2:9">
      <c r="B12" s="101" t="s">
        <v>581</v>
      </c>
      <c r="C12" s="131"/>
      <c r="D12" s="131"/>
      <c r="E12" s="131">
        <f t="shared" ref="E12:E19" si="2">C12+D12</f>
        <v>0</v>
      </c>
      <c r="F12" s="131"/>
      <c r="G12" s="131"/>
      <c r="H12" s="131">
        <f t="shared" ref="H12:H19" si="3">E12-F12</f>
        <v>0</v>
      </c>
      <c r="I12" s="130" t="s">
        <v>612</v>
      </c>
    </row>
    <row r="13" spans="2:9">
      <c r="B13" s="101" t="s">
        <v>579</v>
      </c>
      <c r="C13" s="131"/>
      <c r="D13" s="131"/>
      <c r="E13" s="131">
        <f t="shared" si="2"/>
        <v>0</v>
      </c>
      <c r="F13" s="131"/>
      <c r="G13" s="131"/>
      <c r="H13" s="131">
        <f t="shared" si="3"/>
        <v>0</v>
      </c>
      <c r="I13" s="130" t="s">
        <v>611</v>
      </c>
    </row>
    <row r="14" spans="2:9">
      <c r="B14" s="101" t="s">
        <v>577</v>
      </c>
      <c r="C14" s="134">
        <v>5106376.68</v>
      </c>
      <c r="D14" s="134">
        <v>2254430.3199999998</v>
      </c>
      <c r="E14" s="131">
        <f t="shared" si="2"/>
        <v>7360807</v>
      </c>
      <c r="F14" s="134">
        <v>7335891.6299999999</v>
      </c>
      <c r="G14" s="134">
        <v>7184904.3200000003</v>
      </c>
      <c r="H14" s="131">
        <f t="shared" si="3"/>
        <v>24915.370000000112</v>
      </c>
      <c r="I14" s="130" t="s">
        <v>610</v>
      </c>
    </row>
    <row r="15" spans="2:9">
      <c r="B15" s="101" t="s">
        <v>575</v>
      </c>
      <c r="C15" s="131"/>
      <c r="D15" s="131"/>
      <c r="E15" s="131">
        <f t="shared" si="2"/>
        <v>0</v>
      </c>
      <c r="F15" s="131"/>
      <c r="G15" s="131"/>
      <c r="H15" s="131">
        <f t="shared" si="3"/>
        <v>0</v>
      </c>
      <c r="I15" s="130" t="s">
        <v>609</v>
      </c>
    </row>
    <row r="16" spans="2:9">
      <c r="B16" s="101" t="s">
        <v>573</v>
      </c>
      <c r="C16" s="131"/>
      <c r="D16" s="131"/>
      <c r="E16" s="131">
        <f t="shared" si="2"/>
        <v>0</v>
      </c>
      <c r="F16" s="131"/>
      <c r="G16" s="131"/>
      <c r="H16" s="131">
        <f t="shared" si="3"/>
        <v>0</v>
      </c>
      <c r="I16" s="130" t="s">
        <v>608</v>
      </c>
    </row>
    <row r="17" spans="2:9">
      <c r="B17" s="101" t="s">
        <v>571</v>
      </c>
      <c r="C17" s="131"/>
      <c r="D17" s="131"/>
      <c r="E17" s="131">
        <f t="shared" si="2"/>
        <v>0</v>
      </c>
      <c r="F17" s="131"/>
      <c r="G17" s="131"/>
      <c r="H17" s="131">
        <f t="shared" si="3"/>
        <v>0</v>
      </c>
      <c r="I17" s="130" t="s">
        <v>607</v>
      </c>
    </row>
    <row r="18" spans="2:9">
      <c r="B18" s="101" t="s">
        <v>569</v>
      </c>
      <c r="C18" s="131"/>
      <c r="D18" s="131"/>
      <c r="E18" s="131">
        <f t="shared" si="2"/>
        <v>0</v>
      </c>
      <c r="F18" s="131"/>
      <c r="G18" s="131"/>
      <c r="H18" s="131">
        <f t="shared" si="3"/>
        <v>0</v>
      </c>
      <c r="I18" s="130" t="s">
        <v>606</v>
      </c>
    </row>
    <row r="19" spans="2:9">
      <c r="B19" s="101" t="s">
        <v>567</v>
      </c>
      <c r="C19" s="131"/>
      <c r="D19" s="131"/>
      <c r="E19" s="131">
        <f t="shared" si="2"/>
        <v>0</v>
      </c>
      <c r="F19" s="131"/>
      <c r="G19" s="131"/>
      <c r="H19" s="131">
        <f t="shared" si="3"/>
        <v>0</v>
      </c>
      <c r="I19" s="130" t="s">
        <v>605</v>
      </c>
    </row>
    <row r="20" spans="2:9">
      <c r="B20" s="72" t="s">
        <v>565</v>
      </c>
      <c r="C20" s="131">
        <f t="shared" ref="C20:H20" si="4">SUM(C21:C27)</f>
        <v>0</v>
      </c>
      <c r="D20" s="131">
        <f t="shared" si="4"/>
        <v>0</v>
      </c>
      <c r="E20" s="131">
        <f t="shared" si="4"/>
        <v>0</v>
      </c>
      <c r="F20" s="131">
        <f t="shared" si="4"/>
        <v>0</v>
      </c>
      <c r="G20" s="131">
        <f t="shared" si="4"/>
        <v>0</v>
      </c>
      <c r="H20" s="131">
        <f t="shared" si="4"/>
        <v>0</v>
      </c>
    </row>
    <row r="21" spans="2:9">
      <c r="B21" s="101" t="s">
        <v>564</v>
      </c>
      <c r="C21" s="131"/>
      <c r="D21" s="131"/>
      <c r="E21" s="131">
        <f t="shared" ref="E21:E27" si="5">C21+D21</f>
        <v>0</v>
      </c>
      <c r="F21" s="131"/>
      <c r="G21" s="131"/>
      <c r="H21" s="131">
        <f t="shared" ref="H21:H27" si="6">E21-F21</f>
        <v>0</v>
      </c>
      <c r="I21" s="130" t="s">
        <v>604</v>
      </c>
    </row>
    <row r="22" spans="2:9">
      <c r="B22" s="101" t="s">
        <v>562</v>
      </c>
      <c r="C22" s="131"/>
      <c r="D22" s="131"/>
      <c r="E22" s="131">
        <f t="shared" si="5"/>
        <v>0</v>
      </c>
      <c r="F22" s="131"/>
      <c r="G22" s="131"/>
      <c r="H22" s="131">
        <f t="shared" si="6"/>
        <v>0</v>
      </c>
      <c r="I22" s="130" t="s">
        <v>603</v>
      </c>
    </row>
    <row r="23" spans="2:9">
      <c r="B23" s="101" t="s">
        <v>560</v>
      </c>
      <c r="C23" s="131"/>
      <c r="D23" s="131"/>
      <c r="E23" s="131">
        <f t="shared" si="5"/>
        <v>0</v>
      </c>
      <c r="F23" s="131"/>
      <c r="G23" s="131"/>
      <c r="H23" s="131">
        <f t="shared" si="6"/>
        <v>0</v>
      </c>
      <c r="I23" s="130" t="s">
        <v>602</v>
      </c>
    </row>
    <row r="24" spans="2:9">
      <c r="B24" s="101" t="s">
        <v>558</v>
      </c>
      <c r="C24" s="131"/>
      <c r="D24" s="131"/>
      <c r="E24" s="131">
        <f t="shared" si="5"/>
        <v>0</v>
      </c>
      <c r="F24" s="131"/>
      <c r="G24" s="131"/>
      <c r="H24" s="131">
        <f t="shared" si="6"/>
        <v>0</v>
      </c>
      <c r="I24" s="130" t="s">
        <v>601</v>
      </c>
    </row>
    <row r="25" spans="2:9">
      <c r="B25" s="101" t="s">
        <v>556</v>
      </c>
      <c r="C25" s="131"/>
      <c r="D25" s="131"/>
      <c r="E25" s="131">
        <f t="shared" si="5"/>
        <v>0</v>
      </c>
      <c r="F25" s="131"/>
      <c r="G25" s="131"/>
      <c r="H25" s="131">
        <f t="shared" si="6"/>
        <v>0</v>
      </c>
      <c r="I25" s="130" t="s">
        <v>600</v>
      </c>
    </row>
    <row r="26" spans="2:9">
      <c r="B26" s="101" t="s">
        <v>554</v>
      </c>
      <c r="C26" s="131"/>
      <c r="D26" s="131"/>
      <c r="E26" s="131">
        <f t="shared" si="5"/>
        <v>0</v>
      </c>
      <c r="F26" s="131"/>
      <c r="G26" s="131"/>
      <c r="H26" s="131">
        <f t="shared" si="6"/>
        <v>0</v>
      </c>
      <c r="I26" s="130" t="s">
        <v>599</v>
      </c>
    </row>
    <row r="27" spans="2:9">
      <c r="B27" s="101" t="s">
        <v>552</v>
      </c>
      <c r="C27" s="131"/>
      <c r="D27" s="131"/>
      <c r="E27" s="131">
        <f t="shared" si="5"/>
        <v>0</v>
      </c>
      <c r="F27" s="131"/>
      <c r="G27" s="131"/>
      <c r="H27" s="131">
        <f t="shared" si="6"/>
        <v>0</v>
      </c>
      <c r="I27" s="130" t="s">
        <v>598</v>
      </c>
    </row>
    <row r="28" spans="2:9">
      <c r="B28" s="72" t="s">
        <v>550</v>
      </c>
      <c r="C28" s="131">
        <f t="shared" ref="C28:H28" si="7">SUM(C29:C37)</f>
        <v>0</v>
      </c>
      <c r="D28" s="131">
        <f t="shared" si="7"/>
        <v>0</v>
      </c>
      <c r="E28" s="131">
        <f t="shared" si="7"/>
        <v>0</v>
      </c>
      <c r="F28" s="131">
        <f t="shared" si="7"/>
        <v>0</v>
      </c>
      <c r="G28" s="131">
        <f t="shared" si="7"/>
        <v>0</v>
      </c>
      <c r="H28" s="131">
        <f t="shared" si="7"/>
        <v>0</v>
      </c>
    </row>
    <row r="29" spans="2:9">
      <c r="B29" s="99" t="s">
        <v>549</v>
      </c>
      <c r="C29" s="131"/>
      <c r="D29" s="131"/>
      <c r="E29" s="131">
        <f t="shared" ref="E29:E37" si="8">C29+D29</f>
        <v>0</v>
      </c>
      <c r="F29" s="131"/>
      <c r="G29" s="131"/>
      <c r="H29" s="131">
        <f t="shared" ref="H29:H37" si="9">E29-F29</f>
        <v>0</v>
      </c>
      <c r="I29" s="130" t="s">
        <v>597</v>
      </c>
    </row>
    <row r="30" spans="2:9">
      <c r="B30" s="101" t="s">
        <v>547</v>
      </c>
      <c r="C30" s="131"/>
      <c r="D30" s="131"/>
      <c r="E30" s="131">
        <f t="shared" si="8"/>
        <v>0</v>
      </c>
      <c r="F30" s="131"/>
      <c r="G30" s="131"/>
      <c r="H30" s="131">
        <f t="shared" si="9"/>
        <v>0</v>
      </c>
      <c r="I30" s="130" t="s">
        <v>596</v>
      </c>
    </row>
    <row r="31" spans="2:9">
      <c r="B31" s="101" t="s">
        <v>545</v>
      </c>
      <c r="C31" s="131"/>
      <c r="D31" s="131"/>
      <c r="E31" s="131">
        <f t="shared" si="8"/>
        <v>0</v>
      </c>
      <c r="F31" s="131"/>
      <c r="G31" s="131"/>
      <c r="H31" s="131">
        <f t="shared" si="9"/>
        <v>0</v>
      </c>
      <c r="I31" s="130" t="s">
        <v>595</v>
      </c>
    </row>
    <row r="32" spans="2:9">
      <c r="B32" s="101" t="s">
        <v>543</v>
      </c>
      <c r="C32" s="131"/>
      <c r="D32" s="131"/>
      <c r="E32" s="131">
        <f t="shared" si="8"/>
        <v>0</v>
      </c>
      <c r="F32" s="131"/>
      <c r="G32" s="131"/>
      <c r="H32" s="131">
        <f t="shared" si="9"/>
        <v>0</v>
      </c>
      <c r="I32" s="130" t="s">
        <v>594</v>
      </c>
    </row>
    <row r="33" spans="2:9">
      <c r="B33" s="101" t="s">
        <v>541</v>
      </c>
      <c r="C33" s="131"/>
      <c r="D33" s="131"/>
      <c r="E33" s="131">
        <f t="shared" si="8"/>
        <v>0</v>
      </c>
      <c r="F33" s="131"/>
      <c r="G33" s="131"/>
      <c r="H33" s="131">
        <f t="shared" si="9"/>
        <v>0</v>
      </c>
      <c r="I33" s="130" t="s">
        <v>593</v>
      </c>
    </row>
    <row r="34" spans="2:9">
      <c r="B34" s="101" t="s">
        <v>539</v>
      </c>
      <c r="C34" s="131"/>
      <c r="D34" s="131"/>
      <c r="E34" s="131">
        <f t="shared" si="8"/>
        <v>0</v>
      </c>
      <c r="F34" s="131"/>
      <c r="G34" s="131"/>
      <c r="H34" s="131">
        <f t="shared" si="9"/>
        <v>0</v>
      </c>
      <c r="I34" s="130" t="s">
        <v>592</v>
      </c>
    </row>
    <row r="35" spans="2:9">
      <c r="B35" s="101" t="s">
        <v>537</v>
      </c>
      <c r="C35" s="131"/>
      <c r="D35" s="131"/>
      <c r="E35" s="131">
        <f t="shared" si="8"/>
        <v>0</v>
      </c>
      <c r="F35" s="131"/>
      <c r="G35" s="131"/>
      <c r="H35" s="131">
        <f t="shared" si="9"/>
        <v>0</v>
      </c>
      <c r="I35" s="130" t="s">
        <v>591</v>
      </c>
    </row>
    <row r="36" spans="2:9">
      <c r="B36" s="101" t="s">
        <v>535</v>
      </c>
      <c r="C36" s="131"/>
      <c r="D36" s="131"/>
      <c r="E36" s="131">
        <f t="shared" si="8"/>
        <v>0</v>
      </c>
      <c r="F36" s="131"/>
      <c r="G36" s="131"/>
      <c r="H36" s="131">
        <f t="shared" si="9"/>
        <v>0</v>
      </c>
      <c r="I36" s="130" t="s">
        <v>590</v>
      </c>
    </row>
    <row r="37" spans="2:9">
      <c r="B37" s="101" t="s">
        <v>533</v>
      </c>
      <c r="C37" s="131"/>
      <c r="D37" s="131"/>
      <c r="E37" s="131">
        <f t="shared" si="8"/>
        <v>0</v>
      </c>
      <c r="F37" s="131"/>
      <c r="G37" s="131"/>
      <c r="H37" s="131">
        <f t="shared" si="9"/>
        <v>0</v>
      </c>
      <c r="I37" s="130" t="s">
        <v>589</v>
      </c>
    </row>
    <row r="38" spans="2:9" ht="30">
      <c r="B38" s="133" t="s">
        <v>588</v>
      </c>
      <c r="C38" s="131">
        <f t="shared" ref="C38:H38" si="10">SUM(C39:C42)</f>
        <v>0</v>
      </c>
      <c r="D38" s="131">
        <f t="shared" si="10"/>
        <v>0</v>
      </c>
      <c r="E38" s="131">
        <f t="shared" si="10"/>
        <v>0</v>
      </c>
      <c r="F38" s="131">
        <f t="shared" si="10"/>
        <v>0</v>
      </c>
      <c r="G38" s="131">
        <f t="shared" si="10"/>
        <v>0</v>
      </c>
      <c r="H38" s="131">
        <f t="shared" si="10"/>
        <v>0</v>
      </c>
    </row>
    <row r="39" spans="2:9" ht="30">
      <c r="B39" s="99" t="s">
        <v>530</v>
      </c>
      <c r="C39" s="131"/>
      <c r="D39" s="131"/>
      <c r="E39" s="131">
        <f>C39+D39</f>
        <v>0</v>
      </c>
      <c r="F39" s="131"/>
      <c r="G39" s="131"/>
      <c r="H39" s="131">
        <f>E39-F39</f>
        <v>0</v>
      </c>
      <c r="I39" s="130" t="s">
        <v>587</v>
      </c>
    </row>
    <row r="40" spans="2:9" ht="30">
      <c r="B40" s="99" t="s">
        <v>528</v>
      </c>
      <c r="C40" s="131"/>
      <c r="D40" s="131"/>
      <c r="E40" s="131">
        <f>C40+D40</f>
        <v>0</v>
      </c>
      <c r="F40" s="131"/>
      <c r="G40" s="131"/>
      <c r="H40" s="131">
        <f>E40-F40</f>
        <v>0</v>
      </c>
      <c r="I40" s="130" t="s">
        <v>586</v>
      </c>
    </row>
    <row r="41" spans="2:9">
      <c r="B41" s="99" t="s">
        <v>526</v>
      </c>
      <c r="C41" s="131"/>
      <c r="D41" s="131"/>
      <c r="E41" s="131">
        <f>C41+D41</f>
        <v>0</v>
      </c>
      <c r="F41" s="131"/>
      <c r="G41" s="131"/>
      <c r="H41" s="131">
        <f>E41-F41</f>
        <v>0</v>
      </c>
      <c r="I41" s="130" t="s">
        <v>585</v>
      </c>
    </row>
    <row r="42" spans="2:9">
      <c r="B42" s="99" t="s">
        <v>524</v>
      </c>
      <c r="C42" s="131"/>
      <c r="D42" s="131"/>
      <c r="E42" s="131">
        <f>C42+D42</f>
        <v>0</v>
      </c>
      <c r="F42" s="131"/>
      <c r="G42" s="131"/>
      <c r="H42" s="131">
        <f>E42-F42</f>
        <v>0</v>
      </c>
      <c r="I42" s="130" t="s">
        <v>584</v>
      </c>
    </row>
    <row r="43" spans="2:9">
      <c r="B43" s="99"/>
      <c r="C43" s="131"/>
      <c r="D43" s="131"/>
      <c r="E43" s="131"/>
      <c r="F43" s="131"/>
      <c r="G43" s="131"/>
      <c r="H43" s="131"/>
    </row>
    <row r="44" spans="2:9">
      <c r="B44" s="86" t="s">
        <v>583</v>
      </c>
      <c r="C44" s="128">
        <f t="shared" ref="C44:H44" si="11">C45+C54+C62+C72</f>
        <v>0</v>
      </c>
      <c r="D44" s="128">
        <f t="shared" si="11"/>
        <v>0</v>
      </c>
      <c r="E44" s="128">
        <f t="shared" si="11"/>
        <v>0</v>
      </c>
      <c r="F44" s="128">
        <f t="shared" si="11"/>
        <v>0</v>
      </c>
      <c r="G44" s="128">
        <f t="shared" si="11"/>
        <v>0</v>
      </c>
      <c r="H44" s="128">
        <f t="shared" si="11"/>
        <v>0</v>
      </c>
    </row>
    <row r="45" spans="2:9">
      <c r="B45" s="72" t="s">
        <v>582</v>
      </c>
      <c r="C45" s="131">
        <f t="shared" ref="C45:H45" si="12">SUM(C46:C53)</f>
        <v>0</v>
      </c>
      <c r="D45" s="131">
        <f t="shared" si="12"/>
        <v>0</v>
      </c>
      <c r="E45" s="131">
        <f t="shared" si="12"/>
        <v>0</v>
      </c>
      <c r="F45" s="131">
        <f t="shared" si="12"/>
        <v>0</v>
      </c>
      <c r="G45" s="131">
        <f t="shared" si="12"/>
        <v>0</v>
      </c>
      <c r="H45" s="131">
        <f t="shared" si="12"/>
        <v>0</v>
      </c>
    </row>
    <row r="46" spans="2:9">
      <c r="B46" s="99" t="s">
        <v>581</v>
      </c>
      <c r="C46" s="131"/>
      <c r="D46" s="131"/>
      <c r="E46" s="131">
        <f t="shared" ref="E46:E53" si="13">C46+D46</f>
        <v>0</v>
      </c>
      <c r="F46" s="131"/>
      <c r="G46" s="131"/>
      <c r="H46" s="131">
        <f t="shared" ref="H46:H53" si="14">E46-F46</f>
        <v>0</v>
      </c>
      <c r="I46" s="130" t="s">
        <v>580</v>
      </c>
    </row>
    <row r="47" spans="2:9">
      <c r="B47" s="99" t="s">
        <v>579</v>
      </c>
      <c r="C47" s="131"/>
      <c r="D47" s="131"/>
      <c r="E47" s="131">
        <f t="shared" si="13"/>
        <v>0</v>
      </c>
      <c r="F47" s="131"/>
      <c r="G47" s="131"/>
      <c r="H47" s="131">
        <f t="shared" si="14"/>
        <v>0</v>
      </c>
      <c r="I47" s="130" t="s">
        <v>578</v>
      </c>
    </row>
    <row r="48" spans="2:9">
      <c r="B48" s="99" t="s">
        <v>577</v>
      </c>
      <c r="C48" s="131"/>
      <c r="D48" s="131"/>
      <c r="E48" s="131">
        <f t="shared" si="13"/>
        <v>0</v>
      </c>
      <c r="F48" s="131"/>
      <c r="G48" s="131"/>
      <c r="H48" s="131">
        <f t="shared" si="14"/>
        <v>0</v>
      </c>
      <c r="I48" s="130" t="s">
        <v>576</v>
      </c>
    </row>
    <row r="49" spans="2:9">
      <c r="B49" s="99" t="s">
        <v>575</v>
      </c>
      <c r="C49" s="131"/>
      <c r="D49" s="131"/>
      <c r="E49" s="131">
        <f t="shared" si="13"/>
        <v>0</v>
      </c>
      <c r="F49" s="131"/>
      <c r="G49" s="131"/>
      <c r="H49" s="131">
        <f t="shared" si="14"/>
        <v>0</v>
      </c>
      <c r="I49" s="130" t="s">
        <v>574</v>
      </c>
    </row>
    <row r="50" spans="2:9">
      <c r="B50" s="99" t="s">
        <v>573</v>
      </c>
      <c r="C50" s="131"/>
      <c r="D50" s="131"/>
      <c r="E50" s="131">
        <f t="shared" si="13"/>
        <v>0</v>
      </c>
      <c r="F50" s="131"/>
      <c r="G50" s="131"/>
      <c r="H50" s="131">
        <f t="shared" si="14"/>
        <v>0</v>
      </c>
      <c r="I50" s="130" t="s">
        <v>572</v>
      </c>
    </row>
    <row r="51" spans="2:9">
      <c r="B51" s="99" t="s">
        <v>571</v>
      </c>
      <c r="C51" s="131"/>
      <c r="D51" s="131"/>
      <c r="E51" s="131">
        <f t="shared" si="13"/>
        <v>0</v>
      </c>
      <c r="F51" s="131"/>
      <c r="G51" s="131"/>
      <c r="H51" s="131">
        <f t="shared" si="14"/>
        <v>0</v>
      </c>
      <c r="I51" s="130" t="s">
        <v>570</v>
      </c>
    </row>
    <row r="52" spans="2:9">
      <c r="B52" s="99" t="s">
        <v>569</v>
      </c>
      <c r="C52" s="131"/>
      <c r="D52" s="131"/>
      <c r="E52" s="131">
        <f t="shared" si="13"/>
        <v>0</v>
      </c>
      <c r="F52" s="131"/>
      <c r="G52" s="131"/>
      <c r="H52" s="131">
        <f t="shared" si="14"/>
        <v>0</v>
      </c>
      <c r="I52" s="130" t="s">
        <v>568</v>
      </c>
    </row>
    <row r="53" spans="2:9">
      <c r="B53" s="99" t="s">
        <v>567</v>
      </c>
      <c r="C53" s="131"/>
      <c r="D53" s="131"/>
      <c r="E53" s="131">
        <f t="shared" si="13"/>
        <v>0</v>
      </c>
      <c r="F53" s="131"/>
      <c r="G53" s="131"/>
      <c r="H53" s="131">
        <f t="shared" si="14"/>
        <v>0</v>
      </c>
      <c r="I53" s="130" t="s">
        <v>566</v>
      </c>
    </row>
    <row r="54" spans="2:9">
      <c r="B54" s="72" t="s">
        <v>565</v>
      </c>
      <c r="C54" s="131">
        <f t="shared" ref="C54:H54" si="15">SUM(C55:C61)</f>
        <v>0</v>
      </c>
      <c r="D54" s="131">
        <f t="shared" si="15"/>
        <v>0</v>
      </c>
      <c r="E54" s="131">
        <f t="shared" si="15"/>
        <v>0</v>
      </c>
      <c r="F54" s="131">
        <f t="shared" si="15"/>
        <v>0</v>
      </c>
      <c r="G54" s="131">
        <f t="shared" si="15"/>
        <v>0</v>
      </c>
      <c r="H54" s="131">
        <f t="shared" si="15"/>
        <v>0</v>
      </c>
    </row>
    <row r="55" spans="2:9">
      <c r="B55" s="99" t="s">
        <v>564</v>
      </c>
      <c r="C55" s="131"/>
      <c r="D55" s="131"/>
      <c r="E55" s="131">
        <f t="shared" ref="E55:E61" si="16">C55+D55</f>
        <v>0</v>
      </c>
      <c r="F55" s="131"/>
      <c r="G55" s="131"/>
      <c r="H55" s="131">
        <f t="shared" ref="H55:H61" si="17">E55-F55</f>
        <v>0</v>
      </c>
      <c r="I55" s="130" t="s">
        <v>563</v>
      </c>
    </row>
    <row r="56" spans="2:9">
      <c r="B56" s="99" t="s">
        <v>562</v>
      </c>
      <c r="C56" s="131"/>
      <c r="D56" s="131"/>
      <c r="E56" s="131">
        <f t="shared" si="16"/>
        <v>0</v>
      </c>
      <c r="F56" s="131"/>
      <c r="G56" s="131"/>
      <c r="H56" s="131">
        <f t="shared" si="17"/>
        <v>0</v>
      </c>
      <c r="I56" s="130" t="s">
        <v>561</v>
      </c>
    </row>
    <row r="57" spans="2:9">
      <c r="B57" s="99" t="s">
        <v>560</v>
      </c>
      <c r="C57" s="131"/>
      <c r="D57" s="131"/>
      <c r="E57" s="131">
        <f t="shared" si="16"/>
        <v>0</v>
      </c>
      <c r="F57" s="131"/>
      <c r="G57" s="131"/>
      <c r="H57" s="131">
        <f t="shared" si="17"/>
        <v>0</v>
      </c>
      <c r="I57" s="130" t="s">
        <v>559</v>
      </c>
    </row>
    <row r="58" spans="2:9">
      <c r="B58" s="100" t="s">
        <v>558</v>
      </c>
      <c r="C58" s="131"/>
      <c r="D58" s="131"/>
      <c r="E58" s="131">
        <f t="shared" si="16"/>
        <v>0</v>
      </c>
      <c r="F58" s="131"/>
      <c r="G58" s="131"/>
      <c r="H58" s="131">
        <f t="shared" si="17"/>
        <v>0</v>
      </c>
      <c r="I58" s="130" t="s">
        <v>557</v>
      </c>
    </row>
    <row r="59" spans="2:9">
      <c r="B59" s="99" t="s">
        <v>556</v>
      </c>
      <c r="C59" s="131"/>
      <c r="D59" s="131"/>
      <c r="E59" s="131">
        <f t="shared" si="16"/>
        <v>0</v>
      </c>
      <c r="F59" s="131"/>
      <c r="G59" s="131"/>
      <c r="H59" s="131">
        <f t="shared" si="17"/>
        <v>0</v>
      </c>
      <c r="I59" s="130" t="s">
        <v>555</v>
      </c>
    </row>
    <row r="60" spans="2:9">
      <c r="B60" s="99" t="s">
        <v>554</v>
      </c>
      <c r="C60" s="131"/>
      <c r="D60" s="131"/>
      <c r="E60" s="131">
        <f t="shared" si="16"/>
        <v>0</v>
      </c>
      <c r="F60" s="131"/>
      <c r="G60" s="131"/>
      <c r="H60" s="131">
        <f t="shared" si="17"/>
        <v>0</v>
      </c>
      <c r="I60" s="130" t="s">
        <v>553</v>
      </c>
    </row>
    <row r="61" spans="2:9">
      <c r="B61" s="99" t="s">
        <v>552</v>
      </c>
      <c r="C61" s="131"/>
      <c r="D61" s="131"/>
      <c r="E61" s="131">
        <f t="shared" si="16"/>
        <v>0</v>
      </c>
      <c r="F61" s="131"/>
      <c r="G61" s="131"/>
      <c r="H61" s="131">
        <f t="shared" si="17"/>
        <v>0</v>
      </c>
      <c r="I61" s="130" t="s">
        <v>551</v>
      </c>
    </row>
    <row r="62" spans="2:9">
      <c r="B62" s="72" t="s">
        <v>550</v>
      </c>
      <c r="C62" s="131">
        <f t="shared" ref="C62:H62" si="18">SUM(C63:C71)</f>
        <v>0</v>
      </c>
      <c r="D62" s="131">
        <f t="shared" si="18"/>
        <v>0</v>
      </c>
      <c r="E62" s="131">
        <f t="shared" si="18"/>
        <v>0</v>
      </c>
      <c r="F62" s="131">
        <f t="shared" si="18"/>
        <v>0</v>
      </c>
      <c r="G62" s="131">
        <f t="shared" si="18"/>
        <v>0</v>
      </c>
      <c r="H62" s="131">
        <f t="shared" si="18"/>
        <v>0</v>
      </c>
    </row>
    <row r="63" spans="2:9">
      <c r="B63" s="99" t="s">
        <v>549</v>
      </c>
      <c r="C63" s="131"/>
      <c r="D63" s="131"/>
      <c r="E63" s="131">
        <f t="shared" ref="E63:E71" si="19">C63+D63</f>
        <v>0</v>
      </c>
      <c r="F63" s="131"/>
      <c r="G63" s="131"/>
      <c r="H63" s="131">
        <f t="shared" ref="H63:H71" si="20">E63-F63</f>
        <v>0</v>
      </c>
      <c r="I63" s="130" t="s">
        <v>548</v>
      </c>
    </row>
    <row r="64" spans="2:9">
      <c r="B64" s="99" t="s">
        <v>547</v>
      </c>
      <c r="C64" s="131"/>
      <c r="D64" s="131"/>
      <c r="E64" s="131">
        <f t="shared" si="19"/>
        <v>0</v>
      </c>
      <c r="F64" s="131"/>
      <c r="G64" s="131"/>
      <c r="H64" s="131">
        <f t="shared" si="20"/>
        <v>0</v>
      </c>
      <c r="I64" s="130" t="s">
        <v>546</v>
      </c>
    </row>
    <row r="65" spans="2:9">
      <c r="B65" s="99" t="s">
        <v>545</v>
      </c>
      <c r="C65" s="131"/>
      <c r="D65" s="131"/>
      <c r="E65" s="131">
        <f t="shared" si="19"/>
        <v>0</v>
      </c>
      <c r="F65" s="131"/>
      <c r="G65" s="131"/>
      <c r="H65" s="131">
        <f t="shared" si="20"/>
        <v>0</v>
      </c>
      <c r="I65" s="130" t="s">
        <v>544</v>
      </c>
    </row>
    <row r="66" spans="2:9">
      <c r="B66" s="99" t="s">
        <v>543</v>
      </c>
      <c r="C66" s="131"/>
      <c r="D66" s="131"/>
      <c r="E66" s="131">
        <f t="shared" si="19"/>
        <v>0</v>
      </c>
      <c r="F66" s="131"/>
      <c r="G66" s="131"/>
      <c r="H66" s="131">
        <f t="shared" si="20"/>
        <v>0</v>
      </c>
      <c r="I66" s="130" t="s">
        <v>542</v>
      </c>
    </row>
    <row r="67" spans="2:9">
      <c r="B67" s="99" t="s">
        <v>541</v>
      </c>
      <c r="C67" s="131"/>
      <c r="D67" s="131"/>
      <c r="E67" s="131">
        <f t="shared" si="19"/>
        <v>0</v>
      </c>
      <c r="F67" s="131"/>
      <c r="G67" s="131"/>
      <c r="H67" s="131">
        <f t="shared" si="20"/>
        <v>0</v>
      </c>
      <c r="I67" s="130" t="s">
        <v>540</v>
      </c>
    </row>
    <row r="68" spans="2:9">
      <c r="B68" s="99" t="s">
        <v>539</v>
      </c>
      <c r="C68" s="131"/>
      <c r="D68" s="131"/>
      <c r="E68" s="131">
        <f t="shared" si="19"/>
        <v>0</v>
      </c>
      <c r="F68" s="131"/>
      <c r="G68" s="131"/>
      <c r="H68" s="131">
        <f t="shared" si="20"/>
        <v>0</v>
      </c>
      <c r="I68" s="130" t="s">
        <v>538</v>
      </c>
    </row>
    <row r="69" spans="2:9">
      <c r="B69" s="99" t="s">
        <v>537</v>
      </c>
      <c r="C69" s="131"/>
      <c r="D69" s="131"/>
      <c r="E69" s="131">
        <f t="shared" si="19"/>
        <v>0</v>
      </c>
      <c r="F69" s="131"/>
      <c r="G69" s="131"/>
      <c r="H69" s="131">
        <f t="shared" si="20"/>
        <v>0</v>
      </c>
      <c r="I69" s="130" t="s">
        <v>536</v>
      </c>
    </row>
    <row r="70" spans="2:9">
      <c r="B70" s="99" t="s">
        <v>535</v>
      </c>
      <c r="C70" s="131"/>
      <c r="D70" s="131"/>
      <c r="E70" s="131">
        <f t="shared" si="19"/>
        <v>0</v>
      </c>
      <c r="F70" s="131"/>
      <c r="G70" s="131"/>
      <c r="H70" s="131">
        <f t="shared" si="20"/>
        <v>0</v>
      </c>
      <c r="I70" s="130" t="s">
        <v>534</v>
      </c>
    </row>
    <row r="71" spans="2:9">
      <c r="B71" s="99" t="s">
        <v>533</v>
      </c>
      <c r="C71" s="131"/>
      <c r="D71" s="131"/>
      <c r="E71" s="131">
        <f t="shared" si="19"/>
        <v>0</v>
      </c>
      <c r="F71" s="131"/>
      <c r="G71" s="131"/>
      <c r="H71" s="131">
        <f t="shared" si="20"/>
        <v>0</v>
      </c>
      <c r="I71" s="130" t="s">
        <v>532</v>
      </c>
    </row>
    <row r="72" spans="2:9">
      <c r="B72" s="133" t="s">
        <v>531</v>
      </c>
      <c r="C72" s="132">
        <f t="shared" ref="C72:H72" si="21">SUM(C73:C76)</f>
        <v>0</v>
      </c>
      <c r="D72" s="132">
        <f t="shared" si="21"/>
        <v>0</v>
      </c>
      <c r="E72" s="132">
        <f t="shared" si="21"/>
        <v>0</v>
      </c>
      <c r="F72" s="132">
        <f t="shared" si="21"/>
        <v>0</v>
      </c>
      <c r="G72" s="132">
        <f t="shared" si="21"/>
        <v>0</v>
      </c>
      <c r="H72" s="132">
        <f t="shared" si="21"/>
        <v>0</v>
      </c>
    </row>
    <row r="73" spans="2:9" ht="30">
      <c r="B73" s="99" t="s">
        <v>530</v>
      </c>
      <c r="C73" s="131"/>
      <c r="D73" s="131"/>
      <c r="E73" s="131">
        <f>C73+D73</f>
        <v>0</v>
      </c>
      <c r="F73" s="131"/>
      <c r="G73" s="131"/>
      <c r="H73" s="131">
        <f>E73-F73</f>
        <v>0</v>
      </c>
      <c r="I73" s="130" t="s">
        <v>529</v>
      </c>
    </row>
    <row r="74" spans="2:9" ht="30">
      <c r="B74" s="99" t="s">
        <v>528</v>
      </c>
      <c r="C74" s="131"/>
      <c r="D74" s="131"/>
      <c r="E74" s="131">
        <f>C74+D74</f>
        <v>0</v>
      </c>
      <c r="F74" s="131"/>
      <c r="G74" s="131"/>
      <c r="H74" s="131">
        <f>E74-F74</f>
        <v>0</v>
      </c>
      <c r="I74" s="130" t="s">
        <v>527</v>
      </c>
    </row>
    <row r="75" spans="2:9">
      <c r="B75" s="99" t="s">
        <v>526</v>
      </c>
      <c r="C75" s="131"/>
      <c r="D75" s="131"/>
      <c r="E75" s="131">
        <f>C75+D75</f>
        <v>0</v>
      </c>
      <c r="F75" s="131"/>
      <c r="G75" s="131"/>
      <c r="H75" s="131">
        <f>E75-F75</f>
        <v>0</v>
      </c>
      <c r="I75" s="130" t="s">
        <v>525</v>
      </c>
    </row>
    <row r="76" spans="2:9">
      <c r="B76" s="99" t="s">
        <v>524</v>
      </c>
      <c r="C76" s="131"/>
      <c r="D76" s="131"/>
      <c r="E76" s="131">
        <f>C76+D76</f>
        <v>0</v>
      </c>
      <c r="F76" s="131"/>
      <c r="G76" s="131"/>
      <c r="H76" s="131">
        <f>E76-F76</f>
        <v>0</v>
      </c>
      <c r="I76" s="130" t="s">
        <v>523</v>
      </c>
    </row>
    <row r="77" spans="2:9">
      <c r="B77" s="8"/>
      <c r="C77" s="129"/>
      <c r="D77" s="129"/>
      <c r="E77" s="129"/>
      <c r="F77" s="129"/>
      <c r="G77" s="129"/>
      <c r="H77" s="129"/>
    </row>
    <row r="78" spans="2:9">
      <c r="B78" s="86" t="s">
        <v>302</v>
      </c>
      <c r="C78" s="128">
        <f t="shared" ref="C78:H78" si="22">C10+C44</f>
        <v>5106376.68</v>
      </c>
      <c r="D78" s="128">
        <f t="shared" si="22"/>
        <v>2254430.3199999998</v>
      </c>
      <c r="E78" s="128">
        <f t="shared" si="22"/>
        <v>7360807</v>
      </c>
      <c r="F78" s="128">
        <f t="shared" si="22"/>
        <v>7335891.6299999999</v>
      </c>
      <c r="G78" s="128">
        <f t="shared" si="22"/>
        <v>7184904.3200000003</v>
      </c>
      <c r="H78" s="128">
        <f t="shared" si="22"/>
        <v>24915.370000000112</v>
      </c>
    </row>
    <row r="79" spans="2:9">
      <c r="B79" s="56"/>
      <c r="C79" s="127"/>
      <c r="D79" s="127"/>
      <c r="E79" s="127"/>
      <c r="F79" s="127"/>
      <c r="G79" s="127"/>
      <c r="H79" s="127"/>
    </row>
  </sheetData>
  <mergeCells count="9">
    <mergeCell ref="C8:G8"/>
    <mergeCell ref="H8:H9"/>
    <mergeCell ref="B8:B9"/>
    <mergeCell ref="B2:H2"/>
    <mergeCell ref="B3:H3"/>
    <mergeCell ref="B4:H4"/>
    <mergeCell ref="B5:H5"/>
    <mergeCell ref="B6:H6"/>
    <mergeCell ref="B7:H7"/>
  </mergeCells>
  <pageMargins left="0.25" right="0.25" top="0.75" bottom="0.75" header="0.3" footer="0.3"/>
  <pageSetup scale="50" orientation="portrait" r:id="rId1"/>
  <rowBreaks count="1" manualBreakCount="1">
    <brk id="43" min="1" max="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F4679-2B2A-4513-9651-903790EB6D0D}">
  <dimension ref="B1:H35"/>
  <sheetViews>
    <sheetView showGridLines="0" tabSelected="1" topLeftCell="A28" zoomScaleNormal="100" workbookViewId="0">
      <selection activeCell="B1" sqref="B1"/>
    </sheetView>
  </sheetViews>
  <sheetFormatPr baseColWidth="10" defaultRowHeight="15"/>
  <cols>
    <col min="1" max="1" width="3.7109375" customWidth="1"/>
    <col min="2" max="2" width="91.140625" customWidth="1"/>
    <col min="3" max="3" width="22.140625" customWidth="1"/>
    <col min="4" max="4" width="21.140625" customWidth="1"/>
    <col min="5" max="5" width="19.85546875" customWidth="1"/>
    <col min="6" max="6" width="20.85546875" customWidth="1"/>
    <col min="7" max="7" width="20.7109375" customWidth="1"/>
    <col min="8" max="8" width="18.28515625" customWidth="1"/>
  </cols>
  <sheetData>
    <row r="1" spans="2:8" ht="47.25" customHeight="1"/>
    <row r="2" spans="2:8" ht="21">
      <c r="B2" s="167" t="s">
        <v>638</v>
      </c>
      <c r="C2" s="166"/>
      <c r="D2" s="166"/>
      <c r="E2" s="166"/>
      <c r="F2" s="166"/>
      <c r="G2" s="166"/>
      <c r="H2" s="166"/>
    </row>
    <row r="3" spans="2:8">
      <c r="B3" s="159" t="s">
        <v>634</v>
      </c>
      <c r="C3" s="160"/>
      <c r="D3" s="160"/>
      <c r="E3" s="160"/>
      <c r="F3" s="160"/>
      <c r="G3" s="160"/>
      <c r="H3" s="161"/>
    </row>
    <row r="4" spans="2:8">
      <c r="B4" s="148" t="s">
        <v>511</v>
      </c>
      <c r="C4" s="162"/>
      <c r="D4" s="162"/>
      <c r="E4" s="162"/>
      <c r="F4" s="162"/>
      <c r="G4" s="162"/>
      <c r="H4" s="150"/>
    </row>
    <row r="5" spans="2:8">
      <c r="B5" s="148" t="s">
        <v>633</v>
      </c>
      <c r="C5" s="162"/>
      <c r="D5" s="162"/>
      <c r="E5" s="162"/>
      <c r="F5" s="162"/>
      <c r="G5" s="162"/>
      <c r="H5" s="150"/>
    </row>
    <row r="6" spans="2:8">
      <c r="B6" s="148" t="s">
        <v>187</v>
      </c>
      <c r="C6" s="162"/>
      <c r="D6" s="162"/>
      <c r="E6" s="162"/>
      <c r="F6" s="162"/>
      <c r="G6" s="162"/>
      <c r="H6" s="150"/>
    </row>
    <row r="7" spans="2:8">
      <c r="B7" s="154" t="s">
        <v>2</v>
      </c>
      <c r="C7" s="155"/>
      <c r="D7" s="155"/>
      <c r="E7" s="155"/>
      <c r="F7" s="155"/>
      <c r="G7" s="155"/>
      <c r="H7" s="156"/>
    </row>
    <row r="8" spans="2:8">
      <c r="B8" s="163" t="s">
        <v>632</v>
      </c>
      <c r="C8" s="168" t="s">
        <v>509</v>
      </c>
      <c r="D8" s="168"/>
      <c r="E8" s="168"/>
      <c r="F8" s="168"/>
      <c r="G8" s="168"/>
      <c r="H8" s="168" t="s">
        <v>508</v>
      </c>
    </row>
    <row r="9" spans="2:8" ht="30">
      <c r="B9" s="164"/>
      <c r="C9" s="43" t="s">
        <v>507</v>
      </c>
      <c r="D9" s="143" t="s">
        <v>615</v>
      </c>
      <c r="E9" s="143" t="s">
        <v>294</v>
      </c>
      <c r="F9" s="143" t="s">
        <v>199</v>
      </c>
      <c r="G9" s="143" t="s">
        <v>217</v>
      </c>
      <c r="H9" s="176"/>
    </row>
    <row r="10" spans="2:8">
      <c r="B10" s="105" t="s">
        <v>631</v>
      </c>
      <c r="C10" s="138">
        <f t="shared" ref="C10:H10" si="0">C11+C12+C13+C16+C17+C20</f>
        <v>4372836.7699999996</v>
      </c>
      <c r="D10" s="138">
        <f t="shared" si="0"/>
        <v>2234430.3199999998</v>
      </c>
      <c r="E10" s="138">
        <f t="shared" si="0"/>
        <v>6607267.0899999999</v>
      </c>
      <c r="F10" s="138">
        <f t="shared" si="0"/>
        <v>6593031.0499999998</v>
      </c>
      <c r="G10" s="138">
        <f t="shared" si="0"/>
        <v>6506606.0599999996</v>
      </c>
      <c r="H10" s="138">
        <f t="shared" si="0"/>
        <v>14236.040000000037</v>
      </c>
    </row>
    <row r="11" spans="2:8">
      <c r="B11" s="72" t="s">
        <v>629</v>
      </c>
      <c r="C11" s="141">
        <v>4372836.7699999996</v>
      </c>
      <c r="D11" s="141">
        <v>2234430.3199999998</v>
      </c>
      <c r="E11" s="140">
        <f>C11+D11</f>
        <v>6607267.0899999999</v>
      </c>
      <c r="F11" s="141">
        <v>6593031.0499999998</v>
      </c>
      <c r="G11" s="141">
        <v>6506606.0599999996</v>
      </c>
      <c r="H11" s="140">
        <f>E11-F11</f>
        <v>14236.040000000037</v>
      </c>
    </row>
    <row r="12" spans="2:8">
      <c r="B12" s="72" t="s">
        <v>628</v>
      </c>
      <c r="C12" s="140"/>
      <c r="D12" s="140"/>
      <c r="E12" s="140">
        <f>C12+D12</f>
        <v>0</v>
      </c>
      <c r="F12" s="140"/>
      <c r="G12" s="140"/>
      <c r="H12" s="140">
        <f>E12-F12</f>
        <v>0</v>
      </c>
    </row>
    <row r="13" spans="2:8">
      <c r="B13" s="72" t="s">
        <v>627</v>
      </c>
      <c r="C13" s="140">
        <f t="shared" ref="C13:H13" si="1">C14+C15</f>
        <v>0</v>
      </c>
      <c r="D13" s="140">
        <f t="shared" si="1"/>
        <v>0</v>
      </c>
      <c r="E13" s="140">
        <f t="shared" si="1"/>
        <v>0</v>
      </c>
      <c r="F13" s="140">
        <f t="shared" si="1"/>
        <v>0</v>
      </c>
      <c r="G13" s="140">
        <f t="shared" si="1"/>
        <v>0</v>
      </c>
      <c r="H13" s="140">
        <f t="shared" si="1"/>
        <v>0</v>
      </c>
    </row>
    <row r="14" spans="2:8">
      <c r="B14" s="101" t="s">
        <v>626</v>
      </c>
      <c r="C14" s="140"/>
      <c r="D14" s="140"/>
      <c r="E14" s="140">
        <f>C14+D14</f>
        <v>0</v>
      </c>
      <c r="F14" s="140"/>
      <c r="G14" s="140"/>
      <c r="H14" s="140">
        <f>E14-F14</f>
        <v>0</v>
      </c>
    </row>
    <row r="15" spans="2:8">
      <c r="B15" s="101" t="s">
        <v>625</v>
      </c>
      <c r="C15" s="140"/>
      <c r="D15" s="140"/>
      <c r="E15" s="140">
        <f>C15+D15</f>
        <v>0</v>
      </c>
      <c r="F15" s="140"/>
      <c r="G15" s="140"/>
      <c r="H15" s="140">
        <f>E15-F15</f>
        <v>0</v>
      </c>
    </row>
    <row r="16" spans="2:8">
      <c r="B16" s="72" t="s">
        <v>624</v>
      </c>
      <c r="C16" s="140"/>
      <c r="D16" s="140"/>
      <c r="E16" s="140">
        <f>C16+D16</f>
        <v>0</v>
      </c>
      <c r="F16" s="140"/>
      <c r="G16" s="140"/>
      <c r="H16" s="140">
        <f>E16-F16</f>
        <v>0</v>
      </c>
    </row>
    <row r="17" spans="2:8" ht="30">
      <c r="B17" s="133" t="s">
        <v>623</v>
      </c>
      <c r="C17" s="140">
        <f t="shared" ref="C17:H17" si="2">C18+C19</f>
        <v>0</v>
      </c>
      <c r="D17" s="140">
        <f t="shared" si="2"/>
        <v>0</v>
      </c>
      <c r="E17" s="140">
        <f t="shared" si="2"/>
        <v>0</v>
      </c>
      <c r="F17" s="140">
        <f t="shared" si="2"/>
        <v>0</v>
      </c>
      <c r="G17" s="140">
        <f t="shared" si="2"/>
        <v>0</v>
      </c>
      <c r="H17" s="140">
        <f t="shared" si="2"/>
        <v>0</v>
      </c>
    </row>
    <row r="18" spans="2:8">
      <c r="B18" s="101" t="s">
        <v>622</v>
      </c>
      <c r="C18" s="140"/>
      <c r="D18" s="140"/>
      <c r="E18" s="140">
        <f>C18+D18</f>
        <v>0</v>
      </c>
      <c r="F18" s="140"/>
      <c r="G18" s="140"/>
      <c r="H18" s="140">
        <f>E18-F18</f>
        <v>0</v>
      </c>
    </row>
    <row r="19" spans="2:8">
      <c r="B19" s="101" t="s">
        <v>621</v>
      </c>
      <c r="C19" s="140"/>
      <c r="D19" s="140"/>
      <c r="E19" s="140">
        <f>C19+D19</f>
        <v>0</v>
      </c>
      <c r="F19" s="140"/>
      <c r="G19" s="140"/>
      <c r="H19" s="140">
        <f>E19-F19</f>
        <v>0</v>
      </c>
    </row>
    <row r="20" spans="2:8">
      <c r="B20" s="72" t="s">
        <v>620</v>
      </c>
      <c r="C20" s="140"/>
      <c r="D20" s="140"/>
      <c r="E20" s="140">
        <f>C20+D20</f>
        <v>0</v>
      </c>
      <c r="F20" s="140"/>
      <c r="G20" s="140"/>
      <c r="H20" s="140">
        <f>E20-F20</f>
        <v>0</v>
      </c>
    </row>
    <row r="21" spans="2:8">
      <c r="B21" s="8"/>
      <c r="C21" s="139"/>
      <c r="D21" s="139"/>
      <c r="E21" s="139"/>
      <c r="F21" s="139"/>
      <c r="G21" s="139"/>
      <c r="H21" s="139"/>
    </row>
    <row r="22" spans="2:8">
      <c r="B22" s="142" t="s">
        <v>630</v>
      </c>
      <c r="C22" s="138">
        <f t="shared" ref="C22:H22" si="3">C23+C24+C25+C28+C29+C32</f>
        <v>0</v>
      </c>
      <c r="D22" s="138">
        <f t="shared" si="3"/>
        <v>0</v>
      </c>
      <c r="E22" s="138">
        <f t="shared" si="3"/>
        <v>0</v>
      </c>
      <c r="F22" s="138">
        <f t="shared" si="3"/>
        <v>0</v>
      </c>
      <c r="G22" s="138">
        <f t="shared" si="3"/>
        <v>0</v>
      </c>
      <c r="H22" s="138">
        <f t="shared" si="3"/>
        <v>0</v>
      </c>
    </row>
    <row r="23" spans="2:8">
      <c r="B23" s="72" t="s">
        <v>629</v>
      </c>
      <c r="C23" s="141">
        <v>0</v>
      </c>
      <c r="D23" s="141">
        <v>0</v>
      </c>
      <c r="E23" s="140">
        <f>C23+D23</f>
        <v>0</v>
      </c>
      <c r="F23" s="141">
        <v>0</v>
      </c>
      <c r="G23" s="141">
        <v>0</v>
      </c>
      <c r="H23" s="140">
        <f>E23-F23</f>
        <v>0</v>
      </c>
    </row>
    <row r="24" spans="2:8">
      <c r="B24" s="72" t="s">
        <v>628</v>
      </c>
      <c r="C24" s="140"/>
      <c r="D24" s="140"/>
      <c r="E24" s="140">
        <f>C24+D24</f>
        <v>0</v>
      </c>
      <c r="F24" s="140"/>
      <c r="G24" s="140"/>
      <c r="H24" s="140">
        <f>E24-F24</f>
        <v>0</v>
      </c>
    </row>
    <row r="25" spans="2:8">
      <c r="B25" s="72" t="s">
        <v>627</v>
      </c>
      <c r="C25" s="140">
        <f t="shared" ref="C25:H25" si="4">C26+C27</f>
        <v>0</v>
      </c>
      <c r="D25" s="140">
        <f t="shared" si="4"/>
        <v>0</v>
      </c>
      <c r="E25" s="140">
        <f t="shared" si="4"/>
        <v>0</v>
      </c>
      <c r="F25" s="140">
        <f t="shared" si="4"/>
        <v>0</v>
      </c>
      <c r="G25" s="140">
        <f t="shared" si="4"/>
        <v>0</v>
      </c>
      <c r="H25" s="140">
        <f t="shared" si="4"/>
        <v>0</v>
      </c>
    </row>
    <row r="26" spans="2:8">
      <c r="B26" s="101" t="s">
        <v>626</v>
      </c>
      <c r="C26" s="140"/>
      <c r="D26" s="140"/>
      <c r="E26" s="140">
        <f>C26+D26</f>
        <v>0</v>
      </c>
      <c r="F26" s="140"/>
      <c r="G26" s="140"/>
      <c r="H26" s="140">
        <f>E26-F26</f>
        <v>0</v>
      </c>
    </row>
    <row r="27" spans="2:8">
      <c r="B27" s="101" t="s">
        <v>625</v>
      </c>
      <c r="C27" s="140"/>
      <c r="D27" s="140"/>
      <c r="E27" s="140">
        <f>C27+D27</f>
        <v>0</v>
      </c>
      <c r="F27" s="140"/>
      <c r="G27" s="140"/>
      <c r="H27" s="140">
        <f>E27-F27</f>
        <v>0</v>
      </c>
    </row>
    <row r="28" spans="2:8">
      <c r="B28" s="72" t="s">
        <v>624</v>
      </c>
      <c r="C28" s="140"/>
      <c r="D28" s="140"/>
      <c r="E28" s="140"/>
      <c r="F28" s="140"/>
      <c r="G28" s="140"/>
      <c r="H28" s="140"/>
    </row>
    <row r="29" spans="2:8" ht="30">
      <c r="B29" s="133" t="s">
        <v>623</v>
      </c>
      <c r="C29" s="140">
        <f t="shared" ref="C29:H29" si="5">C30+C31</f>
        <v>0</v>
      </c>
      <c r="D29" s="140">
        <f t="shared" si="5"/>
        <v>0</v>
      </c>
      <c r="E29" s="140">
        <f t="shared" si="5"/>
        <v>0</v>
      </c>
      <c r="F29" s="140">
        <f t="shared" si="5"/>
        <v>0</v>
      </c>
      <c r="G29" s="140">
        <f t="shared" si="5"/>
        <v>0</v>
      </c>
      <c r="H29" s="140">
        <f t="shared" si="5"/>
        <v>0</v>
      </c>
    </row>
    <row r="30" spans="2:8">
      <c r="B30" s="101" t="s">
        <v>622</v>
      </c>
      <c r="C30" s="140"/>
      <c r="D30" s="140"/>
      <c r="E30" s="140">
        <f>C30+D30</f>
        <v>0</v>
      </c>
      <c r="F30" s="140"/>
      <c r="G30" s="140"/>
      <c r="H30" s="140">
        <f>E30-F30</f>
        <v>0</v>
      </c>
    </row>
    <row r="31" spans="2:8">
      <c r="B31" s="101" t="s">
        <v>621</v>
      </c>
      <c r="C31" s="140"/>
      <c r="D31" s="140"/>
      <c r="E31" s="140">
        <f>C31+D31</f>
        <v>0</v>
      </c>
      <c r="F31" s="140"/>
      <c r="G31" s="140"/>
      <c r="H31" s="140">
        <f>E31-F31</f>
        <v>0</v>
      </c>
    </row>
    <row r="32" spans="2:8">
      <c r="B32" s="72" t="s">
        <v>620</v>
      </c>
      <c r="C32" s="140"/>
      <c r="D32" s="140"/>
      <c r="E32" s="140">
        <f>C32+D32</f>
        <v>0</v>
      </c>
      <c r="F32" s="140"/>
      <c r="G32" s="140"/>
      <c r="H32" s="140">
        <f>E32-F32</f>
        <v>0</v>
      </c>
    </row>
    <row r="33" spans="2:8">
      <c r="B33" s="8"/>
      <c r="C33" s="139"/>
      <c r="D33" s="139"/>
      <c r="E33" s="139"/>
      <c r="F33" s="139"/>
      <c r="G33" s="139"/>
      <c r="H33" s="139"/>
    </row>
    <row r="34" spans="2:8">
      <c r="B34" s="86" t="s">
        <v>619</v>
      </c>
      <c r="C34" s="138">
        <f t="shared" ref="C34:H34" si="6">C10+C22</f>
        <v>4372836.7699999996</v>
      </c>
      <c r="D34" s="138">
        <f t="shared" si="6"/>
        <v>2234430.3199999998</v>
      </c>
      <c r="E34" s="138">
        <f t="shared" si="6"/>
        <v>6607267.0899999999</v>
      </c>
      <c r="F34" s="138">
        <f t="shared" si="6"/>
        <v>6593031.0499999998</v>
      </c>
      <c r="G34" s="138">
        <f t="shared" si="6"/>
        <v>6506606.0599999996</v>
      </c>
      <c r="H34" s="138">
        <f t="shared" si="6"/>
        <v>14236.040000000037</v>
      </c>
    </row>
    <row r="35" spans="2:8">
      <c r="B35" s="56"/>
      <c r="C35" s="137"/>
      <c r="D35" s="137"/>
      <c r="E35" s="137"/>
      <c r="F35" s="137"/>
      <c r="G35" s="137"/>
      <c r="H35" s="137"/>
    </row>
  </sheetData>
  <mergeCells count="9">
    <mergeCell ref="B8:B9"/>
    <mergeCell ref="C8:G8"/>
    <mergeCell ref="H8:H9"/>
    <mergeCell ref="B2:H2"/>
    <mergeCell ref="B3:H3"/>
    <mergeCell ref="B4:H4"/>
    <mergeCell ref="B5:H5"/>
    <mergeCell ref="B6:H6"/>
    <mergeCell ref="B7:H7"/>
  </mergeCells>
  <pageMargins left="0.25" right="0.25" top="0.75" bottom="0.75" header="0.3" footer="0.3"/>
  <pageSetup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  <vt:lpstr>'F4'!Área_de_impresión</vt:lpstr>
      <vt:lpstr>'F6A'!Área_de_impresión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IMPLAN-0002</cp:lastModifiedBy>
  <dcterms:created xsi:type="dcterms:W3CDTF">2018-11-20T17:29:30Z</dcterms:created>
  <dcterms:modified xsi:type="dcterms:W3CDTF">2022-02-25T16:37:26Z</dcterms:modified>
</cp:coreProperties>
</file>