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13_ncr:1_{0EF059E9-7153-4C02-ABC4-1D1432B8B400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49" i="62"/>
  <c r="C49" i="62"/>
  <c r="D20" i="62" l="1"/>
  <c r="C20" i="62"/>
  <c r="D94" i="62" l="1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58" i="60"/>
  <c r="C63" i="62"/>
  <c r="C98" i="60"/>
  <c r="D48" i="62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<sst xmlns="http://schemas.openxmlformats.org/spreadsheetml/2006/main" count="816" uniqueCount="588">
  <si>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</si>
  <si>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</si>
  <si>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</si>
  <si>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</si>
  <si>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</si>
  <si>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</si>
  <si>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</si>
  <si>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</si>
  <si>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</si>
  <si>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</si>
  <si>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</si>
  <si>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</si>
  <si>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</si>
  <si>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</si>
  <si>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</si>
  <si>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</si>
  <si>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</si>
  <si>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</si>
  <si>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</si>
  <si>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</si>
  <si>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</si>
  <si>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</si>
  <si>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</si>
  <si>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</si>
  <si>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</si>
  <si>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</si>
  <si>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</si>
  <si>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</si>
  <si>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</si>
  <si>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</si>
  <si>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</si>
  <si>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</si>
  <si>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</si>
  <si>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</si>
  <si>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</si>
  <si>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</si>
  <si>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</si>
  <si>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</si>
  <si>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</si>
  <si>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</si>
  <si>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</si>
  <si>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</si>
  <si>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</si>
  <si>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</si>
  <si>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</si>
  <si>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</si>
  <si>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</si>
  <si>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</si>
  <si>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</si>
  <si>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</si>
  <si>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</si>
  <si>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</si>
  <si>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</si>
  <si>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</si>
  <si>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</si>
  <si>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</si>
  <si>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</si>
  <si>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</si>
  <si>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</si>
  <si>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</si>
  <si>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</si>
  <si>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</si>
  <si>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</si>
  <si>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</si>
  <si>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</si>
  <si>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</si>
  <si>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</si>
  <si>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</si>
  <si>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</si>
  <si>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</si>
  <si>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</si>
  <si>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</si>
  <si>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</si>
  <si>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</si>
  <si>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</si>
  <si>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</si>
  <si>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</si>
  <si>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</si>
  <si>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</si>
  <si>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</si>
  <si>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</si>
  <si>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</si>
  <si>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</si>
  <si>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</si>
  <si>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</si>
  <si>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</si>
  <si>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</si>
  <si>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</si>
  <si>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</si>
  <si>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</si>
  <si>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</si>
  <si>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</si>
  <si>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</si>
  <si>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</si>
  <si>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</si>
  <si>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</si>
  <si>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</si>
  <si>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</si>
  <si>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</si>
  <si>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</si>
  <si>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</si>
  <si>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</si>
  <si>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</si>
  <si>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</si>
  <si>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</si>
  <si>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</si>
  <si>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</si>
  <si>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</si>
  <si>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</si>
  <si>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</si>
  <si>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</si>
  <si>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</si>
  <si>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</si>
  <si>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</si>
  <si>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</si>
  <si>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</si>
  <si>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</si>
  <si>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</si>
  <si>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</si>
  <si>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</si>
  <si>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</si>
  <si>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</si>
  <si>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</si>
  <si>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</si>
  <si>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</si>
  <si>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</si>
  <si>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</si>
  <si>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</si>
  <si>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</si>
  <si>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</si>
  <si>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</si>
  <si>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</si>
  <si>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</si>
  <si>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</si>
  <si>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</si>
  <si>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</si>
  <si>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</si>
  <si>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</si>
  <si>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</si>
  <si>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</si>
  <si>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</si>
  <si>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</si>
  <si>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</si>
  <si>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</si>
  <si>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</si>
  <si>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</si>
  <si>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</si>
  <si>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</si>
  <si>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</si>
  <si>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</si>
  <si>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</si>
  <si>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</si>
  <si>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</si>
  <si>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</si>
  <si>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</si>
  <si>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</si>
  <si>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</si>
  <si>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</si>
  <si>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</si>
  <si>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</si>
  <si>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</si>
  <si>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</si>
  <si>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</si>
  <si>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</si>
  <si>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</si>
  <si>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</si>
  <si>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</si>
  <si>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</si>
  <si>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</si>
  <si>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</si>
  <si>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</si>
  <si>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</si>
  <si>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</si>
  <si>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</si>
  <si>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</si>
  <si>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</si>
  <si>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</si>
  <si>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</si>
  <si>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</si>
  <si>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</si>
  <si>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</si>
  <si>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</si>
  <si>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</si>
  <si>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</si>
  <si>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</si>
  <si>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</si>
  <si>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</si>
  <si>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</si>
  <si>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</si>
  <si>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</si>
  <si>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</si>
  <si>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</si>
  <si>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</si>
  <si>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</si>
  <si>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</si>
  <si>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</si>
  <si>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</si>
  <si>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</si>
  <si>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</si>
  <si>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</si>
  <si>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</si>
  <si>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</si>
  <si>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</si>
  <si>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</si>
  <si>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</si>
  <si>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</si>
  <si>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</si>
  <si>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</si>
  <si>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</si>
  <si>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</si>
  <si>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</si>
  <si>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</si>
  <si>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</si>
  <si>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</si>
  <si>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</si>
  <si>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</si>
  <si>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</si>
  <si>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</si>
  <si>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</si>
  <si>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</si>
  <si>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</si>
  <si>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</si>
  <si>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</si>
  <si>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</si>
  <si>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</si>
  <si>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</si>
  <si>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</si>
  <si>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</si>
  <si>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</si>
  <si>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</si>
  <si>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</si>
  <si>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</si>
  <si>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</si>
  <si>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</si>
  <si>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</si>
  <si>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</si>
  <si>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</si>
  <si>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</si>
  <si>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</si>
  <si>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</si>
  <si>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</si>
  <si>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</si>
  <si>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</si>
  <si>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</si>
  <si>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</si>
  <si>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</si>
  <si>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</si>
  <si>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</si>
  <si>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</si>
  <si>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</si>
  <si>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</si>
  <si>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</si>
  <si>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</si>
  <si>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</si>
  <si>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</si>
  <si>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</si>
  <si>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</si>
  <si>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</si>
  <si>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</si>
  <si>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</si>
  <si>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</si>
  <si>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</si>
  <si>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</si>
  <si>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</si>
  <si>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</si>
  <si>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</si>
  <si>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</si>
  <si>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</si>
  <si>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</si>
  <si>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</si>
  <si>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</si>
  <si>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</si>
  <si>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</si>
  <si>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</si>
  <si>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</si>
  <si>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</si>
  <si>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</si>
  <si>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</si>
  <si>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</si>
  <si>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</si>
  <si>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</si>
  <si>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</si>
  <si>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</si>
  <si>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</si>
  <si>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</si>
  <si>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</si>
  <si>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</si>
  <si>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</si>
  <si>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</si>
  <si>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</si>
  <si>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</si>
  <si>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</si>
  <si>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</si>
  <si>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</si>
  <si>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</si>
  <si>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</si>
  <si>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</si>
  <si>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</si>
  <si>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</si>
  <si>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</si>
  <si>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</si>
  <si>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</si>
  <si>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</si>
  <si>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</si>
  <si>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</si>
  <si>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</si>
  <si>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</si>
  <si>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</si>
  <si>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</si>
  <si>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</si>
  <si>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</si>
  <si>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</si>
  <si>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</si>
  <si>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</si>
  <si>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</si>
  <si>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</si>
  <si>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</si>
  <si>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</si>
  <si>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</si>
  <si>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</si>
  <si>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</si>
  <si>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</si>
  <si>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</si>
  <si>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</si>
  <si>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</si>
  <si>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</si>
  <si>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</si>
  <si>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</si>
  <si>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</si>
  <si>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</si>
  <si>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</si>
  <si>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</si>
  <si>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</si>
  <si>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</si>
  <si>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</si>
  <si>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</si>
  <si>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</si>
  <si>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</si>
  <si>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</si>
  <si>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</si>
  <si>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</si>
  <si>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</si>
  <si>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</si>
  <si>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</si>
  <si>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</si>
  <si>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</si>
  <si>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</si>
  <si>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</si>
  <si>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</si>
  <si>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</si>
  <si>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</si>
  <si>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</si>
  <si>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</si>
  <si>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</si>
  <si>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</si>
  <si>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</si>
  <si>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</si>
  <si>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</si>
  <si>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</si>
  <si>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</si>
  <si>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</si>
  <si>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</si>
  <si>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</si>
  <si>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</si>
  <si>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</si>
  <si>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</si>
  <si>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</si>
  <si>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</si>
  <si>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</si>
  <si>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</si>
  <si>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</si>
  <si>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</si>
  <si>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</si>
  <si>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</si>
  <si>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</si>
  <si>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</si>
  <si>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</si>
  <si>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</si>
  <si>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</si>
  <si>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</si>
  <si>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</si>
  <si>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</si>
  <si>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</si>
  <si>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</si>
  <si>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</si>
  <si>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</si>
  <si>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</si>
  <si>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</si>
  <si>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</si>
  <si>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</si>
  <si>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</si>
  <si>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</si>
  <si>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</si>
  <si>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</si>
  <si>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</si>
  <si>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</si>
  <si>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</si>
  <si>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</si>
  <si>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</si>
  <si>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</si>
  <si>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</si>
  <si>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</si>
  <si>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</si>
  <si>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</si>
  <si>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</si>
  <si>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</si>
  <si>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</si>
  <si>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</si>
  <si>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</si>
  <si>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</si>
  <si>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</si>
  <si>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</si>
  <si>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</si>
  <si>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</si>
  <si>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</si>
  <si>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</si>
  <si>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</si>
  <si>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</si>
  <si>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</si>
  <si>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</si>
  <si>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</si>
  <si>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</si>
  <si>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</si>
  <si>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</si>
  <si>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</si>
  <si>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</si>
  <si>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</si>
  <si>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</si>
  <si>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</si>
  <si>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</si>
  <si>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</si>
  <si>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</si>
  <si>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</si>
  <si>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</si>
  <si>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</si>
  <si>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</si>
  <si>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</si>
  <si>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</si>
  <si>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</si>
  <si>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</si>
  <si>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</si>
  <si>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</si>
  <si>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</si>
  <si>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</si>
  <si>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</si>
  <si>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</si>
  <si>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</si>
  <si>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</si>
  <si>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</si>
  <si>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</si>
  <si>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</si>
  <si>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</si>
  <si>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</si>
  <si>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</si>
  <si>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</si>
  <si>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</si>
  <si>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</si>
  <si>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</si>
  <si>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</si>
  <si>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</si>
  <si>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</si>
  <si>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</si>
  <si>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</si>
  <si>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</si>
  <si>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</si>
  <si>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</si>
  <si>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</si>
  <si>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</si>
  <si>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</si>
  <si>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</si>
  <si>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</si>
  <si>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</si>
  <si>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</si>
  <si>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</si>
  <si>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</si>
  <si>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</si>
  <si>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</si>
  <si>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</si>
  <si>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</si>
  <si>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</si>
  <si>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</si>
  <si>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</si>
  <si>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</si>
  <si>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</si>
  <si>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</si>
  <si>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</si>
  <si>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</si>
  <si>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</si>
  <si>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</si>
  <si>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</si>
  <si>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</si>
  <si>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</si>
  <si>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</si>
  <si>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</si>
  <si>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</si>
  <si>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</si>
  <si>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</si>
  <si>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</si>
  <si>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</si>
  <si>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</si>
  <si>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</si>
  <si>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</si>
  <si>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</si>
  <si>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</si>
  <si>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</si>
  <si>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</si>
  <si>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</si>
  <si>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</si>
  <si>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</si>
  <si>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</si>
  <si>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</si>
  <si>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</si>
  <si>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</si>
  <si>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</si>
  <si>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</si>
  <si>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</si>
  <si>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</si>
  <si>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</si>
  <si>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</si>
  <si>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</si>
  <si>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</si>
  <si>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</si>
  <si>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</si>
  <si>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</si>
  <si>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</si>
  <si>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</si>
  <si>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</si>
  <si>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</si>
  <si>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</si>
  <si>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</si>
  <si>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</si>
  <si>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</si>
  <si>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</si>
  <si>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</si>
  <si>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</si>
  <si>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</si>
  <si>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</si>
  <si>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</si>
  <si>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</si>
  <si>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</si>
  <si>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</si>
  <si>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</si>
  <si>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</si>
  <si>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</si>
  <si>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</si>
  <si>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</si>
  <si>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</si>
  <si>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</si>
  <si>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</si>
  <si>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</si>
  <si>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</si>
  <si>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</si>
  <si>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</si>
  <si>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</si>
  <si>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</si>
  <si>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</si>
  <si>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</si>
  <si>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</si>
  <si>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</si>
  <si>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</si>
  <si>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</si>
  <si>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</si>
  <si>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</si>
  <si>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</si>
  <si>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</si>
  <si>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</si>
  <si>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</si>
  <si>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</si>
  <si>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</si>
  <si>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</si>
  <si>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</si>
  <si>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</si>
  <si>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</si>
  <si>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</si>
  <si>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</si>
  <si>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</si>
  <si>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</si>
  <si>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Guanajuato</t>
  </si>
  <si>
    <t>Correspondiente del 1 de Enero 31 de Marzo de 2023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</si>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</sst>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43" fontId="8" fillId="7" borderId="1" xfId="18" applyFont="1" applyFill="1" applyBorder="1" applyAlignment="1">
      <alignment horizontal="right" vertical="center"/>
    </xf>
    <xf numFmtId="43" fontId="8" fillId="0" borderId="9" xfId="18" applyFont="1" applyBorder="1" applyAlignment="1">
      <alignment horizontal="right" vertical="center"/>
    </xf>
    <xf numFmtId="43" fontId="8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wrapText="1" indent="1"/>
    </xf>
    <xf numFmtId="43" fontId="2" fillId="0" borderId="9" xfId="18" applyFont="1" applyBorder="1" applyAlignment="1">
      <alignment horizontal="right" vertical="center"/>
    </xf>
    <xf numFmtId="43" fontId="1" fillId="0" borderId="1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indent="1"/>
    </xf>
    <xf numFmtId="43" fontId="9" fillId="0" borderId="9" xfId="18" applyFont="1" applyBorder="1" applyAlignment="1">
      <alignment horizontal="right" vertical="center"/>
    </xf>
    <xf numFmtId="43" fontId="8" fillId="7" borderId="1" xfId="18" applyFont="1" applyFill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wrapText="1" indent="1"/>
    </xf>
    <xf numFmtId="43" fontId="9" fillId="0" borderId="9" xfId="18" applyFont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indent="1"/>
    </xf>
    <xf numFmtId="43" fontId="9" fillId="0" borderId="11" xfId="18" applyFont="1" applyBorder="1" applyAlignment="1">
      <alignment horizontal="right" vertical="center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9" fillId="0" borderId="0" xfId="8" applyFont="1" applyAlignment="1">
      <alignment wrapText="1"/>
    </xf>
    <xf numFmtId="0" fontId="9" fillId="0" borderId="0" xfId="8" applyFont="1" applyAlignment="1">
      <alignment horizontal="left" vertical="top" wrapText="1"/>
    </xf>
    <xf numFmtId="9" fontId="2" fillId="0" borderId="0" xfId="14" applyFont="1" applyAlignment="1">
      <alignment horizontal="center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2" sqref="B1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6" t="s">
        <v>577</v>
      </c>
      <c r="B1" s="116"/>
      <c r="C1" s="13"/>
      <c r="D1" s="10" t="s">
        <v>517</v>
      </c>
      <c r="E1" s="11">
        <v>2023</v>
      </c>
    </row>
    <row r="2" spans="1:5" ht="18.95" customHeight="1" x14ac:dyDescent="0.2">
      <c r="A2" s="117" t="s">
        <v>516</v>
      </c>
      <c r="B2" s="117"/>
      <c r="C2" s="32"/>
      <c r="D2" s="10" t="s">
        <v>518</v>
      </c>
      <c r="E2" s="13" t="s">
        <v>523</v>
      </c>
    </row>
    <row r="3" spans="1:5" ht="18.95" customHeight="1" x14ac:dyDescent="0.2">
      <c r="A3" s="116" t="s">
        <v>578</v>
      </c>
      <c r="B3" s="116"/>
      <c r="C3" s="13"/>
      <c r="D3" s="10" t="s">
        <v>519</v>
      </c>
      <c r="E3" s="11">
        <v>1</v>
      </c>
    </row>
    <row r="4" spans="1:5" ht="18.95" customHeight="1" x14ac:dyDescent="0.2">
      <c r="A4" s="116" t="s">
        <v>538</v>
      </c>
      <c r="B4" s="116"/>
      <c r="C4" s="116"/>
      <c r="D4" s="116"/>
      <c r="E4" s="116"/>
    </row>
    <row r="5" spans="1:5" ht="15" customHeight="1" x14ac:dyDescent="0.2">
      <c r="A5" s="85" t="s">
        <v>32</v>
      </c>
      <c r="B5" s="84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78" t="s">
        <v>497</v>
      </c>
      <c r="B24" s="79" t="s">
        <v>237</v>
      </c>
    </row>
    <row r="25" spans="1:2" x14ac:dyDescent="0.2">
      <c r="A25" s="78" t="s">
        <v>498</v>
      </c>
      <c r="B25" s="79" t="s">
        <v>499</v>
      </c>
    </row>
    <row r="26" spans="1:2" x14ac:dyDescent="0.2">
      <c r="A26" s="78" t="s">
        <v>500</v>
      </c>
      <c r="B26" s="79" t="s">
        <v>274</v>
      </c>
    </row>
    <row r="27" spans="1:2" x14ac:dyDescent="0.2">
      <c r="A27" s="78" t="s">
        <v>501</v>
      </c>
      <c r="B27" s="79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18" t="s">
        <v>577</v>
      </c>
      <c r="B1" s="119"/>
      <c r="C1" s="119"/>
      <c r="D1" s="119"/>
      <c r="E1" s="119"/>
      <c r="F1" s="119"/>
      <c r="G1" s="10" t="s">
        <v>520</v>
      </c>
      <c r="H1" s="21">
        <v>2023</v>
      </c>
    </row>
    <row r="2" spans="1:8" s="12" customFormat="1" ht="18.95" customHeight="1" x14ac:dyDescent="0.25">
      <c r="A2" s="118" t="s">
        <v>524</v>
      </c>
      <c r="B2" s="119"/>
      <c r="C2" s="119"/>
      <c r="D2" s="119"/>
      <c r="E2" s="119"/>
      <c r="F2" s="119"/>
      <c r="G2" s="10" t="s">
        <v>521</v>
      </c>
      <c r="H2" s="21" t="s">
        <v>523</v>
      </c>
    </row>
    <row r="3" spans="1:8" s="12" customFormat="1" ht="18.95" customHeight="1" x14ac:dyDescent="0.25">
      <c r="A3" s="118" t="s">
        <v>578</v>
      </c>
      <c r="B3" s="119"/>
      <c r="C3" s="119"/>
      <c r="D3" s="119"/>
      <c r="E3" s="119"/>
      <c r="F3" s="119"/>
      <c r="G3" s="10" t="s">
        <v>522</v>
      </c>
      <c r="H3" s="21">
        <v>1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ht="90" x14ac:dyDescent="0.2">
      <c r="A15" s="18">
        <v>1122</v>
      </c>
      <c r="B15" s="16" t="s">
        <v>132</v>
      </c>
      <c r="C15" s="20">
        <v>-17282.04</v>
      </c>
      <c r="D15" s="20">
        <v>0</v>
      </c>
      <c r="E15" s="20">
        <v>0</v>
      </c>
      <c r="F15" s="20">
        <v>0</v>
      </c>
      <c r="G15" s="20">
        <v>0</v>
      </c>
      <c r="H15" s="139" t="s">
        <v>579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ht="56.25" customHeight="1" x14ac:dyDescent="0.2">
      <c r="A20" s="18">
        <v>1123</v>
      </c>
      <c r="B20" s="16" t="s">
        <v>139</v>
      </c>
      <c r="C20" s="20">
        <v>3300</v>
      </c>
      <c r="D20" s="20">
        <v>3300</v>
      </c>
      <c r="E20" s="20">
        <v>0</v>
      </c>
      <c r="F20" s="20">
        <v>0</v>
      </c>
      <c r="G20" s="20">
        <v>0</v>
      </c>
      <c r="H20" s="140" t="s">
        <v>580</v>
      </c>
    </row>
    <row r="21" spans="1:8" x14ac:dyDescent="0.2">
      <c r="A21" s="18">
        <v>1125</v>
      </c>
      <c r="B21" s="16" t="s">
        <v>140</v>
      </c>
      <c r="C21" s="20">
        <v>5800</v>
      </c>
      <c r="D21" s="20">
        <v>5800</v>
      </c>
      <c r="E21" s="20">
        <v>0</v>
      </c>
      <c r="F21" s="20">
        <v>0</v>
      </c>
      <c r="G21" s="20">
        <v>0</v>
      </c>
      <c r="H21" s="140"/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169</v>
      </c>
      <c r="C62" s="20">
        <f>SUM(C63:C70)</f>
        <v>990567.16999999993</v>
      </c>
      <c r="D62" s="20">
        <f t="shared" ref="D62:E62" si="0">SUM(D63:D70)</f>
        <v>0</v>
      </c>
      <c r="E62" s="20">
        <f t="shared" si="0"/>
        <v>562055.89</v>
      </c>
      <c r="F62" s="16" t="s">
        <v>581</v>
      </c>
      <c r="G62" s="16" t="s">
        <v>582</v>
      </c>
      <c r="H62" s="139" t="s">
        <v>583</v>
      </c>
      <c r="I62" s="16" t="s">
        <v>584</v>
      </c>
    </row>
    <row r="63" spans="1:9" x14ac:dyDescent="0.2">
      <c r="A63" s="18">
        <v>1241</v>
      </c>
      <c r="B63" s="16" t="s">
        <v>170</v>
      </c>
      <c r="C63" s="20">
        <v>162712.70000000001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497536.47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562055.89</v>
      </c>
    </row>
    <row r="68" spans="1:9" x14ac:dyDescent="0.2">
      <c r="A68" s="18">
        <v>1246</v>
      </c>
      <c r="B68" s="16" t="s">
        <v>175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ht="78.75" x14ac:dyDescent="0.2">
      <c r="A110" s="18">
        <v>2110</v>
      </c>
      <c r="B110" s="16" t="s">
        <v>202</v>
      </c>
      <c r="C110" s="20">
        <f>SUM(C111:C119)</f>
        <v>970451.13</v>
      </c>
      <c r="D110" s="20">
        <f>SUM(D111:D119)</f>
        <v>970451.13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39" t="s">
        <v>585</v>
      </c>
    </row>
    <row r="111" spans="1:8" x14ac:dyDescent="0.2">
      <c r="A111" s="18">
        <v>2111</v>
      </c>
      <c r="B111" s="16" t="s">
        <v>203</v>
      </c>
      <c r="C111" s="20">
        <v>236049.07</v>
      </c>
      <c r="D111" s="20">
        <f>C111</f>
        <v>236049.07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611051.48</v>
      </c>
      <c r="D112" s="20">
        <f t="shared" ref="D112:D119" si="1">C112</f>
        <v>611051.48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123350.58</v>
      </c>
      <c r="D117" s="20">
        <f t="shared" si="1"/>
        <v>123350.58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D58" sqref="D5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17" t="s">
        <v>577</v>
      </c>
      <c r="B1" s="117"/>
      <c r="C1" s="117"/>
      <c r="D1" s="10" t="s">
        <v>520</v>
      </c>
      <c r="E1" s="21">
        <v>2023</v>
      </c>
    </row>
    <row r="2" spans="1:5" s="12" customFormat="1" ht="18.95" customHeight="1" x14ac:dyDescent="0.25">
      <c r="A2" s="117" t="s">
        <v>525</v>
      </c>
      <c r="B2" s="117"/>
      <c r="C2" s="117"/>
      <c r="D2" s="10" t="s">
        <v>521</v>
      </c>
      <c r="E2" s="21" t="s">
        <v>523</v>
      </c>
    </row>
    <row r="3" spans="1:5" s="12" customFormat="1" ht="18.95" customHeight="1" x14ac:dyDescent="0.25">
      <c r="A3" s="117" t="s">
        <v>578</v>
      </c>
      <c r="B3" s="117"/>
      <c r="C3" s="117"/>
      <c r="D3" s="10" t="s">
        <v>522</v>
      </c>
      <c r="E3" s="21">
        <v>1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ht="60.75" customHeight="1" x14ac:dyDescent="0.2">
      <c r="A8" s="44">
        <v>4100</v>
      </c>
      <c r="B8" s="45" t="s">
        <v>237</v>
      </c>
      <c r="C8" s="48">
        <f>SUM(C9+C19+C25+C28+C34+C37+C46)</f>
        <v>1948477.22</v>
      </c>
      <c r="D8" s="141" t="s">
        <v>586</v>
      </c>
      <c r="E8" s="141"/>
    </row>
    <row r="9" spans="1:5" x14ac:dyDescent="0.2">
      <c r="A9" s="44">
        <v>4110</v>
      </c>
      <c r="B9" s="45" t="s">
        <v>238</v>
      </c>
      <c r="C9" s="48">
        <f>SUM(C10:C18)</f>
        <v>0</v>
      </c>
      <c r="D9" s="77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77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77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77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77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77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77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77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77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77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77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77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77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77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77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77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77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77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77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77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77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77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77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77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77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77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77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77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77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77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77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77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77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77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77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77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77"/>
      <c r="E45" s="43"/>
    </row>
    <row r="46" spans="1:5" x14ac:dyDescent="0.2">
      <c r="A46" s="44">
        <v>4170</v>
      </c>
      <c r="B46" s="45" t="s">
        <v>515</v>
      </c>
      <c r="C46" s="48">
        <f>SUM(C47:C54)</f>
        <v>1948477.22</v>
      </c>
      <c r="D46" s="77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77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77"/>
      <c r="E48" s="43"/>
    </row>
    <row r="49" spans="1:5" ht="22.5" x14ac:dyDescent="0.2">
      <c r="A49" s="44">
        <v>4173</v>
      </c>
      <c r="B49" s="46" t="s">
        <v>433</v>
      </c>
      <c r="C49" s="48">
        <v>1948477.22</v>
      </c>
      <c r="D49" s="77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77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77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77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77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77"/>
      <c r="E54" s="43"/>
    </row>
    <row r="55" spans="1:5" x14ac:dyDescent="0.2">
      <c r="A55" s="44"/>
      <c r="B55" s="46"/>
      <c r="C55" s="48"/>
      <c r="D55" s="77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2052681.54</v>
      </c>
      <c r="D58" s="77" t="s">
        <v>587</v>
      </c>
      <c r="E58" s="43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77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77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77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77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77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77"/>
      <c r="E64" s="43"/>
    </row>
    <row r="65" spans="1:5" x14ac:dyDescent="0.2">
      <c r="A65" s="44">
        <v>4220</v>
      </c>
      <c r="B65" s="45" t="s">
        <v>269</v>
      </c>
      <c r="C65" s="48">
        <f>SUM(C66:C69)</f>
        <v>2052681.54</v>
      </c>
      <c r="D65" s="77"/>
      <c r="E65" s="43"/>
    </row>
    <row r="66" spans="1:5" x14ac:dyDescent="0.2">
      <c r="A66" s="44">
        <v>4221</v>
      </c>
      <c r="B66" s="45" t="s">
        <v>270</v>
      </c>
      <c r="C66" s="48">
        <v>2052681.54</v>
      </c>
      <c r="D66" s="77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77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77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77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3177810.63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2858390.63</v>
      </c>
      <c r="D99" s="49">
        <f>C99/$C$98</f>
        <v>0.8994842559262255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1765805.2</v>
      </c>
      <c r="D100" s="49">
        <f t="shared" ref="D100:D163" si="0">C100/$C$98</f>
        <v>0.55566722048506711</v>
      </c>
      <c r="E100" s="45"/>
    </row>
    <row r="101" spans="1:5" x14ac:dyDescent="0.2">
      <c r="A101" s="47">
        <v>5111</v>
      </c>
      <c r="B101" s="45" t="s">
        <v>294</v>
      </c>
      <c r="C101" s="48">
        <v>830655.44</v>
      </c>
      <c r="D101" s="49">
        <f t="shared" si="0"/>
        <v>0.26139236622793977</v>
      </c>
      <c r="E101" s="45"/>
    </row>
    <row r="102" spans="1:5" x14ac:dyDescent="0.2">
      <c r="A102" s="47">
        <v>5112</v>
      </c>
      <c r="B102" s="45" t="s">
        <v>295</v>
      </c>
      <c r="C102" s="48">
        <v>41750</v>
      </c>
      <c r="D102" s="49">
        <f t="shared" si="0"/>
        <v>1.3137976066245333E-2</v>
      </c>
      <c r="E102" s="45"/>
    </row>
    <row r="103" spans="1:5" x14ac:dyDescent="0.2">
      <c r="A103" s="47">
        <v>5113</v>
      </c>
      <c r="B103" s="45" t="s">
        <v>296</v>
      </c>
      <c r="C103" s="48">
        <v>16111.68</v>
      </c>
      <c r="D103" s="49">
        <f t="shared" si="0"/>
        <v>5.0700566760958944E-3</v>
      </c>
      <c r="E103" s="45"/>
    </row>
    <row r="104" spans="1:5" x14ac:dyDescent="0.2">
      <c r="A104" s="47">
        <v>5114</v>
      </c>
      <c r="B104" s="45" t="s">
        <v>297</v>
      </c>
      <c r="C104" s="48">
        <v>309106.64</v>
      </c>
      <c r="D104" s="49">
        <f t="shared" si="0"/>
        <v>9.7270314688323645E-2</v>
      </c>
      <c r="E104" s="45"/>
    </row>
    <row r="105" spans="1:5" x14ac:dyDescent="0.2">
      <c r="A105" s="47">
        <v>5115</v>
      </c>
      <c r="B105" s="45" t="s">
        <v>298</v>
      </c>
      <c r="C105" s="48">
        <v>568181.43999999994</v>
      </c>
      <c r="D105" s="49">
        <f t="shared" si="0"/>
        <v>0.17879650682646245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254961.95999999996</v>
      </c>
      <c r="D107" s="49">
        <f t="shared" si="0"/>
        <v>8.0231955168455077E-2</v>
      </c>
      <c r="E107" s="45"/>
    </row>
    <row r="108" spans="1:5" x14ac:dyDescent="0.2">
      <c r="A108" s="47">
        <v>5121</v>
      </c>
      <c r="B108" s="45" t="s">
        <v>301</v>
      </c>
      <c r="C108" s="48">
        <v>75389.919999999998</v>
      </c>
      <c r="D108" s="49">
        <f t="shared" si="0"/>
        <v>2.3723855439428749E-2</v>
      </c>
      <c r="E108" s="45"/>
    </row>
    <row r="109" spans="1:5" x14ac:dyDescent="0.2">
      <c r="A109" s="47">
        <v>5122</v>
      </c>
      <c r="B109" s="45" t="s">
        <v>302</v>
      </c>
      <c r="C109" s="48">
        <v>4695.4799999999996</v>
      </c>
      <c r="D109" s="49">
        <f t="shared" si="0"/>
        <v>1.4775833259768533E-3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0</v>
      </c>
      <c r="D111" s="49">
        <f t="shared" si="0"/>
        <v>0</v>
      </c>
      <c r="E111" s="45"/>
    </row>
    <row r="112" spans="1:5" x14ac:dyDescent="0.2">
      <c r="A112" s="47">
        <v>5125</v>
      </c>
      <c r="B112" s="45" t="s">
        <v>305</v>
      </c>
      <c r="C112" s="48">
        <v>27289.7</v>
      </c>
      <c r="D112" s="49">
        <f t="shared" si="0"/>
        <v>8.5875790528147367E-3</v>
      </c>
      <c r="E112" s="45"/>
    </row>
    <row r="113" spans="1:5" x14ac:dyDescent="0.2">
      <c r="A113" s="47">
        <v>5126</v>
      </c>
      <c r="B113" s="45" t="s">
        <v>306</v>
      </c>
      <c r="C113" s="48">
        <v>12000</v>
      </c>
      <c r="D113" s="49">
        <f t="shared" si="0"/>
        <v>3.7761847376034489E-3</v>
      </c>
      <c r="E113" s="45"/>
    </row>
    <row r="114" spans="1:5" x14ac:dyDescent="0.2">
      <c r="A114" s="47">
        <v>5127</v>
      </c>
      <c r="B114" s="45" t="s">
        <v>307</v>
      </c>
      <c r="C114" s="48">
        <v>135586.85999999999</v>
      </c>
      <c r="D114" s="49">
        <f t="shared" si="0"/>
        <v>4.2666752612631288E-2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0</v>
      </c>
      <c r="D116" s="49">
        <f t="shared" si="0"/>
        <v>0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837623.47</v>
      </c>
      <c r="D117" s="49">
        <f t="shared" si="0"/>
        <v>0.26358508027270333</v>
      </c>
      <c r="E117" s="45"/>
    </row>
    <row r="118" spans="1:5" x14ac:dyDescent="0.2">
      <c r="A118" s="47">
        <v>5131</v>
      </c>
      <c r="B118" s="45" t="s">
        <v>311</v>
      </c>
      <c r="C118" s="48">
        <v>108341.64</v>
      </c>
      <c r="D118" s="49">
        <f t="shared" si="0"/>
        <v>3.4093170617910611E-2</v>
      </c>
      <c r="E118" s="45"/>
    </row>
    <row r="119" spans="1:5" x14ac:dyDescent="0.2">
      <c r="A119" s="47">
        <v>5132</v>
      </c>
      <c r="B119" s="45" t="s">
        <v>312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313</v>
      </c>
      <c r="C120" s="48">
        <v>91385.03</v>
      </c>
      <c r="D120" s="49">
        <f t="shared" si="0"/>
        <v>2.8757229627619441E-2</v>
      </c>
      <c r="E120" s="45"/>
    </row>
    <row r="121" spans="1:5" x14ac:dyDescent="0.2">
      <c r="A121" s="47">
        <v>5134</v>
      </c>
      <c r="B121" s="45" t="s">
        <v>314</v>
      </c>
      <c r="C121" s="48">
        <v>1419.84</v>
      </c>
      <c r="D121" s="49">
        <f t="shared" si="0"/>
        <v>4.4679817815324003E-4</v>
      </c>
      <c r="E121" s="45"/>
    </row>
    <row r="122" spans="1:5" x14ac:dyDescent="0.2">
      <c r="A122" s="47">
        <v>5135</v>
      </c>
      <c r="B122" s="45" t="s">
        <v>315</v>
      </c>
      <c r="C122" s="48">
        <v>307200.56</v>
      </c>
      <c r="D122" s="49">
        <f t="shared" si="0"/>
        <v>9.6670505504602711E-2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3467</v>
      </c>
      <c r="D124" s="49">
        <f t="shared" si="0"/>
        <v>1.0910027071059298E-3</v>
      </c>
      <c r="E124" s="45"/>
    </row>
    <row r="125" spans="1:5" x14ac:dyDescent="0.2">
      <c r="A125" s="47">
        <v>5138</v>
      </c>
      <c r="B125" s="45" t="s">
        <v>318</v>
      </c>
      <c r="C125" s="48">
        <v>307414.40000000002</v>
      </c>
      <c r="D125" s="49">
        <f t="shared" si="0"/>
        <v>9.6737797116626806E-2</v>
      </c>
      <c r="E125" s="45"/>
    </row>
    <row r="126" spans="1:5" x14ac:dyDescent="0.2">
      <c r="A126" s="47">
        <v>5139</v>
      </c>
      <c r="B126" s="45" t="s">
        <v>319</v>
      </c>
      <c r="C126" s="48">
        <v>18395</v>
      </c>
      <c r="D126" s="49">
        <f t="shared" si="0"/>
        <v>5.7885765206846197E-3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319420</v>
      </c>
      <c r="D127" s="49">
        <f t="shared" si="0"/>
        <v>0.10051574407377446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319420</v>
      </c>
      <c r="D137" s="49">
        <f t="shared" si="0"/>
        <v>0.10051574407377446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113900</v>
      </c>
      <c r="D139" s="49">
        <f t="shared" si="0"/>
        <v>3.5842286801086067E-2</v>
      </c>
      <c r="E139" s="45"/>
    </row>
    <row r="140" spans="1:5" x14ac:dyDescent="0.2">
      <c r="A140" s="47">
        <v>5243</v>
      </c>
      <c r="B140" s="45" t="s">
        <v>331</v>
      </c>
      <c r="C140" s="48">
        <v>205520</v>
      </c>
      <c r="D140" s="49">
        <f t="shared" si="0"/>
        <v>6.4673457272688403E-2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0" t="s">
        <v>577</v>
      </c>
      <c r="B1" s="120"/>
      <c r="C1" s="120"/>
      <c r="D1" s="23" t="s">
        <v>520</v>
      </c>
      <c r="E1" s="24">
        <v>2023</v>
      </c>
    </row>
    <row r="2" spans="1:5" ht="18.95" customHeight="1" x14ac:dyDescent="0.2">
      <c r="A2" s="120" t="s">
        <v>526</v>
      </c>
      <c r="B2" s="120"/>
      <c r="C2" s="120"/>
      <c r="D2" s="23" t="s">
        <v>521</v>
      </c>
      <c r="E2" s="24" t="s">
        <v>523</v>
      </c>
    </row>
    <row r="3" spans="1:5" ht="18.95" customHeight="1" x14ac:dyDescent="0.2">
      <c r="A3" s="120" t="s">
        <v>578</v>
      </c>
      <c r="B3" s="120"/>
      <c r="C3" s="120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244020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823348.13</v>
      </c>
    </row>
    <row r="15" spans="1:5" x14ac:dyDescent="0.2">
      <c r="A15" s="29">
        <v>3220</v>
      </c>
      <c r="B15" s="25" t="s">
        <v>402</v>
      </c>
      <c r="C15" s="30">
        <v>326386.08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C48" sqref="C48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0" t="s">
        <v>577</v>
      </c>
      <c r="B1" s="120"/>
      <c r="C1" s="120"/>
      <c r="D1" s="23" t="s">
        <v>520</v>
      </c>
      <c r="E1" s="24">
        <v>2023</v>
      </c>
    </row>
    <row r="2" spans="1:5" s="31" customFormat="1" ht="18.95" customHeight="1" x14ac:dyDescent="0.25">
      <c r="A2" s="120" t="s">
        <v>527</v>
      </c>
      <c r="B2" s="120"/>
      <c r="C2" s="120"/>
      <c r="D2" s="23" t="s">
        <v>521</v>
      </c>
      <c r="E2" s="24" t="s">
        <v>523</v>
      </c>
    </row>
    <row r="3" spans="1:5" s="31" customFormat="1" ht="18.95" customHeight="1" x14ac:dyDescent="0.25">
      <c r="A3" s="120" t="s">
        <v>578</v>
      </c>
      <c r="B3" s="120"/>
      <c r="C3" s="120"/>
      <c r="D3" s="23" t="s">
        <v>522</v>
      </c>
      <c r="E3" s="24">
        <v>1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1">
        <v>2023</v>
      </c>
      <c r="D7" s="81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1943876.1</v>
      </c>
      <c r="D9" s="30">
        <v>1397172.28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2">
        <f>SUM(C8:C14)</f>
        <v>1943876.1</v>
      </c>
      <c r="D15" s="82">
        <f>SUM(D8:D14)</f>
        <v>1397172.28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0" t="s">
        <v>563</v>
      </c>
      <c r="D19" s="90" t="s">
        <v>120</v>
      </c>
    </row>
    <row r="20" spans="1:4" x14ac:dyDescent="0.2">
      <c r="A20" s="37">
        <v>1230</v>
      </c>
      <c r="B20" s="38" t="s">
        <v>161</v>
      </c>
      <c r="C20" s="82">
        <f>SUM(C21:C27)</f>
        <v>0</v>
      </c>
      <c r="D20" s="82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2">
        <f>SUM(C29:C36)</f>
        <v>8573</v>
      </c>
      <c r="D28" s="82">
        <f>SUM(D29:D36)</f>
        <v>8573</v>
      </c>
    </row>
    <row r="29" spans="1:4" x14ac:dyDescent="0.2">
      <c r="A29" s="29">
        <v>1241</v>
      </c>
      <c r="B29" s="25" t="s">
        <v>170</v>
      </c>
      <c r="C29" s="30">
        <v>8573</v>
      </c>
      <c r="D29" s="30">
        <v>8573</v>
      </c>
    </row>
    <row r="30" spans="1:4" x14ac:dyDescent="0.2">
      <c r="A30" s="29">
        <v>1242</v>
      </c>
      <c r="B30" s="25" t="s">
        <v>171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2">
        <f>SUM(C38:C42)</f>
        <v>0</v>
      </c>
      <c r="D37" s="82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3" t="s">
        <v>543</v>
      </c>
      <c r="C43" s="82">
        <f>C20+C28+C37</f>
        <v>8573</v>
      </c>
      <c r="D43" s="82">
        <f>D20+D28+D37</f>
        <v>8573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1">
        <v>2023</v>
      </c>
      <c r="D46" s="81">
        <v>2022</v>
      </c>
      <c r="E46" s="28"/>
    </row>
    <row r="47" spans="1:5" x14ac:dyDescent="0.2">
      <c r="A47" s="37">
        <v>3210</v>
      </c>
      <c r="B47" s="38" t="s">
        <v>544</v>
      </c>
      <c r="C47" s="25">
        <v>0</v>
      </c>
      <c r="D47" s="82">
        <v>-626823.66</v>
      </c>
    </row>
    <row r="48" spans="1:5" x14ac:dyDescent="0.2">
      <c r="A48" s="29"/>
      <c r="B48" s="83" t="s">
        <v>532</v>
      </c>
      <c r="C48" s="82">
        <v>823348.13</v>
      </c>
      <c r="D48" s="82">
        <f>D51+D63+D91+D94+D49</f>
        <v>1076637.52</v>
      </c>
    </row>
    <row r="49" spans="1:4" x14ac:dyDescent="0.2">
      <c r="A49" s="91">
        <v>5100</v>
      </c>
      <c r="B49" s="92" t="s">
        <v>292</v>
      </c>
      <c r="C49" s="93">
        <f>SUM(C50:C50)</f>
        <v>0</v>
      </c>
      <c r="D49" s="93">
        <f>SUM(D50:D50)</f>
        <v>0</v>
      </c>
    </row>
    <row r="50" spans="1:4" x14ac:dyDescent="0.2">
      <c r="A50" s="94">
        <v>5130</v>
      </c>
      <c r="B50" s="95" t="s">
        <v>565</v>
      </c>
      <c r="C50" s="96">
        <v>0</v>
      </c>
      <c r="D50" s="96">
        <v>0</v>
      </c>
    </row>
    <row r="51" spans="1:4" x14ac:dyDescent="0.2">
      <c r="A51" s="37">
        <v>5400</v>
      </c>
      <c r="B51" s="38" t="s">
        <v>357</v>
      </c>
      <c r="C51" s="82">
        <f>C52+C54+C56+C58+C60</f>
        <v>0</v>
      </c>
      <c r="D51" s="82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2">
        <f>C64+C73+C76+C82</f>
        <v>0</v>
      </c>
      <c r="D63" s="82">
        <f>D64+D73+D76+D82</f>
        <v>0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0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2">
        <f>C92</f>
        <v>0</v>
      </c>
      <c r="D91" s="82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86" t="s">
        <v>545</v>
      </c>
      <c r="C94" s="82">
        <f>SUM(C95:C99)</f>
        <v>0</v>
      </c>
      <c r="D94" s="82">
        <f>SUM(D95:D99)</f>
        <v>1076637.52</v>
      </c>
    </row>
    <row r="95" spans="1:4" x14ac:dyDescent="0.2">
      <c r="A95" s="29">
        <v>2111</v>
      </c>
      <c r="B95" s="25" t="s">
        <v>546</v>
      </c>
      <c r="C95" s="30">
        <v>0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0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0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1076637.52</v>
      </c>
    </row>
    <row r="100" spans="1:4" x14ac:dyDescent="0.2">
      <c r="A100" s="29"/>
      <c r="B100" s="83" t="s">
        <v>551</v>
      </c>
      <c r="C100" s="82">
        <v>0</v>
      </c>
      <c r="D100" s="82">
        <v>6438.01</v>
      </c>
    </row>
    <row r="101" spans="1:4" x14ac:dyDescent="0.2">
      <c r="A101" s="91">
        <v>3100</v>
      </c>
      <c r="B101" s="97" t="s">
        <v>566</v>
      </c>
      <c r="C101" s="98">
        <v>0</v>
      </c>
      <c r="D101" s="98">
        <v>86562.14</v>
      </c>
    </row>
    <row r="102" spans="1:4" x14ac:dyDescent="0.2">
      <c r="A102" s="94"/>
      <c r="B102" s="99" t="s">
        <v>567</v>
      </c>
      <c r="C102" s="100">
        <v>0</v>
      </c>
      <c r="D102" s="100">
        <v>0</v>
      </c>
    </row>
    <row r="103" spans="1:4" x14ac:dyDescent="0.2">
      <c r="A103" s="94"/>
      <c r="B103" s="99" t="s">
        <v>568</v>
      </c>
      <c r="C103" s="100">
        <v>0</v>
      </c>
      <c r="D103" s="100">
        <v>0</v>
      </c>
    </row>
    <row r="104" spans="1:4" x14ac:dyDescent="0.2">
      <c r="A104" s="94"/>
      <c r="B104" s="99" t="s">
        <v>569</v>
      </c>
      <c r="C104" s="100">
        <v>0</v>
      </c>
      <c r="D104" s="100">
        <v>0</v>
      </c>
    </row>
    <row r="105" spans="1:4" x14ac:dyDescent="0.2">
      <c r="A105" s="94"/>
      <c r="B105" s="99" t="s">
        <v>570</v>
      </c>
      <c r="C105" s="100">
        <v>0</v>
      </c>
      <c r="D105" s="100">
        <v>0</v>
      </c>
    </row>
    <row r="106" spans="1:4" x14ac:dyDescent="0.2">
      <c r="A106" s="94"/>
      <c r="B106" s="101" t="s">
        <v>571</v>
      </c>
      <c r="C106" s="93">
        <v>0</v>
      </c>
      <c r="D106" s="93">
        <v>0</v>
      </c>
    </row>
    <row r="107" spans="1:4" x14ac:dyDescent="0.2">
      <c r="A107" s="91">
        <v>1270</v>
      </c>
      <c r="B107" s="92" t="s">
        <v>185</v>
      </c>
      <c r="C107" s="98">
        <v>0</v>
      </c>
      <c r="D107" s="98">
        <v>0</v>
      </c>
    </row>
    <row r="108" spans="1:4" x14ac:dyDescent="0.2">
      <c r="A108" s="94">
        <v>1273</v>
      </c>
      <c r="B108" s="95" t="s">
        <v>572</v>
      </c>
      <c r="C108" s="100">
        <v>0</v>
      </c>
      <c r="D108" s="100">
        <v>0</v>
      </c>
    </row>
    <row r="109" spans="1:4" x14ac:dyDescent="0.2">
      <c r="A109" s="94"/>
      <c r="B109" s="101" t="s">
        <v>573</v>
      </c>
      <c r="C109" s="93">
        <v>0</v>
      </c>
      <c r="D109" s="93">
        <v>0</v>
      </c>
    </row>
    <row r="110" spans="1:4" x14ac:dyDescent="0.2">
      <c r="A110" s="91">
        <v>4300</v>
      </c>
      <c r="B110" s="97" t="s">
        <v>574</v>
      </c>
      <c r="C110" s="98">
        <f>+C111</f>
        <v>0</v>
      </c>
      <c r="D110" s="102">
        <f>+D111</f>
        <v>0</v>
      </c>
    </row>
    <row r="111" spans="1:4" x14ac:dyDescent="0.2">
      <c r="A111" s="94">
        <v>4399</v>
      </c>
      <c r="B111" s="99" t="s">
        <v>285</v>
      </c>
      <c r="C111" s="100">
        <v>0</v>
      </c>
      <c r="D111" s="100">
        <v>0</v>
      </c>
    </row>
    <row r="112" spans="1:4" x14ac:dyDescent="0.2">
      <c r="A112" s="37">
        <v>1120</v>
      </c>
      <c r="B112" s="86" t="s">
        <v>552</v>
      </c>
      <c r="C112" s="82">
        <v>0</v>
      </c>
      <c r="D112" s="82">
        <v>0</v>
      </c>
    </row>
    <row r="113" spans="1:4" x14ac:dyDescent="0.2">
      <c r="A113" s="29">
        <v>1124</v>
      </c>
      <c r="B113" s="87" t="s">
        <v>553</v>
      </c>
      <c r="C113" s="88">
        <v>0</v>
      </c>
      <c r="D113" s="30">
        <v>0</v>
      </c>
    </row>
    <row r="114" spans="1:4" x14ac:dyDescent="0.2">
      <c r="A114" s="29">
        <v>1124</v>
      </c>
      <c r="B114" s="87" t="s">
        <v>554</v>
      </c>
      <c r="C114" s="88">
        <v>0</v>
      </c>
      <c r="D114" s="30">
        <v>0</v>
      </c>
    </row>
    <row r="115" spans="1:4" x14ac:dyDescent="0.2">
      <c r="A115" s="29">
        <v>1124</v>
      </c>
      <c r="B115" s="87" t="s">
        <v>555</v>
      </c>
      <c r="C115" s="88">
        <v>0</v>
      </c>
      <c r="D115" s="30">
        <v>0</v>
      </c>
    </row>
    <row r="116" spans="1:4" x14ac:dyDescent="0.2">
      <c r="A116" s="29">
        <v>1124</v>
      </c>
      <c r="B116" s="87" t="s">
        <v>556</v>
      </c>
      <c r="C116" s="88">
        <v>0</v>
      </c>
      <c r="D116" s="30">
        <v>0</v>
      </c>
    </row>
    <row r="117" spans="1:4" x14ac:dyDescent="0.2">
      <c r="A117" s="29">
        <v>1124</v>
      </c>
      <c r="B117" s="87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87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87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87" t="s">
        <v>560</v>
      </c>
      <c r="C120" s="88">
        <v>0</v>
      </c>
      <c r="D120" s="30">
        <v>0</v>
      </c>
    </row>
    <row r="121" spans="1:4" x14ac:dyDescent="0.2">
      <c r="A121" s="29">
        <v>1122</v>
      </c>
      <c r="B121" s="87" t="s">
        <v>561</v>
      </c>
      <c r="C121" s="30">
        <v>0</v>
      </c>
      <c r="D121" s="30">
        <v>0</v>
      </c>
    </row>
    <row r="122" spans="1:4" x14ac:dyDescent="0.2">
      <c r="A122" s="29"/>
      <c r="B122" s="89" t="s">
        <v>562</v>
      </c>
      <c r="C122" s="82">
        <v>0</v>
      </c>
      <c r="D122" s="8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B7" sqref="B7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21" t="s">
        <v>577</v>
      </c>
      <c r="B1" s="122"/>
      <c r="C1" s="123"/>
    </row>
    <row r="2" spans="1:3" s="33" customFormat="1" ht="18" customHeight="1" x14ac:dyDescent="0.25">
      <c r="A2" s="124" t="s">
        <v>528</v>
      </c>
      <c r="B2" s="125"/>
      <c r="C2" s="126"/>
    </row>
    <row r="3" spans="1:3" s="33" customFormat="1" ht="18" customHeight="1" x14ac:dyDescent="0.25">
      <c r="A3" s="124" t="s">
        <v>578</v>
      </c>
      <c r="B3" s="125"/>
      <c r="C3" s="126"/>
    </row>
    <row r="4" spans="1:3" s="35" customFormat="1" ht="18" customHeight="1" x14ac:dyDescent="0.2">
      <c r="A4" s="127" t="s">
        <v>529</v>
      </c>
      <c r="B4" s="128"/>
      <c r="C4" s="129"/>
    </row>
    <row r="5" spans="1:3" x14ac:dyDescent="0.2">
      <c r="A5" s="50" t="s">
        <v>449</v>
      </c>
      <c r="B5" s="50"/>
      <c r="C5" s="111">
        <v>4001158.76</v>
      </c>
    </row>
    <row r="6" spans="1:3" x14ac:dyDescent="0.2">
      <c r="A6" s="51"/>
      <c r="B6" s="52"/>
      <c r="C6" s="104"/>
    </row>
    <row r="7" spans="1:3" x14ac:dyDescent="0.2">
      <c r="A7" s="58" t="s">
        <v>450</v>
      </c>
      <c r="B7" s="58"/>
      <c r="C7" s="105">
        <f>SUM(C8:C13)</f>
        <v>0</v>
      </c>
    </row>
    <row r="8" spans="1:3" x14ac:dyDescent="0.2">
      <c r="A8" s="64" t="s">
        <v>451</v>
      </c>
      <c r="B8" s="63" t="s">
        <v>275</v>
      </c>
      <c r="C8" s="112">
        <v>0</v>
      </c>
    </row>
    <row r="9" spans="1:3" x14ac:dyDescent="0.2">
      <c r="A9" s="53" t="s">
        <v>452</v>
      </c>
      <c r="B9" s="54" t="s">
        <v>461</v>
      </c>
      <c r="C9" s="112">
        <v>0</v>
      </c>
    </row>
    <row r="10" spans="1:3" x14ac:dyDescent="0.2">
      <c r="A10" s="53" t="s">
        <v>453</v>
      </c>
      <c r="B10" s="54" t="s">
        <v>283</v>
      </c>
      <c r="C10" s="112">
        <v>0</v>
      </c>
    </row>
    <row r="11" spans="1:3" x14ac:dyDescent="0.2">
      <c r="A11" s="53" t="s">
        <v>454</v>
      </c>
      <c r="B11" s="54" t="s">
        <v>284</v>
      </c>
      <c r="C11" s="112">
        <v>0</v>
      </c>
    </row>
    <row r="12" spans="1:3" x14ac:dyDescent="0.2">
      <c r="A12" s="53" t="s">
        <v>455</v>
      </c>
      <c r="B12" s="54" t="s">
        <v>285</v>
      </c>
      <c r="C12" s="112">
        <v>0</v>
      </c>
    </row>
    <row r="13" spans="1:3" x14ac:dyDescent="0.2">
      <c r="A13" s="55" t="s">
        <v>456</v>
      </c>
      <c r="B13" s="56" t="s">
        <v>457</v>
      </c>
      <c r="C13" s="112">
        <v>0</v>
      </c>
    </row>
    <row r="14" spans="1:3" x14ac:dyDescent="0.2">
      <c r="A14" s="51"/>
      <c r="B14" s="57"/>
      <c r="C14" s="113"/>
    </row>
    <row r="15" spans="1:3" x14ac:dyDescent="0.2">
      <c r="A15" s="58" t="s">
        <v>46</v>
      </c>
      <c r="B15" s="52"/>
      <c r="C15" s="105">
        <f>SUM(C16:C18)</f>
        <v>0</v>
      </c>
    </row>
    <row r="16" spans="1:3" x14ac:dyDescent="0.2">
      <c r="A16" s="59">
        <v>3.1</v>
      </c>
      <c r="B16" s="54" t="s">
        <v>460</v>
      </c>
      <c r="C16" s="112">
        <v>0</v>
      </c>
    </row>
    <row r="17" spans="1:3" x14ac:dyDescent="0.2">
      <c r="A17" s="60">
        <v>3.2</v>
      </c>
      <c r="B17" s="54" t="s">
        <v>458</v>
      </c>
      <c r="C17" s="112">
        <v>0</v>
      </c>
    </row>
    <row r="18" spans="1:3" x14ac:dyDescent="0.2">
      <c r="A18" s="60">
        <v>3.3</v>
      </c>
      <c r="B18" s="56" t="s">
        <v>459</v>
      </c>
      <c r="C18" s="114">
        <v>0</v>
      </c>
    </row>
    <row r="19" spans="1:3" x14ac:dyDescent="0.2">
      <c r="A19" s="51"/>
      <c r="B19" s="61"/>
      <c r="C19" s="115"/>
    </row>
    <row r="20" spans="1:3" x14ac:dyDescent="0.2">
      <c r="A20" s="62" t="s">
        <v>575</v>
      </c>
      <c r="B20" s="62"/>
      <c r="C20" s="111">
        <f>C5+C7-C15</f>
        <v>4001158.76</v>
      </c>
    </row>
    <row r="22" spans="1:3" x14ac:dyDescent="0.2">
      <c r="B22" s="34" t="s">
        <v>540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B7" sqref="B7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30" t="s">
        <v>577</v>
      </c>
      <c r="B1" s="131"/>
      <c r="C1" s="132"/>
    </row>
    <row r="2" spans="1:3" s="36" customFormat="1" ht="18.95" customHeight="1" x14ac:dyDescent="0.25">
      <c r="A2" s="133" t="s">
        <v>530</v>
      </c>
      <c r="B2" s="134"/>
      <c r="C2" s="135"/>
    </row>
    <row r="3" spans="1:3" s="36" customFormat="1" ht="18.95" customHeight="1" x14ac:dyDescent="0.25">
      <c r="A3" s="133" t="s">
        <v>578</v>
      </c>
      <c r="B3" s="134"/>
      <c r="C3" s="135"/>
    </row>
    <row r="4" spans="1:3" x14ac:dyDescent="0.2">
      <c r="A4" s="127" t="s">
        <v>529</v>
      </c>
      <c r="B4" s="128"/>
      <c r="C4" s="129"/>
    </row>
    <row r="5" spans="1:3" x14ac:dyDescent="0.2">
      <c r="A5" s="70" t="s">
        <v>462</v>
      </c>
      <c r="B5" s="50"/>
      <c r="C5" s="103">
        <v>3186383.63</v>
      </c>
    </row>
    <row r="6" spans="1:3" x14ac:dyDescent="0.2">
      <c r="A6" s="66"/>
      <c r="B6" s="52"/>
      <c r="C6" s="104"/>
    </row>
    <row r="7" spans="1:3" x14ac:dyDescent="0.2">
      <c r="A7" s="58" t="s">
        <v>463</v>
      </c>
      <c r="B7" s="67"/>
      <c r="C7" s="105">
        <f>SUM(C8:C28)</f>
        <v>8573</v>
      </c>
    </row>
    <row r="8" spans="1:3" x14ac:dyDescent="0.2">
      <c r="A8" s="80">
        <v>2.1</v>
      </c>
      <c r="B8" s="71" t="s">
        <v>303</v>
      </c>
      <c r="C8" s="106">
        <v>0</v>
      </c>
    </row>
    <row r="9" spans="1:3" x14ac:dyDescent="0.2">
      <c r="A9" s="80">
        <v>2.2000000000000002</v>
      </c>
      <c r="B9" s="71" t="s">
        <v>300</v>
      </c>
      <c r="C9" s="106">
        <v>0</v>
      </c>
    </row>
    <row r="10" spans="1:3" x14ac:dyDescent="0.2">
      <c r="A10" s="75">
        <v>2.2999999999999998</v>
      </c>
      <c r="B10" s="65" t="s">
        <v>170</v>
      </c>
      <c r="C10" s="106">
        <v>8573</v>
      </c>
    </row>
    <row r="11" spans="1:3" x14ac:dyDescent="0.2">
      <c r="A11" s="75">
        <v>2.4</v>
      </c>
      <c r="B11" s="65" t="s">
        <v>171</v>
      </c>
      <c r="C11" s="106">
        <v>0</v>
      </c>
    </row>
    <row r="12" spans="1:3" x14ac:dyDescent="0.2">
      <c r="A12" s="75">
        <v>2.5</v>
      </c>
      <c r="B12" s="65" t="s">
        <v>172</v>
      </c>
      <c r="C12" s="106">
        <v>0</v>
      </c>
    </row>
    <row r="13" spans="1:3" x14ac:dyDescent="0.2">
      <c r="A13" s="75">
        <v>2.6</v>
      </c>
      <c r="B13" s="65" t="s">
        <v>173</v>
      </c>
      <c r="C13" s="106">
        <v>0</v>
      </c>
    </row>
    <row r="14" spans="1:3" x14ac:dyDescent="0.2">
      <c r="A14" s="75">
        <v>2.7</v>
      </c>
      <c r="B14" s="65" t="s">
        <v>174</v>
      </c>
      <c r="C14" s="106">
        <v>0</v>
      </c>
    </row>
    <row r="15" spans="1:3" x14ac:dyDescent="0.2">
      <c r="A15" s="75">
        <v>2.8</v>
      </c>
      <c r="B15" s="65" t="s">
        <v>175</v>
      </c>
      <c r="C15" s="106">
        <v>0</v>
      </c>
    </row>
    <row r="16" spans="1:3" x14ac:dyDescent="0.2">
      <c r="A16" s="75">
        <v>2.9</v>
      </c>
      <c r="B16" s="65" t="s">
        <v>177</v>
      </c>
      <c r="C16" s="106">
        <v>0</v>
      </c>
    </row>
    <row r="17" spans="1:3" x14ac:dyDescent="0.2">
      <c r="A17" s="75" t="s">
        <v>464</v>
      </c>
      <c r="B17" s="65" t="s">
        <v>465</v>
      </c>
      <c r="C17" s="106">
        <v>0</v>
      </c>
    </row>
    <row r="18" spans="1:3" x14ac:dyDescent="0.2">
      <c r="A18" s="75" t="s">
        <v>490</v>
      </c>
      <c r="B18" s="65" t="s">
        <v>179</v>
      </c>
      <c r="C18" s="106">
        <v>0</v>
      </c>
    </row>
    <row r="19" spans="1:3" x14ac:dyDescent="0.2">
      <c r="A19" s="75" t="s">
        <v>491</v>
      </c>
      <c r="B19" s="65" t="s">
        <v>466</v>
      </c>
      <c r="C19" s="106">
        <v>0</v>
      </c>
    </row>
    <row r="20" spans="1:3" x14ac:dyDescent="0.2">
      <c r="A20" s="75" t="s">
        <v>492</v>
      </c>
      <c r="B20" s="65" t="s">
        <v>467</v>
      </c>
      <c r="C20" s="106">
        <v>0</v>
      </c>
    </row>
    <row r="21" spans="1:3" x14ac:dyDescent="0.2">
      <c r="A21" s="75" t="s">
        <v>493</v>
      </c>
      <c r="B21" s="65" t="s">
        <v>468</v>
      </c>
      <c r="C21" s="106">
        <v>0</v>
      </c>
    </row>
    <row r="22" spans="1:3" x14ac:dyDescent="0.2">
      <c r="A22" s="75" t="s">
        <v>469</v>
      </c>
      <c r="B22" s="65" t="s">
        <v>470</v>
      </c>
      <c r="C22" s="106">
        <v>0</v>
      </c>
    </row>
    <row r="23" spans="1:3" x14ac:dyDescent="0.2">
      <c r="A23" s="75" t="s">
        <v>471</v>
      </c>
      <c r="B23" s="65" t="s">
        <v>472</v>
      </c>
      <c r="C23" s="106">
        <v>0</v>
      </c>
    </row>
    <row r="24" spans="1:3" x14ac:dyDescent="0.2">
      <c r="A24" s="75" t="s">
        <v>473</v>
      </c>
      <c r="B24" s="65" t="s">
        <v>474</v>
      </c>
      <c r="C24" s="106">
        <v>0</v>
      </c>
    </row>
    <row r="25" spans="1:3" x14ac:dyDescent="0.2">
      <c r="A25" s="75" t="s">
        <v>475</v>
      </c>
      <c r="B25" s="65" t="s">
        <v>476</v>
      </c>
      <c r="C25" s="106">
        <v>0</v>
      </c>
    </row>
    <row r="26" spans="1:3" x14ac:dyDescent="0.2">
      <c r="A26" s="75" t="s">
        <v>477</v>
      </c>
      <c r="B26" s="65" t="s">
        <v>478</v>
      </c>
      <c r="C26" s="106">
        <v>0</v>
      </c>
    </row>
    <row r="27" spans="1:3" x14ac:dyDescent="0.2">
      <c r="A27" s="75" t="s">
        <v>479</v>
      </c>
      <c r="B27" s="65" t="s">
        <v>480</v>
      </c>
      <c r="C27" s="106">
        <v>0</v>
      </c>
    </row>
    <row r="28" spans="1:3" x14ac:dyDescent="0.2">
      <c r="A28" s="75" t="s">
        <v>481</v>
      </c>
      <c r="B28" s="71" t="s">
        <v>482</v>
      </c>
      <c r="C28" s="106">
        <v>0</v>
      </c>
    </row>
    <row r="29" spans="1:3" x14ac:dyDescent="0.2">
      <c r="A29" s="76"/>
      <c r="B29" s="72"/>
      <c r="C29" s="107"/>
    </row>
    <row r="30" spans="1:3" x14ac:dyDescent="0.2">
      <c r="A30" s="73" t="s">
        <v>483</v>
      </c>
      <c r="B30" s="74"/>
      <c r="C30" s="108">
        <f>SUM(C31:C35)</f>
        <v>0</v>
      </c>
    </row>
    <row r="31" spans="1:3" x14ac:dyDescent="0.2">
      <c r="A31" s="75" t="s">
        <v>484</v>
      </c>
      <c r="B31" s="65" t="s">
        <v>372</v>
      </c>
      <c r="C31" s="106">
        <v>0</v>
      </c>
    </row>
    <row r="32" spans="1:3" x14ac:dyDescent="0.2">
      <c r="A32" s="75" t="s">
        <v>485</v>
      </c>
      <c r="B32" s="65" t="s">
        <v>44</v>
      </c>
      <c r="C32" s="106">
        <v>0</v>
      </c>
    </row>
    <row r="33" spans="1:3" x14ac:dyDescent="0.2">
      <c r="A33" s="75" t="s">
        <v>486</v>
      </c>
      <c r="B33" s="65" t="s">
        <v>382</v>
      </c>
      <c r="C33" s="106">
        <v>0</v>
      </c>
    </row>
    <row r="34" spans="1:3" x14ac:dyDescent="0.2">
      <c r="A34" s="75" t="s">
        <v>487</v>
      </c>
      <c r="B34" s="65" t="s">
        <v>388</v>
      </c>
      <c r="C34" s="106">
        <v>0</v>
      </c>
    </row>
    <row r="35" spans="1:3" x14ac:dyDescent="0.2">
      <c r="A35" s="75" t="s">
        <v>488</v>
      </c>
      <c r="B35" s="71" t="s">
        <v>489</v>
      </c>
      <c r="C35" s="109">
        <v>0</v>
      </c>
    </row>
    <row r="36" spans="1:3" x14ac:dyDescent="0.2">
      <c r="A36" s="66"/>
      <c r="B36" s="68"/>
      <c r="C36" s="110"/>
    </row>
    <row r="37" spans="1:3" x14ac:dyDescent="0.2">
      <c r="A37" s="69" t="s">
        <v>576</v>
      </c>
      <c r="B37" s="50"/>
      <c r="C37" s="111">
        <f>C5-C7+C30</f>
        <v>3177810.63</v>
      </c>
    </row>
    <row r="39" spans="1:3" x14ac:dyDescent="0.2">
      <c r="B39" s="34" t="s">
        <v>540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20" t="s">
        <v>577</v>
      </c>
      <c r="B1" s="136"/>
      <c r="C1" s="136"/>
      <c r="D1" s="136"/>
      <c r="E1" s="136"/>
      <c r="F1" s="136"/>
      <c r="G1" s="23" t="s">
        <v>520</v>
      </c>
      <c r="H1" s="24">
        <v>2023</v>
      </c>
    </row>
    <row r="2" spans="1:10" ht="18.95" customHeight="1" x14ac:dyDescent="0.2">
      <c r="A2" s="120" t="s">
        <v>531</v>
      </c>
      <c r="B2" s="136"/>
      <c r="C2" s="136"/>
      <c r="D2" s="136"/>
      <c r="E2" s="136"/>
      <c r="F2" s="136"/>
      <c r="G2" s="23" t="s">
        <v>521</v>
      </c>
      <c r="H2" s="24" t="s">
        <v>523</v>
      </c>
    </row>
    <row r="3" spans="1:10" ht="18.95" customHeight="1" x14ac:dyDescent="0.2">
      <c r="A3" s="137" t="s">
        <v>578</v>
      </c>
      <c r="B3" s="138"/>
      <c r="C3" s="138"/>
      <c r="D3" s="138"/>
      <c r="E3" s="138"/>
      <c r="F3" s="138"/>
      <c r="G3" s="23" t="s">
        <v>522</v>
      </c>
      <c r="H3" s="24"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13373280.33</v>
      </c>
      <c r="E36" s="30">
        <v>0</v>
      </c>
      <c r="F36" s="30">
        <f t="shared" si="0"/>
        <v>13373280.33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4001158.76</v>
      </c>
      <c r="E37" s="30">
        <v>-13373280.33</v>
      </c>
      <c r="F37" s="30">
        <f t="shared" si="0"/>
        <v>-9372121.5700000003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1340485.3</v>
      </c>
      <c r="E39" s="30">
        <v>-1340485.3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0</v>
      </c>
      <c r="E40" s="30">
        <v>-4001158.76</v>
      </c>
      <c r="F40" s="30">
        <f t="shared" si="0"/>
        <v>-4001158.76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-13373280.33</v>
      </c>
      <c r="F41" s="30">
        <f t="shared" si="0"/>
        <v>-13373280.33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13373280.33</v>
      </c>
      <c r="E42" s="30">
        <v>-3186383.63</v>
      </c>
      <c r="F42" s="30">
        <f t="shared" si="0"/>
        <v>10186896.699999999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3186383.63</v>
      </c>
      <c r="E45" s="30">
        <v>-3186383.63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2374853.87</v>
      </c>
      <c r="E46" s="30">
        <v>-2374853.87</v>
      </c>
      <c r="F46" s="30">
        <f t="shared" si="0"/>
        <v>0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2374853.87</v>
      </c>
      <c r="E47" s="30">
        <v>811529.76</v>
      </c>
      <c r="F47" s="30">
        <f t="shared" si="0"/>
        <v>3186383.63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2023-04-26T20:11:09Z</cp:lastPrinted>
  <dcterms:created xsi:type="dcterms:W3CDTF">2012-12-11T20:36:24Z</dcterms:created>
  <dcterms:modified xsi:type="dcterms:W3CDTF">2023-04-26T20:11:31Z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