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GUILARO-PC\Desktop\M13D\Terminados\"/>
    </mc:Choice>
  </mc:AlternateContent>
  <bookViews>
    <workbookView xWindow="0" yWindow="0" windowWidth="28800" windowHeight="1213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  <definedName name="_xlnm.Print_Titles" localSheetId="0">COG!$1:$4</definedName>
  </definedNames>
  <calcPr calcId="162913"/>
</workbook>
</file>

<file path=xl/calcChain.xml><?xml version="1.0" encoding="utf-8"?>
<calcChain xmlns="http://schemas.openxmlformats.org/spreadsheetml/2006/main">
  <c r="D16" i="4" l="1"/>
  <c r="G16" i="4" s="1"/>
  <c r="D15" i="4"/>
  <c r="G15" i="4" s="1"/>
  <c r="D14" i="4"/>
  <c r="G14" i="4" s="1"/>
  <c r="D13" i="4"/>
  <c r="G13" i="4" s="1"/>
  <c r="F43" i="4" l="1"/>
  <c r="E43" i="4"/>
  <c r="C43" i="4"/>
  <c r="D42" i="4"/>
  <c r="G42" i="4" s="1"/>
  <c r="D41" i="4"/>
  <c r="G41" i="4" s="1"/>
  <c r="D40" i="4"/>
  <c r="G40" i="4" s="1"/>
  <c r="D39" i="4"/>
  <c r="G39" i="4" s="1"/>
  <c r="D38" i="4"/>
  <c r="G38" i="4" s="1"/>
  <c r="D37" i="4"/>
  <c r="G37" i="4" s="1"/>
  <c r="D36" i="4"/>
  <c r="G36" i="4" s="1"/>
  <c r="B43" i="4"/>
  <c r="F29" i="4"/>
  <c r="E29" i="4"/>
  <c r="D28" i="4"/>
  <c r="G28" i="4" s="1"/>
  <c r="D27" i="4"/>
  <c r="G27" i="4" s="1"/>
  <c r="D26" i="4"/>
  <c r="G26" i="4" s="1"/>
  <c r="D25" i="4"/>
  <c r="G25" i="4" s="1"/>
  <c r="C29" i="4"/>
  <c r="B29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8" i="4"/>
  <c r="E18" i="4"/>
  <c r="C18" i="4"/>
  <c r="B18" i="4"/>
  <c r="G29" i="4" l="1"/>
  <c r="G43" i="4"/>
  <c r="D29" i="4"/>
  <c r="D43" i="4"/>
  <c r="G18" i="4"/>
  <c r="D18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G9" i="6" s="1"/>
  <c r="D10" i="6"/>
  <c r="G10" i="6" s="1"/>
  <c r="D11" i="6"/>
  <c r="D12" i="6"/>
  <c r="G12" i="6" s="1"/>
  <c r="G11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23" i="6" l="1"/>
  <c r="G23" i="6" s="1"/>
  <c r="D13" i="6"/>
  <c r="G13" i="6" s="1"/>
  <c r="D43" i="6"/>
  <c r="G43" i="6" s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<sst xmlns="http://schemas.openxmlformats.org/spreadsheetml/2006/main" count="206" uniqueCount="146">
  <si>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</si>
  <si>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</si>
  <si>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</si>
  <si>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</si>
  <si>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</si>
  <si>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</si>
  <si>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</si>
  <si>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</si>
  <si>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</si>
  <si>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</si>
  <si>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</si>
  <si>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</si>
  <si>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</si>
  <si>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</si>
  <si>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</si>
  <si>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</si>
  <si>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</si>
  <si>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</si>
  <si>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</si>
  <si>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</si>
  <si>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</si>
  <si>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</si>
  <si>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</si>
  <si>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</si>
  <si>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</si>
  <si>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</si>
  <si>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</si>
  <si>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</si>
  <si>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</si>
  <si>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</si>
  <si>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</si>
  <si>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</si>
  <si>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</si>
  <si>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</si>
  <si>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</si>
  <si>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</si>
  <si>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</si>
  <si>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</si>
  <si>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</si>
  <si>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</si>
  <si>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</si>
  <si>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</si>
  <si>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</si>
  <si>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</si>
  <si>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</si>
  <si>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</si>
  <si>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</si>
  <si>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</si>
  <si>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</si>
  <si>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</si>
  <si>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</si>
  <si>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</si>
  <si>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</si>
  <si>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</si>
  <si>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</si>
  <si>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</si>
  <si>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</si>
  <si>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</si>
  <si>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</si>
  <si>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</si>
  <si>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</si>
  <si>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</si>
  <si>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</si>
  <si>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</si>
  <si>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</si>
  <si>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</si>
  <si>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</si>
  <si>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</si>
  <si>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</si>
  <si>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</si>
  <si>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</si>
  <si>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</si>
  <si>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</si>
  <si>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</si>
  <si>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</si>
  <si>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</si>
  <si>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</si>
  <si>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</si>
  <si>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</si>
  <si>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</si>
  <si>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</si>
  <si>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</si>
  <si>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</si>
  <si>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</si>
  <si>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</si>
  <si>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</si>
  <si>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</si>
  <si>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</si>
  <si>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</si>
  <si>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</si>
  <si>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</si>
  <si>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</si>
  <si>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</si>
  <si>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</si>
  <si>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</si>
  <si>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</si>
  <si>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</si>
  <si>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</si>
  <si>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</si>
  <si>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</si>
  <si>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</si>
  <si>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</si>
  <si>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</si>
  <si>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</si>
  <si>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</si>
  <si>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</si>
  <si>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</si>
  <si>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</si>
  <si>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</si>
  <si>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</si>
  <si>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</si>
  <si>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</si>
  <si>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</si>
  <si>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</si>
  <si>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</si>
  <si>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</si>
  <si>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</si>
  <si>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</si>
  <si>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</si>
  <si>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</si>
  <si>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</si>
  <si>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</si>
  <si>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</si>
  <si>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</si>
  <si>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</si>
  <si>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</si>
  <si>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</si>
  <si>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</si>
  <si>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</si>
  <si>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Sistema para el Desarrollo Integral de la Familia de Guanajuato, Gto.
Estado Analítico del Ejercicio del Presupuesto de Egresos
Clasificación por Objeto del Gasto (Capítulo y Concepto)
Del 1 de Enero al 30 de Septiembre de 2023</t>
  </si>
  <si>
    <t>Sistema para el Desarrollo Integral de la Familia de Guanajuato, Gto.
Estado Analítico del Ejercicio del Presupuesto de Egresos
Clasificación Económica (por Tipo de Gasto)
Del 1 de Enero al 30 de Septiembre de 2023</t>
  </si>
  <si>
    <t>31120M13D010100 DIRECCION GENERAL</t>
  </si>
  <si>
    <t>31120M13D010200 UNIDAD MUNICIPAL DE REHA</t>
  </si>
  <si>
    <t>31120M13D010400 COORDINACION DE CENTROS</t>
  </si>
  <si>
    <t>31120M13D020100 DIRECCION ADMINISTRATIVA</t>
  </si>
  <si>
    <t>31120M13D020200 COORDINACION DE ESTANCIA</t>
  </si>
  <si>
    <t>31120M13D030200 COMUNIDAD DIFERENTE</t>
  </si>
  <si>
    <t>31120M13D030300 ASISTENCIA ALIMENTARIA</t>
  </si>
  <si>
    <t>31120M13D030400 FORMANDO INFANCIAS LIBRE</t>
  </si>
  <si>
    <t>31120M13D030500 CENTRO DE ORIENTACION FA</t>
  </si>
  <si>
    <t>31120M13D030600 ATENCION PSICOLOGICA</t>
  </si>
  <si>
    <t>31120M13D040100 PROCURADURIA AUXILIAR PR</t>
  </si>
  <si>
    <t>Sistema para el Desarrollo Integral de la Familia de Guanajuato, Gto.
Estado Analítico del Ejercicio del Presupuesto de Egresos
Clasificación Administrativa
Del 1 de Enero al 30 de Septiembre de 2023</t>
  </si>
  <si>
    <t>Sistema para el Desarrollo Integral de la Familia de Guanajuato, Gto.
Estado Analítico del Ejercicio del Presupuesto de Egresos
Clasificación Administrativa (Poderes)
Del 1 de Enero al 30 de Septiembre de 2023</t>
  </si>
  <si>
    <t>Sistema para el Desarrollo Integral de la Familia de Guanajuato, Gto.
Estado Analítico del Ejercicio del Presupuesto de Egresos
Clasificación Administrativa (Sector Paraestatal)
Del 1 de Enero al 30 de Septiembre de 2023</t>
  </si>
  <si>
    <t>Sistema para el Desarrollo Integral de la Familia de Guanajuato, Gto.
Estado Analítico del Ejercicio del Presupuesto de Egresos
Clasificación Funcional (Finalidad y Función)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</si>
</sst>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4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9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" fontId="6" fillId="0" borderId="9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6" fillId="0" borderId="10" xfId="0" applyNumberFormat="1" applyFont="1" applyFill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6" fillId="0" borderId="5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0" fillId="0" borderId="0" xfId="0" applyBorder="1" applyProtection="1"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0" borderId="12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 indent="1"/>
    </xf>
    <xf numFmtId="0" fontId="2" fillId="0" borderId="1" xfId="0" applyFont="1" applyFill="1" applyBorder="1" applyAlignment="1" applyProtection="1">
      <alignment horizontal="left"/>
    </xf>
    <xf numFmtId="0" fontId="2" fillId="0" borderId="13" xfId="0" applyFont="1" applyFill="1" applyBorder="1" applyAlignment="1" applyProtection="1">
      <alignment horizontal="left" indent="1"/>
    </xf>
    <xf numFmtId="0" fontId="6" fillId="0" borderId="13" xfId="0" applyFont="1" applyFill="1" applyBorder="1" applyAlignment="1" applyProtection="1">
      <alignment horizontal="center"/>
      <protection locked="0"/>
    </xf>
    <xf numFmtId="0" fontId="2" fillId="0" borderId="12" xfId="0" applyFont="1" applyBorder="1" applyProtection="1"/>
    <xf numFmtId="4" fontId="2" fillId="0" borderId="9" xfId="0" applyNumberFormat="1" applyFont="1" applyBorder="1" applyProtection="1">
      <protection locked="0"/>
    </xf>
    <xf numFmtId="0" fontId="2" fillId="0" borderId="1" xfId="0" applyFont="1" applyBorder="1" applyProtection="1"/>
    <xf numFmtId="0" fontId="2" fillId="0" borderId="10" xfId="0" applyFont="1" applyBorder="1" applyProtection="1"/>
    <xf numFmtId="0" fontId="0" fillId="0" borderId="1" xfId="0" applyBorder="1" applyAlignment="1" applyProtection="1">
      <alignment horizontal="left" wrapText="1" indent="1"/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2" fillId="0" borderId="9" xfId="9" applyFont="1" applyFill="1" applyBorder="1" applyAlignment="1">
      <alignment horizontal="left" vertical="center" indent="1"/>
    </xf>
    <xf numFmtId="0" fontId="2" fillId="0" borderId="11" xfId="0" applyFont="1" applyFill="1" applyBorder="1" applyAlignment="1" applyProtection="1">
      <alignment horizontal="left" indent="1"/>
      <protection locked="0"/>
    </xf>
    <xf numFmtId="0" fontId="2" fillId="0" borderId="1" xfId="0" applyFont="1" applyFill="1" applyBorder="1" applyAlignment="1">
      <alignment horizontal="left" wrapText="1" indent="1"/>
    </xf>
    <xf numFmtId="4" fontId="0" fillId="0" borderId="0" xfId="0" applyNumberFormat="1" applyProtection="1"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85</xdr:row>
      <xdr:rowOff>123825</xdr:rowOff>
    </xdr:from>
    <xdr:to>
      <xdr:col>6</xdr:col>
      <xdr:colOff>180976</xdr:colOff>
      <xdr:row>90</xdr:row>
      <xdr:rowOff>61779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64" r="1467"/>
        <a:stretch/>
      </xdr:blipFill>
      <xdr:spPr>
        <a:xfrm>
          <a:off x="838200" y="12925425"/>
          <a:ext cx="8258176" cy="652329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47625</xdr:rowOff>
    </xdr:from>
    <xdr:to>
      <xdr:col>0</xdr:col>
      <xdr:colOff>628650</xdr:colOff>
      <xdr:row>0</xdr:row>
      <xdr:rowOff>598954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735EE6-2D65-4739-B284-13BEE5BDC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47625"/>
          <a:ext cx="571500" cy="5513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17</xdr:row>
      <xdr:rowOff>133350</xdr:rowOff>
    </xdr:from>
    <xdr:to>
      <xdr:col>6</xdr:col>
      <xdr:colOff>733426</xdr:colOff>
      <xdr:row>22</xdr:row>
      <xdr:rowOff>71304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64" r="1467"/>
        <a:stretch/>
      </xdr:blipFill>
      <xdr:spPr>
        <a:xfrm>
          <a:off x="438150" y="3219450"/>
          <a:ext cx="8258176" cy="6523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38101</xdr:rowOff>
    </xdr:from>
    <xdr:to>
      <xdr:col>0</xdr:col>
      <xdr:colOff>601237</xdr:colOff>
      <xdr:row>0</xdr:row>
      <xdr:rowOff>590551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735EE6-2D65-4739-B284-13BEE5BDC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38101"/>
          <a:ext cx="572662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1247775</xdr:colOff>
      <xdr:row>51</xdr:row>
      <xdr:rowOff>85725</xdr:rowOff>
    </xdr:from>
    <xdr:to>
      <xdr:col>5</xdr:col>
      <xdr:colOff>714376</xdr:colOff>
      <xdr:row>56</xdr:row>
      <xdr:rowOff>23679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64" r="1467"/>
        <a:stretch/>
      </xdr:blipFill>
      <xdr:spPr>
        <a:xfrm>
          <a:off x="1247775" y="9115425"/>
          <a:ext cx="8258176" cy="6523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31</xdr:row>
      <xdr:rowOff>60264</xdr:rowOff>
    </xdr:from>
    <xdr:to>
      <xdr:col>0</xdr:col>
      <xdr:colOff>609600</xdr:colOff>
      <xdr:row>31</xdr:row>
      <xdr:rowOff>620782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735EE6-2D65-4739-B284-13BEE5BDC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5832414"/>
          <a:ext cx="581025" cy="560518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20</xdr:row>
      <xdr:rowOff>50739</xdr:rowOff>
    </xdr:from>
    <xdr:to>
      <xdr:col>0</xdr:col>
      <xdr:colOff>609600</xdr:colOff>
      <xdr:row>20</xdr:row>
      <xdr:rowOff>611257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0735EE6-2D65-4739-B284-13BEE5BDC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3594039"/>
          <a:ext cx="581025" cy="560518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57150</xdr:rowOff>
    </xdr:from>
    <xdr:to>
      <xdr:col>0</xdr:col>
      <xdr:colOff>628650</xdr:colOff>
      <xdr:row>0</xdr:row>
      <xdr:rowOff>617668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0735EE6-2D65-4739-B284-13BEE5BDC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57150"/>
          <a:ext cx="581025" cy="5605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1314450</xdr:colOff>
      <xdr:row>45</xdr:row>
      <xdr:rowOff>57150</xdr:rowOff>
    </xdr:from>
    <xdr:to>
      <xdr:col>5</xdr:col>
      <xdr:colOff>866776</xdr:colOff>
      <xdr:row>49</xdr:row>
      <xdr:rowOff>137979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64" r="1467"/>
        <a:stretch/>
      </xdr:blipFill>
      <xdr:spPr>
        <a:xfrm>
          <a:off x="1314450" y="7143750"/>
          <a:ext cx="8258176" cy="65232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38100</xdr:rowOff>
    </xdr:from>
    <xdr:to>
      <xdr:col>0</xdr:col>
      <xdr:colOff>619125</xdr:colOff>
      <xdr:row>0</xdr:row>
      <xdr:rowOff>598618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735EE6-2D65-4739-B284-13BEE5BDC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38100"/>
          <a:ext cx="581025" cy="5605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workbookViewId="0">
      <selection activeCell="A2" sqref="A2:A4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4" customHeight="1" x14ac:dyDescent="0.2">
      <c r="A1" s="39" t="s">
        <v>129</v>
      </c>
      <c r="B1" s="39"/>
      <c r="C1" s="39"/>
      <c r="D1" s="39"/>
      <c r="E1" s="39"/>
      <c r="F1" s="39"/>
      <c r="G1" s="40"/>
    </row>
    <row r="2" spans="1:8" x14ac:dyDescent="0.2">
      <c r="A2" s="20"/>
      <c r="B2" s="41" t="s">
        <v>57</v>
      </c>
      <c r="C2" s="39"/>
      <c r="D2" s="39"/>
      <c r="E2" s="39"/>
      <c r="F2" s="40"/>
      <c r="G2" s="42" t="s">
        <v>56</v>
      </c>
    </row>
    <row r="3" spans="1:8" ht="24.95" customHeight="1" x14ac:dyDescent="0.2">
      <c r="A3" s="21" t="s">
        <v>51</v>
      </c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43"/>
    </row>
    <row r="4" spans="1:8" x14ac:dyDescent="0.2">
      <c r="A4" s="22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8" x14ac:dyDescent="0.2">
      <c r="A5" s="23" t="s">
        <v>58</v>
      </c>
      <c r="B5" s="10">
        <f>SUM(B6:B12)</f>
        <v>19671383.790000003</v>
      </c>
      <c r="C5" s="10">
        <f>SUM(C6:C12)</f>
        <v>1712730.5999999999</v>
      </c>
      <c r="D5" s="10">
        <f>B5+C5</f>
        <v>21384114.390000004</v>
      </c>
      <c r="E5" s="10">
        <f>SUM(E6:E12)</f>
        <v>14320305.049999999</v>
      </c>
      <c r="F5" s="10">
        <f>SUM(F6:F12)</f>
        <v>14291158.41</v>
      </c>
      <c r="G5" s="10">
        <f>D5-E5</f>
        <v>7063809.3400000054</v>
      </c>
    </row>
    <row r="6" spans="1:8" x14ac:dyDescent="0.2">
      <c r="A6" s="24" t="s">
        <v>62</v>
      </c>
      <c r="B6" s="5">
        <v>7085677.4900000002</v>
      </c>
      <c r="C6" s="5">
        <v>-477133.14</v>
      </c>
      <c r="D6" s="5">
        <f t="shared" ref="D6:D69" si="0">B6+C6</f>
        <v>6608544.3500000006</v>
      </c>
      <c r="E6" s="5">
        <v>4927057.59</v>
      </c>
      <c r="F6" s="5">
        <v>4927057.59</v>
      </c>
      <c r="G6" s="5">
        <f t="shared" ref="G6:G69" si="1">D6-E6</f>
        <v>1681486.7600000007</v>
      </c>
      <c r="H6" s="9">
        <v>1100</v>
      </c>
    </row>
    <row r="7" spans="1:8" x14ac:dyDescent="0.2">
      <c r="A7" s="24" t="s">
        <v>63</v>
      </c>
      <c r="B7" s="5">
        <v>840216.28</v>
      </c>
      <c r="C7" s="5">
        <v>2028972.94</v>
      </c>
      <c r="D7" s="5">
        <f t="shared" si="0"/>
        <v>2869189.2199999997</v>
      </c>
      <c r="E7" s="5">
        <v>1729097.19</v>
      </c>
      <c r="F7" s="5">
        <v>1729097.19</v>
      </c>
      <c r="G7" s="5">
        <f t="shared" si="1"/>
        <v>1140092.0299999998</v>
      </c>
      <c r="H7" s="9">
        <v>1200</v>
      </c>
    </row>
    <row r="8" spans="1:8" x14ac:dyDescent="0.2">
      <c r="A8" s="24" t="s">
        <v>64</v>
      </c>
      <c r="B8" s="5">
        <v>1263711.42</v>
      </c>
      <c r="C8" s="5">
        <v>849245.01</v>
      </c>
      <c r="D8" s="5">
        <f t="shared" si="0"/>
        <v>2112956.4299999997</v>
      </c>
      <c r="E8" s="5">
        <v>939588.13</v>
      </c>
      <c r="F8" s="5">
        <v>910441.49</v>
      </c>
      <c r="G8" s="5">
        <f t="shared" si="1"/>
        <v>1173368.2999999998</v>
      </c>
      <c r="H8" s="9">
        <v>1300</v>
      </c>
    </row>
    <row r="9" spans="1:8" x14ac:dyDescent="0.2">
      <c r="A9" s="24" t="s">
        <v>33</v>
      </c>
      <c r="B9" s="5">
        <v>3367110.07</v>
      </c>
      <c r="C9" s="5">
        <v>-309966.5</v>
      </c>
      <c r="D9" s="5">
        <f t="shared" si="0"/>
        <v>3057143.57</v>
      </c>
      <c r="E9" s="5">
        <v>2158005.46</v>
      </c>
      <c r="F9" s="5">
        <v>2158005.46</v>
      </c>
      <c r="G9" s="5">
        <f t="shared" si="1"/>
        <v>899138.10999999987</v>
      </c>
      <c r="H9" s="9">
        <v>1400</v>
      </c>
    </row>
    <row r="10" spans="1:8" x14ac:dyDescent="0.2">
      <c r="A10" s="24" t="s">
        <v>65</v>
      </c>
      <c r="B10" s="5">
        <v>6714775.3300000001</v>
      </c>
      <c r="C10" s="5">
        <v>21505.49</v>
      </c>
      <c r="D10" s="5">
        <f t="shared" si="0"/>
        <v>6736280.8200000003</v>
      </c>
      <c r="E10" s="5">
        <v>4566556.68</v>
      </c>
      <c r="F10" s="5">
        <v>4566556.68</v>
      </c>
      <c r="G10" s="5">
        <f t="shared" si="1"/>
        <v>2169724.1400000006</v>
      </c>
      <c r="H10" s="9">
        <v>1500</v>
      </c>
    </row>
    <row r="11" spans="1:8" x14ac:dyDescent="0.2">
      <c r="A11" s="24" t="s">
        <v>34</v>
      </c>
      <c r="B11" s="5">
        <v>399893.2</v>
      </c>
      <c r="C11" s="5">
        <v>-399893.2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9">
        <v>1600</v>
      </c>
    </row>
    <row r="12" spans="1:8" x14ac:dyDescent="0.2">
      <c r="A12" s="24" t="s">
        <v>66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9">
        <v>1700</v>
      </c>
    </row>
    <row r="13" spans="1:8" x14ac:dyDescent="0.2">
      <c r="A13" s="17" t="s">
        <v>123</v>
      </c>
      <c r="B13" s="11">
        <f>SUM(B14:B22)</f>
        <v>2413996.2199999997</v>
      </c>
      <c r="C13" s="11">
        <f>SUM(C14:C22)</f>
        <v>955863.03999999992</v>
      </c>
      <c r="D13" s="11">
        <f t="shared" si="0"/>
        <v>3369859.26</v>
      </c>
      <c r="E13" s="11">
        <f>SUM(E14:E22)</f>
        <v>2483823.0200000005</v>
      </c>
      <c r="F13" s="11">
        <f>SUM(F14:F22)</f>
        <v>2483823.0200000005</v>
      </c>
      <c r="G13" s="11">
        <f t="shared" si="1"/>
        <v>886036.23999999929</v>
      </c>
      <c r="H13" s="18">
        <v>0</v>
      </c>
    </row>
    <row r="14" spans="1:8" x14ac:dyDescent="0.2">
      <c r="A14" s="24" t="s">
        <v>67</v>
      </c>
      <c r="B14" s="5">
        <v>471670.51</v>
      </c>
      <c r="C14" s="5">
        <v>42389.23</v>
      </c>
      <c r="D14" s="5">
        <f t="shared" si="0"/>
        <v>514059.74</v>
      </c>
      <c r="E14" s="5">
        <v>309586.78000000003</v>
      </c>
      <c r="F14" s="5">
        <v>309586.78000000003</v>
      </c>
      <c r="G14" s="5">
        <f t="shared" si="1"/>
        <v>204472.95999999996</v>
      </c>
      <c r="H14" s="9">
        <v>2100</v>
      </c>
    </row>
    <row r="15" spans="1:8" x14ac:dyDescent="0.2">
      <c r="A15" s="24" t="s">
        <v>68</v>
      </c>
      <c r="B15" s="5">
        <v>256241.95</v>
      </c>
      <c r="C15" s="5">
        <v>106958</v>
      </c>
      <c r="D15" s="5">
        <f t="shared" si="0"/>
        <v>363199.95</v>
      </c>
      <c r="E15" s="5">
        <v>264162.95</v>
      </c>
      <c r="F15" s="5">
        <v>264162.95</v>
      </c>
      <c r="G15" s="5">
        <f t="shared" si="1"/>
        <v>99037</v>
      </c>
      <c r="H15" s="9">
        <v>2200</v>
      </c>
    </row>
    <row r="16" spans="1:8" x14ac:dyDescent="0.2">
      <c r="A16" s="24" t="s">
        <v>69</v>
      </c>
      <c r="B16" s="5">
        <v>700000</v>
      </c>
      <c r="C16" s="5">
        <v>750000</v>
      </c>
      <c r="D16" s="5">
        <f t="shared" si="0"/>
        <v>1450000</v>
      </c>
      <c r="E16" s="5">
        <v>1382680.7</v>
      </c>
      <c r="F16" s="5">
        <v>1382680.7</v>
      </c>
      <c r="G16" s="5">
        <f t="shared" si="1"/>
        <v>67319.300000000047</v>
      </c>
      <c r="H16" s="9">
        <v>2300</v>
      </c>
    </row>
    <row r="17" spans="1:8" x14ac:dyDescent="0.2">
      <c r="A17" s="24" t="s">
        <v>70</v>
      </c>
      <c r="B17" s="5">
        <v>86320</v>
      </c>
      <c r="C17" s="5">
        <v>5244.2</v>
      </c>
      <c r="D17" s="5">
        <f t="shared" si="0"/>
        <v>91564.2</v>
      </c>
      <c r="E17" s="5">
        <v>30515.46</v>
      </c>
      <c r="F17" s="5">
        <v>30515.46</v>
      </c>
      <c r="G17" s="5">
        <f t="shared" si="1"/>
        <v>61048.74</v>
      </c>
      <c r="H17" s="9">
        <v>2400</v>
      </c>
    </row>
    <row r="18" spans="1:8" x14ac:dyDescent="0.2">
      <c r="A18" s="24" t="s">
        <v>71</v>
      </c>
      <c r="B18" s="5">
        <v>14723.76</v>
      </c>
      <c r="C18" s="5">
        <v>0</v>
      </c>
      <c r="D18" s="5">
        <f t="shared" si="0"/>
        <v>14723.76</v>
      </c>
      <c r="E18" s="5">
        <v>3347</v>
      </c>
      <c r="F18" s="5">
        <v>3347</v>
      </c>
      <c r="G18" s="5">
        <f t="shared" si="1"/>
        <v>11376.76</v>
      </c>
      <c r="H18" s="9">
        <v>2500</v>
      </c>
    </row>
    <row r="19" spans="1:8" x14ac:dyDescent="0.2">
      <c r="A19" s="24" t="s">
        <v>72</v>
      </c>
      <c r="B19" s="5">
        <v>640640</v>
      </c>
      <c r="C19" s="5">
        <v>51253.4</v>
      </c>
      <c r="D19" s="5">
        <f t="shared" si="0"/>
        <v>691893.4</v>
      </c>
      <c r="E19" s="5">
        <v>391984.46</v>
      </c>
      <c r="F19" s="5">
        <v>391984.46</v>
      </c>
      <c r="G19" s="5">
        <f t="shared" si="1"/>
        <v>299908.94</v>
      </c>
      <c r="H19" s="9">
        <v>2600</v>
      </c>
    </row>
    <row r="20" spans="1:8" x14ac:dyDescent="0.2">
      <c r="A20" s="24" t="s">
        <v>73</v>
      </c>
      <c r="B20" s="5">
        <v>200000</v>
      </c>
      <c r="C20" s="5">
        <v>-24193.17</v>
      </c>
      <c r="D20" s="5">
        <f t="shared" si="0"/>
        <v>175806.83000000002</v>
      </c>
      <c r="E20" s="5">
        <v>62995.99</v>
      </c>
      <c r="F20" s="5">
        <v>62995.99</v>
      </c>
      <c r="G20" s="5">
        <f t="shared" si="1"/>
        <v>112810.84000000003</v>
      </c>
      <c r="H20" s="9">
        <v>2700</v>
      </c>
    </row>
    <row r="21" spans="1:8" x14ac:dyDescent="0.2">
      <c r="A21" s="24" t="s">
        <v>74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9">
        <v>2800</v>
      </c>
    </row>
    <row r="22" spans="1:8" x14ac:dyDescent="0.2">
      <c r="A22" s="24" t="s">
        <v>75</v>
      </c>
      <c r="B22" s="5">
        <v>44400</v>
      </c>
      <c r="C22" s="5">
        <v>24211.38</v>
      </c>
      <c r="D22" s="5">
        <f t="shared" si="0"/>
        <v>68611.38</v>
      </c>
      <c r="E22" s="5">
        <v>38549.68</v>
      </c>
      <c r="F22" s="5">
        <v>38549.68</v>
      </c>
      <c r="G22" s="5">
        <f t="shared" si="1"/>
        <v>30061.700000000004</v>
      </c>
      <c r="H22" s="9">
        <v>2900</v>
      </c>
    </row>
    <row r="23" spans="1:8" x14ac:dyDescent="0.2">
      <c r="A23" s="17" t="s">
        <v>59</v>
      </c>
      <c r="B23" s="11">
        <f>SUM(B24:B32)</f>
        <v>2585178.7699999996</v>
      </c>
      <c r="C23" s="11">
        <f>SUM(C24:C32)</f>
        <v>161274.84999999998</v>
      </c>
      <c r="D23" s="11">
        <f t="shared" si="0"/>
        <v>2746453.6199999996</v>
      </c>
      <c r="E23" s="11">
        <f>SUM(E24:E32)</f>
        <v>1603229.6600000001</v>
      </c>
      <c r="F23" s="11">
        <f>SUM(F24:F32)</f>
        <v>1603229.6600000001</v>
      </c>
      <c r="G23" s="11">
        <f t="shared" si="1"/>
        <v>1143223.9599999995</v>
      </c>
      <c r="H23" s="18">
        <v>0</v>
      </c>
    </row>
    <row r="24" spans="1:8" x14ac:dyDescent="0.2">
      <c r="A24" s="24" t="s">
        <v>76</v>
      </c>
      <c r="B24" s="5">
        <v>810099.7</v>
      </c>
      <c r="C24" s="5">
        <v>2600</v>
      </c>
      <c r="D24" s="5">
        <f t="shared" si="0"/>
        <v>812699.7</v>
      </c>
      <c r="E24" s="5">
        <v>442563.06</v>
      </c>
      <c r="F24" s="5">
        <v>442563.06</v>
      </c>
      <c r="G24" s="5">
        <f t="shared" si="1"/>
        <v>370136.63999999996</v>
      </c>
      <c r="H24" s="9">
        <v>3100</v>
      </c>
    </row>
    <row r="25" spans="1:8" x14ac:dyDescent="0.2">
      <c r="A25" s="24" t="s">
        <v>77</v>
      </c>
      <c r="B25" s="5">
        <v>71409.78</v>
      </c>
      <c r="C25" s="5">
        <v>0</v>
      </c>
      <c r="D25" s="5">
        <f t="shared" si="0"/>
        <v>71409.78</v>
      </c>
      <c r="E25" s="5">
        <v>8238.02</v>
      </c>
      <c r="F25" s="5">
        <v>8238.02</v>
      </c>
      <c r="G25" s="5">
        <f t="shared" si="1"/>
        <v>63171.759999999995</v>
      </c>
      <c r="H25" s="9">
        <v>3200</v>
      </c>
    </row>
    <row r="26" spans="1:8" x14ac:dyDescent="0.2">
      <c r="A26" s="24" t="s">
        <v>78</v>
      </c>
      <c r="B26" s="5">
        <v>207980.62</v>
      </c>
      <c r="C26" s="5">
        <v>-65086.85</v>
      </c>
      <c r="D26" s="5">
        <f t="shared" si="0"/>
        <v>142893.76999999999</v>
      </c>
      <c r="E26" s="5">
        <v>43721.63</v>
      </c>
      <c r="F26" s="5">
        <v>43721.63</v>
      </c>
      <c r="G26" s="5">
        <f t="shared" si="1"/>
        <v>99172.139999999985</v>
      </c>
      <c r="H26" s="9">
        <v>3300</v>
      </c>
    </row>
    <row r="27" spans="1:8" x14ac:dyDescent="0.2">
      <c r="A27" s="24" t="s">
        <v>79</v>
      </c>
      <c r="B27" s="5">
        <v>135233.13</v>
      </c>
      <c r="C27" s="5">
        <v>353.04</v>
      </c>
      <c r="D27" s="5">
        <f t="shared" si="0"/>
        <v>135586.17000000001</v>
      </c>
      <c r="E27" s="5">
        <v>124966.09</v>
      </c>
      <c r="F27" s="5">
        <v>124966.09</v>
      </c>
      <c r="G27" s="5">
        <f t="shared" si="1"/>
        <v>10620.080000000016</v>
      </c>
      <c r="H27" s="9">
        <v>3400</v>
      </c>
    </row>
    <row r="28" spans="1:8" x14ac:dyDescent="0.2">
      <c r="A28" s="24" t="s">
        <v>80</v>
      </c>
      <c r="B28" s="5">
        <v>814002.7</v>
      </c>
      <c r="C28" s="5">
        <v>-190636.54</v>
      </c>
      <c r="D28" s="5">
        <f t="shared" si="0"/>
        <v>623366.15999999992</v>
      </c>
      <c r="E28" s="5">
        <v>293533.56</v>
      </c>
      <c r="F28" s="5">
        <v>293533.56</v>
      </c>
      <c r="G28" s="5">
        <f t="shared" si="1"/>
        <v>329832.59999999992</v>
      </c>
      <c r="H28" s="9">
        <v>3500</v>
      </c>
    </row>
    <row r="29" spans="1:8" x14ac:dyDescent="0.2">
      <c r="A29" s="24" t="s">
        <v>81</v>
      </c>
      <c r="B29" s="5">
        <v>62400</v>
      </c>
      <c r="C29" s="5">
        <v>0</v>
      </c>
      <c r="D29" s="5">
        <f t="shared" si="0"/>
        <v>62400</v>
      </c>
      <c r="E29" s="5">
        <v>0</v>
      </c>
      <c r="F29" s="5">
        <v>0</v>
      </c>
      <c r="G29" s="5">
        <f t="shared" si="1"/>
        <v>62400</v>
      </c>
      <c r="H29" s="9">
        <v>3600</v>
      </c>
    </row>
    <row r="30" spans="1:8" x14ac:dyDescent="0.2">
      <c r="A30" s="24" t="s">
        <v>82</v>
      </c>
      <c r="B30" s="5">
        <v>41600</v>
      </c>
      <c r="C30" s="5">
        <v>10000</v>
      </c>
      <c r="D30" s="5">
        <f t="shared" si="0"/>
        <v>51600</v>
      </c>
      <c r="E30" s="5">
        <v>34469.54</v>
      </c>
      <c r="F30" s="5">
        <v>34469.54</v>
      </c>
      <c r="G30" s="5">
        <f t="shared" si="1"/>
        <v>17130.46</v>
      </c>
      <c r="H30" s="9">
        <v>3700</v>
      </c>
    </row>
    <row r="31" spans="1:8" x14ac:dyDescent="0.2">
      <c r="A31" s="24" t="s">
        <v>83</v>
      </c>
      <c r="B31" s="5">
        <v>119000</v>
      </c>
      <c r="C31" s="5">
        <v>211246.96</v>
      </c>
      <c r="D31" s="5">
        <f t="shared" si="0"/>
        <v>330246.95999999996</v>
      </c>
      <c r="E31" s="5">
        <v>310157.38</v>
      </c>
      <c r="F31" s="5">
        <v>310157.38</v>
      </c>
      <c r="G31" s="5">
        <f t="shared" si="1"/>
        <v>20089.579999999958</v>
      </c>
      <c r="H31" s="9">
        <v>3800</v>
      </c>
    </row>
    <row r="32" spans="1:8" x14ac:dyDescent="0.2">
      <c r="A32" s="24" t="s">
        <v>18</v>
      </c>
      <c r="B32" s="5">
        <v>323452.84000000003</v>
      </c>
      <c r="C32" s="5">
        <v>192798.24</v>
      </c>
      <c r="D32" s="5">
        <f t="shared" si="0"/>
        <v>516251.08</v>
      </c>
      <c r="E32" s="5">
        <v>345580.38</v>
      </c>
      <c r="F32" s="5">
        <v>345580.38</v>
      </c>
      <c r="G32" s="5">
        <f t="shared" si="1"/>
        <v>170670.7</v>
      </c>
      <c r="H32" s="9">
        <v>3900</v>
      </c>
    </row>
    <row r="33" spans="1:8" x14ac:dyDescent="0.2">
      <c r="A33" s="17" t="s">
        <v>124</v>
      </c>
      <c r="B33" s="11">
        <f>SUM(B34:B42)</f>
        <v>2227148.8600000003</v>
      </c>
      <c r="C33" s="11">
        <f>SUM(C34:C42)</f>
        <v>1297119.6000000001</v>
      </c>
      <c r="D33" s="11">
        <f t="shared" si="0"/>
        <v>3524268.4600000004</v>
      </c>
      <c r="E33" s="11">
        <f>SUM(E34:E42)</f>
        <v>2350136.62</v>
      </c>
      <c r="F33" s="11">
        <f>SUM(F34:F42)</f>
        <v>2350136.62</v>
      </c>
      <c r="G33" s="11">
        <f t="shared" si="1"/>
        <v>1174131.8400000003</v>
      </c>
      <c r="H33" s="18">
        <v>0</v>
      </c>
    </row>
    <row r="34" spans="1:8" x14ac:dyDescent="0.2">
      <c r="A34" s="24" t="s">
        <v>84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9">
        <v>4100</v>
      </c>
    </row>
    <row r="35" spans="1:8" x14ac:dyDescent="0.2">
      <c r="A35" s="24" t="s">
        <v>85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9">
        <v>4200</v>
      </c>
    </row>
    <row r="36" spans="1:8" x14ac:dyDescent="0.2">
      <c r="A36" s="24" t="s">
        <v>86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9">
        <v>4300</v>
      </c>
    </row>
    <row r="37" spans="1:8" x14ac:dyDescent="0.2">
      <c r="A37" s="24" t="s">
        <v>87</v>
      </c>
      <c r="B37" s="5">
        <v>1848147.85</v>
      </c>
      <c r="C37" s="5">
        <v>1254469.32</v>
      </c>
      <c r="D37" s="5">
        <f t="shared" si="0"/>
        <v>3102617.17</v>
      </c>
      <c r="E37" s="5">
        <v>2046688.28</v>
      </c>
      <c r="F37" s="5">
        <v>2046688.28</v>
      </c>
      <c r="G37" s="5">
        <f t="shared" si="1"/>
        <v>1055928.8899999999</v>
      </c>
      <c r="H37" s="9">
        <v>4400</v>
      </c>
    </row>
    <row r="38" spans="1:8" x14ac:dyDescent="0.2">
      <c r="A38" s="24" t="s">
        <v>39</v>
      </c>
      <c r="B38" s="5">
        <v>379001.01</v>
      </c>
      <c r="C38" s="5">
        <v>42650.28</v>
      </c>
      <c r="D38" s="5">
        <f t="shared" si="0"/>
        <v>421651.29000000004</v>
      </c>
      <c r="E38" s="5">
        <v>303448.34000000003</v>
      </c>
      <c r="F38" s="5">
        <v>303448.34000000003</v>
      </c>
      <c r="G38" s="5">
        <f t="shared" si="1"/>
        <v>118202.95000000001</v>
      </c>
      <c r="H38" s="9">
        <v>4500</v>
      </c>
    </row>
    <row r="39" spans="1:8" x14ac:dyDescent="0.2">
      <c r="A39" s="24" t="s">
        <v>88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9">
        <v>4600</v>
      </c>
    </row>
    <row r="40" spans="1:8" x14ac:dyDescent="0.2">
      <c r="A40" s="24" t="s">
        <v>89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9">
        <v>4700</v>
      </c>
    </row>
    <row r="41" spans="1:8" x14ac:dyDescent="0.2">
      <c r="A41" s="24" t="s">
        <v>35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9">
        <v>4800</v>
      </c>
    </row>
    <row r="42" spans="1:8" x14ac:dyDescent="0.2">
      <c r="A42" s="24" t="s">
        <v>90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9">
        <v>4900</v>
      </c>
    </row>
    <row r="43" spans="1:8" x14ac:dyDescent="0.2">
      <c r="A43" s="17" t="s">
        <v>125</v>
      </c>
      <c r="B43" s="11">
        <f>SUM(B44:B52)</f>
        <v>25000</v>
      </c>
      <c r="C43" s="11">
        <f>SUM(C44:C52)</f>
        <v>556900</v>
      </c>
      <c r="D43" s="11">
        <f t="shared" si="0"/>
        <v>581900</v>
      </c>
      <c r="E43" s="11">
        <f>SUM(E44:E52)</f>
        <v>48777</v>
      </c>
      <c r="F43" s="11">
        <f>SUM(F44:F52)</f>
        <v>48777</v>
      </c>
      <c r="G43" s="11">
        <f t="shared" si="1"/>
        <v>533123</v>
      </c>
      <c r="H43" s="18">
        <v>0</v>
      </c>
    </row>
    <row r="44" spans="1:8" x14ac:dyDescent="0.2">
      <c r="A44" s="25" t="s">
        <v>91</v>
      </c>
      <c r="B44" s="5">
        <v>25000</v>
      </c>
      <c r="C44" s="5">
        <v>82000</v>
      </c>
      <c r="D44" s="5">
        <f t="shared" si="0"/>
        <v>107000</v>
      </c>
      <c r="E44" s="5">
        <v>48777</v>
      </c>
      <c r="F44" s="5">
        <v>48777</v>
      </c>
      <c r="G44" s="5">
        <f t="shared" si="1"/>
        <v>58223</v>
      </c>
      <c r="H44" s="9">
        <v>5100</v>
      </c>
    </row>
    <row r="45" spans="1:8" x14ac:dyDescent="0.2">
      <c r="A45" s="24" t="s">
        <v>92</v>
      </c>
      <c r="B45" s="5">
        <v>0</v>
      </c>
      <c r="C45" s="5">
        <v>0</v>
      </c>
      <c r="D45" s="5">
        <f t="shared" si="0"/>
        <v>0</v>
      </c>
      <c r="E45" s="5">
        <v>0</v>
      </c>
      <c r="F45" s="5">
        <v>0</v>
      </c>
      <c r="G45" s="5">
        <f t="shared" si="1"/>
        <v>0</v>
      </c>
      <c r="H45" s="9">
        <v>5200</v>
      </c>
    </row>
    <row r="46" spans="1:8" x14ac:dyDescent="0.2">
      <c r="A46" s="24" t="s">
        <v>93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9">
        <v>5300</v>
      </c>
    </row>
    <row r="47" spans="1:8" x14ac:dyDescent="0.2">
      <c r="A47" s="24" t="s">
        <v>94</v>
      </c>
      <c r="B47" s="5">
        <v>0</v>
      </c>
      <c r="C47" s="5">
        <v>474900</v>
      </c>
      <c r="D47" s="5">
        <f t="shared" si="0"/>
        <v>474900</v>
      </c>
      <c r="E47" s="5">
        <v>0</v>
      </c>
      <c r="F47" s="5">
        <v>0</v>
      </c>
      <c r="G47" s="5">
        <f t="shared" si="1"/>
        <v>474900</v>
      </c>
      <c r="H47" s="9">
        <v>5400</v>
      </c>
    </row>
    <row r="48" spans="1:8" x14ac:dyDescent="0.2">
      <c r="A48" s="24" t="s">
        <v>95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9">
        <v>5500</v>
      </c>
    </row>
    <row r="49" spans="1:8" x14ac:dyDescent="0.2">
      <c r="A49" s="24" t="s">
        <v>96</v>
      </c>
      <c r="B49" s="5">
        <v>0</v>
      </c>
      <c r="C49" s="5">
        <v>0</v>
      </c>
      <c r="D49" s="5">
        <f t="shared" si="0"/>
        <v>0</v>
      </c>
      <c r="E49" s="5">
        <v>0</v>
      </c>
      <c r="F49" s="5">
        <v>0</v>
      </c>
      <c r="G49" s="5">
        <f t="shared" si="1"/>
        <v>0</v>
      </c>
      <c r="H49" s="9">
        <v>5600</v>
      </c>
    </row>
    <row r="50" spans="1:8" x14ac:dyDescent="0.2">
      <c r="A50" s="24" t="s">
        <v>97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9">
        <v>5700</v>
      </c>
    </row>
    <row r="51" spans="1:8" x14ac:dyDescent="0.2">
      <c r="A51" s="24" t="s">
        <v>98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9">
        <v>5800</v>
      </c>
    </row>
    <row r="52" spans="1:8" x14ac:dyDescent="0.2">
      <c r="A52" s="24" t="s">
        <v>99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9">
        <v>5900</v>
      </c>
    </row>
    <row r="53" spans="1:8" x14ac:dyDescent="0.2">
      <c r="A53" s="17" t="s">
        <v>60</v>
      </c>
      <c r="B53" s="11">
        <f>SUM(B54:B56)</f>
        <v>0</v>
      </c>
      <c r="C53" s="11">
        <f>SUM(C54:C56)</f>
        <v>0</v>
      </c>
      <c r="D53" s="11">
        <f t="shared" si="0"/>
        <v>0</v>
      </c>
      <c r="E53" s="11">
        <f>SUM(E54:E56)</f>
        <v>0</v>
      </c>
      <c r="F53" s="11">
        <f>SUM(F54:F56)</f>
        <v>0</v>
      </c>
      <c r="G53" s="11">
        <f t="shared" si="1"/>
        <v>0</v>
      </c>
      <c r="H53" s="18">
        <v>0</v>
      </c>
    </row>
    <row r="54" spans="1:8" x14ac:dyDescent="0.2">
      <c r="A54" s="24" t="s">
        <v>100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9">
        <v>6100</v>
      </c>
    </row>
    <row r="55" spans="1:8" x14ac:dyDescent="0.2">
      <c r="A55" s="24" t="s">
        <v>101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9">
        <v>6200</v>
      </c>
    </row>
    <row r="56" spans="1:8" x14ac:dyDescent="0.2">
      <c r="A56" s="24" t="s">
        <v>102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9">
        <v>6300</v>
      </c>
    </row>
    <row r="57" spans="1:8" x14ac:dyDescent="0.2">
      <c r="A57" s="17" t="s">
        <v>126</v>
      </c>
      <c r="B57" s="11">
        <f>SUM(B58:B64)</f>
        <v>431598.96</v>
      </c>
      <c r="C57" s="11">
        <f>SUM(C58:C64)</f>
        <v>0</v>
      </c>
      <c r="D57" s="11">
        <f t="shared" si="0"/>
        <v>431598.96</v>
      </c>
      <c r="E57" s="11">
        <f>SUM(E58:E64)</f>
        <v>0</v>
      </c>
      <c r="F57" s="11">
        <f>SUM(F58:F64)</f>
        <v>0</v>
      </c>
      <c r="G57" s="11">
        <f t="shared" si="1"/>
        <v>431598.96</v>
      </c>
      <c r="H57" s="18">
        <v>0</v>
      </c>
    </row>
    <row r="58" spans="1:8" x14ac:dyDescent="0.2">
      <c r="A58" s="24" t="s">
        <v>103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9">
        <v>7100</v>
      </c>
    </row>
    <row r="59" spans="1:8" x14ac:dyDescent="0.2">
      <c r="A59" s="24" t="s">
        <v>104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9">
        <v>7200</v>
      </c>
    </row>
    <row r="60" spans="1:8" x14ac:dyDescent="0.2">
      <c r="A60" s="24" t="s">
        <v>105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9">
        <v>7300</v>
      </c>
    </row>
    <row r="61" spans="1:8" x14ac:dyDescent="0.2">
      <c r="A61" s="24" t="s">
        <v>106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9">
        <v>7400</v>
      </c>
    </row>
    <row r="62" spans="1:8" x14ac:dyDescent="0.2">
      <c r="A62" s="24" t="s">
        <v>107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9">
        <v>7500</v>
      </c>
    </row>
    <row r="63" spans="1:8" x14ac:dyDescent="0.2">
      <c r="A63" s="24" t="s">
        <v>108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9">
        <v>7600</v>
      </c>
    </row>
    <row r="64" spans="1:8" x14ac:dyDescent="0.2">
      <c r="A64" s="24" t="s">
        <v>109</v>
      </c>
      <c r="B64" s="5">
        <v>431598.96</v>
      </c>
      <c r="C64" s="5">
        <v>0</v>
      </c>
      <c r="D64" s="5">
        <f t="shared" si="0"/>
        <v>431598.96</v>
      </c>
      <c r="E64" s="5">
        <v>0</v>
      </c>
      <c r="F64" s="5">
        <v>0</v>
      </c>
      <c r="G64" s="5">
        <f t="shared" si="1"/>
        <v>431598.96</v>
      </c>
      <c r="H64" s="9">
        <v>7900</v>
      </c>
    </row>
    <row r="65" spans="1:8" x14ac:dyDescent="0.2">
      <c r="A65" s="17" t="s">
        <v>127</v>
      </c>
      <c r="B65" s="11">
        <f>SUM(B66:B68)</f>
        <v>0</v>
      </c>
      <c r="C65" s="11">
        <f>SUM(C66:C68)</f>
        <v>0</v>
      </c>
      <c r="D65" s="11">
        <f t="shared" si="0"/>
        <v>0</v>
      </c>
      <c r="E65" s="11">
        <f>SUM(E66:E68)</f>
        <v>0</v>
      </c>
      <c r="F65" s="11">
        <f>SUM(F66:F68)</f>
        <v>0</v>
      </c>
      <c r="G65" s="11">
        <f t="shared" si="1"/>
        <v>0</v>
      </c>
      <c r="H65" s="18">
        <v>0</v>
      </c>
    </row>
    <row r="66" spans="1:8" x14ac:dyDescent="0.2">
      <c r="A66" s="24" t="s">
        <v>36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9">
        <v>8100</v>
      </c>
    </row>
    <row r="67" spans="1:8" x14ac:dyDescent="0.2">
      <c r="A67" s="24" t="s">
        <v>37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9">
        <v>8300</v>
      </c>
    </row>
    <row r="68" spans="1:8" x14ac:dyDescent="0.2">
      <c r="A68" s="24" t="s">
        <v>38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9">
        <v>8500</v>
      </c>
    </row>
    <row r="69" spans="1:8" x14ac:dyDescent="0.2">
      <c r="A69" s="17" t="s">
        <v>61</v>
      </c>
      <c r="B69" s="11">
        <f>SUM(B70:B76)</f>
        <v>0</v>
      </c>
      <c r="C69" s="11">
        <f>SUM(C70:C76)</f>
        <v>0</v>
      </c>
      <c r="D69" s="11">
        <f t="shared" si="0"/>
        <v>0</v>
      </c>
      <c r="E69" s="11">
        <f>SUM(E70:E76)</f>
        <v>0</v>
      </c>
      <c r="F69" s="11">
        <f>SUM(F70:F76)</f>
        <v>0</v>
      </c>
      <c r="G69" s="11">
        <f t="shared" si="1"/>
        <v>0</v>
      </c>
      <c r="H69" s="18">
        <v>0</v>
      </c>
    </row>
    <row r="70" spans="1:8" x14ac:dyDescent="0.2">
      <c r="A70" s="24" t="s">
        <v>110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9">
        <v>9100</v>
      </c>
    </row>
    <row r="71" spans="1:8" x14ac:dyDescent="0.2">
      <c r="A71" s="24" t="s">
        <v>111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9">
        <v>9200</v>
      </c>
    </row>
    <row r="72" spans="1:8" x14ac:dyDescent="0.2">
      <c r="A72" s="24" t="s">
        <v>112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9">
        <v>9300</v>
      </c>
    </row>
    <row r="73" spans="1:8" x14ac:dyDescent="0.2">
      <c r="A73" s="24" t="s">
        <v>113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9">
        <v>9400</v>
      </c>
    </row>
    <row r="74" spans="1:8" x14ac:dyDescent="0.2">
      <c r="A74" s="24" t="s">
        <v>114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9">
        <v>9500</v>
      </c>
    </row>
    <row r="75" spans="1:8" x14ac:dyDescent="0.2">
      <c r="A75" s="24" t="s">
        <v>115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9">
        <v>9600</v>
      </c>
    </row>
    <row r="76" spans="1:8" x14ac:dyDescent="0.2">
      <c r="A76" s="26" t="s">
        <v>116</v>
      </c>
      <c r="B76" s="12">
        <v>0</v>
      </c>
      <c r="C76" s="12">
        <v>0</v>
      </c>
      <c r="D76" s="12">
        <f t="shared" si="2"/>
        <v>0</v>
      </c>
      <c r="E76" s="12">
        <v>0</v>
      </c>
      <c r="F76" s="12">
        <v>0</v>
      </c>
      <c r="G76" s="12">
        <f t="shared" si="3"/>
        <v>0</v>
      </c>
      <c r="H76" s="9">
        <v>9900</v>
      </c>
    </row>
    <row r="77" spans="1:8" x14ac:dyDescent="0.2">
      <c r="A77" s="27" t="s">
        <v>50</v>
      </c>
      <c r="B77" s="13">
        <f t="shared" ref="B77:G77" si="4">SUM(B5+B13+B23+B33+B43+B53+B57+B65+B69)</f>
        <v>27354306.600000001</v>
      </c>
      <c r="C77" s="13">
        <f t="shared" si="4"/>
        <v>4683888.09</v>
      </c>
      <c r="D77" s="13">
        <f t="shared" si="4"/>
        <v>32038194.690000009</v>
      </c>
      <c r="E77" s="13">
        <f t="shared" si="4"/>
        <v>20806271.350000001</v>
      </c>
      <c r="F77" s="13">
        <f t="shared" si="4"/>
        <v>20777124.710000001</v>
      </c>
      <c r="G77" s="13">
        <f t="shared" si="4"/>
        <v>11231923.340000005</v>
      </c>
      <c r="H77" s="19"/>
    </row>
    <row r="78" spans="1:8" x14ac:dyDescent="0.2">
      <c r="H78" s="19"/>
    </row>
    <row r="79" spans="1:8" x14ac:dyDescent="0.2">
      <c r="A79" s="1" t="s">
        <v>120</v>
      </c>
      <c r="H79" s="19"/>
    </row>
    <row r="80" spans="1:8" x14ac:dyDescent="0.2">
      <c r="H80" s="19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zoomScaleNormal="100" workbookViewId="0">
      <selection activeCell="A2" sqref="A2:A4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10" ht="50.1" customHeight="1" x14ac:dyDescent="0.2">
      <c r="A1" s="41" t="s">
        <v>130</v>
      </c>
      <c r="B1" s="39"/>
      <c r="C1" s="39"/>
      <c r="D1" s="39"/>
      <c r="E1" s="39"/>
      <c r="F1" s="39"/>
      <c r="G1" s="40"/>
    </row>
    <row r="2" spans="1:10" x14ac:dyDescent="0.2">
      <c r="A2" s="20"/>
      <c r="B2" s="41" t="s">
        <v>57</v>
      </c>
      <c r="C2" s="39"/>
      <c r="D2" s="39"/>
      <c r="E2" s="39"/>
      <c r="F2" s="40"/>
      <c r="G2" s="42" t="s">
        <v>56</v>
      </c>
    </row>
    <row r="3" spans="1:10" ht="24.95" customHeight="1" x14ac:dyDescent="0.2">
      <c r="A3" s="21" t="s">
        <v>51</v>
      </c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43"/>
    </row>
    <row r="4" spans="1:10" x14ac:dyDescent="0.2">
      <c r="A4" s="22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10" x14ac:dyDescent="0.2">
      <c r="A5" s="28" t="s">
        <v>0</v>
      </c>
      <c r="B5" s="29">
        <v>26950305.59</v>
      </c>
      <c r="C5" s="29">
        <v>4084337.81</v>
      </c>
      <c r="D5" s="29">
        <f>B5+C5</f>
        <v>31034643.399999999</v>
      </c>
      <c r="E5" s="29">
        <v>20454046.010000002</v>
      </c>
      <c r="F5" s="29">
        <v>20424899.370000001</v>
      </c>
      <c r="G5" s="29">
        <f>D5-E5</f>
        <v>10580597.389999997</v>
      </c>
    </row>
    <row r="6" spans="1:10" x14ac:dyDescent="0.2">
      <c r="A6" s="30" t="s">
        <v>1</v>
      </c>
      <c r="B6" s="14">
        <v>25000</v>
      </c>
      <c r="C6" s="14">
        <v>556900</v>
      </c>
      <c r="D6" s="14">
        <f>B6+C6</f>
        <v>581900</v>
      </c>
      <c r="E6" s="14">
        <v>48777</v>
      </c>
      <c r="F6" s="14">
        <v>48777</v>
      </c>
      <c r="G6" s="14">
        <f>D6-E6</f>
        <v>533123</v>
      </c>
    </row>
    <row r="7" spans="1:10" x14ac:dyDescent="0.2">
      <c r="A7" s="30" t="s">
        <v>2</v>
      </c>
      <c r="B7" s="14">
        <v>0</v>
      </c>
      <c r="C7" s="14">
        <v>0</v>
      </c>
      <c r="D7" s="14">
        <f>B7+C7</f>
        <v>0</v>
      </c>
      <c r="E7" s="14">
        <v>0</v>
      </c>
      <c r="F7" s="14">
        <v>0</v>
      </c>
      <c r="G7" s="14">
        <f>D7-E7</f>
        <v>0</v>
      </c>
    </row>
    <row r="8" spans="1:10" x14ac:dyDescent="0.2">
      <c r="A8" s="30" t="s">
        <v>39</v>
      </c>
      <c r="B8" s="14">
        <v>379001.01</v>
      </c>
      <c r="C8" s="14">
        <v>42650.28</v>
      </c>
      <c r="D8" s="14">
        <f>B8+C8</f>
        <v>421651.29000000004</v>
      </c>
      <c r="E8" s="14">
        <v>303448.34000000003</v>
      </c>
      <c r="F8" s="14">
        <v>303448.34000000003</v>
      </c>
      <c r="G8" s="14">
        <f>D8-E8</f>
        <v>118202.95000000001</v>
      </c>
    </row>
    <row r="9" spans="1:10" x14ac:dyDescent="0.2">
      <c r="A9" s="31" t="s">
        <v>36</v>
      </c>
      <c r="B9" s="15">
        <v>0</v>
      </c>
      <c r="C9" s="15">
        <v>0</v>
      </c>
      <c r="D9" s="15">
        <f>B9+C9</f>
        <v>0</v>
      </c>
      <c r="E9" s="15">
        <v>0</v>
      </c>
      <c r="F9" s="15">
        <v>0</v>
      </c>
      <c r="G9" s="15">
        <f>D9-E9</f>
        <v>0</v>
      </c>
      <c r="J9" s="38"/>
    </row>
    <row r="10" spans="1:10" x14ac:dyDescent="0.2">
      <c r="A10" s="27" t="s">
        <v>50</v>
      </c>
      <c r="B10" s="13">
        <f t="shared" ref="B10:G10" si="0">SUM(B5+B6+B7+B8+B9)</f>
        <v>27354306.600000001</v>
      </c>
      <c r="C10" s="13">
        <f t="shared" si="0"/>
        <v>4683888.0900000008</v>
      </c>
      <c r="D10" s="13">
        <f t="shared" si="0"/>
        <v>32038194.689999998</v>
      </c>
      <c r="E10" s="13">
        <f t="shared" si="0"/>
        <v>20806271.350000001</v>
      </c>
      <c r="F10" s="13">
        <f t="shared" si="0"/>
        <v>20777124.710000001</v>
      </c>
      <c r="G10" s="13">
        <f t="shared" si="0"/>
        <v>11231923.339999996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workbookViewId="0">
      <selection activeCell="A2" sqref="A2:A4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51.75" customHeight="1" x14ac:dyDescent="0.2">
      <c r="A1" s="41" t="s">
        <v>142</v>
      </c>
      <c r="B1" s="39"/>
      <c r="C1" s="39"/>
      <c r="D1" s="39"/>
      <c r="E1" s="39"/>
      <c r="F1" s="39"/>
      <c r="G1" s="40"/>
    </row>
    <row r="2" spans="1:7" x14ac:dyDescent="0.2">
      <c r="A2" s="20"/>
      <c r="B2" s="41" t="s">
        <v>57</v>
      </c>
      <c r="C2" s="39"/>
      <c r="D2" s="39"/>
      <c r="E2" s="39"/>
      <c r="F2" s="40"/>
      <c r="G2" s="42" t="s">
        <v>56</v>
      </c>
    </row>
    <row r="3" spans="1:7" ht="24.95" customHeight="1" x14ac:dyDescent="0.2">
      <c r="A3" s="21" t="s">
        <v>51</v>
      </c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43"/>
    </row>
    <row r="4" spans="1:7" x14ac:dyDescent="0.2">
      <c r="A4" s="22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35"/>
      <c r="B5" s="6"/>
      <c r="C5" s="6"/>
      <c r="D5" s="6"/>
      <c r="E5" s="6"/>
      <c r="F5" s="6"/>
      <c r="G5" s="6"/>
    </row>
    <row r="6" spans="1:7" x14ac:dyDescent="0.2">
      <c r="A6" s="36" t="s">
        <v>131</v>
      </c>
      <c r="B6" s="5">
        <v>5540970.8499999996</v>
      </c>
      <c r="C6" s="5">
        <v>189472.23</v>
      </c>
      <c r="D6" s="5">
        <f>B6+C6</f>
        <v>5730443.0800000001</v>
      </c>
      <c r="E6" s="5">
        <v>3099717.88</v>
      </c>
      <c r="F6" s="5">
        <v>3099717.88</v>
      </c>
      <c r="G6" s="5">
        <f>D6-E6</f>
        <v>2630725.2000000002</v>
      </c>
    </row>
    <row r="7" spans="1:7" x14ac:dyDescent="0.2">
      <c r="A7" s="36" t="s">
        <v>132</v>
      </c>
      <c r="B7" s="5">
        <v>1517264.93</v>
      </c>
      <c r="C7" s="5">
        <v>469380.15</v>
      </c>
      <c r="D7" s="5">
        <f t="shared" ref="D7:D12" si="0">B7+C7</f>
        <v>1986645.08</v>
      </c>
      <c r="E7" s="5">
        <v>1351770.65</v>
      </c>
      <c r="F7" s="5">
        <v>1348756.78</v>
      </c>
      <c r="G7" s="5">
        <f t="shared" ref="G7:G12" si="1">D7-E7</f>
        <v>634874.43000000017</v>
      </c>
    </row>
    <row r="8" spans="1:7" x14ac:dyDescent="0.2">
      <c r="A8" s="36" t="s">
        <v>133</v>
      </c>
      <c r="B8" s="5">
        <v>825611.87</v>
      </c>
      <c r="C8" s="5">
        <v>268167.74</v>
      </c>
      <c r="D8" s="5">
        <f t="shared" si="0"/>
        <v>1093779.6099999999</v>
      </c>
      <c r="E8" s="5">
        <v>841249.09</v>
      </c>
      <c r="F8" s="5">
        <v>839580.95</v>
      </c>
      <c r="G8" s="5">
        <f t="shared" si="1"/>
        <v>252530.5199999999</v>
      </c>
    </row>
    <row r="9" spans="1:7" x14ac:dyDescent="0.2">
      <c r="A9" s="36" t="s">
        <v>134</v>
      </c>
      <c r="B9" s="5">
        <v>7609266.5199999996</v>
      </c>
      <c r="C9" s="5">
        <v>1000121.02</v>
      </c>
      <c r="D9" s="5">
        <f t="shared" si="0"/>
        <v>8609387.5399999991</v>
      </c>
      <c r="E9" s="5">
        <v>5906933.6399999997</v>
      </c>
      <c r="F9" s="5">
        <v>5906933.6399999997</v>
      </c>
      <c r="G9" s="5">
        <f t="shared" si="1"/>
        <v>2702453.8999999994</v>
      </c>
    </row>
    <row r="10" spans="1:7" x14ac:dyDescent="0.2">
      <c r="A10" s="36" t="s">
        <v>135</v>
      </c>
      <c r="B10" s="5">
        <v>2564798.63</v>
      </c>
      <c r="C10" s="5">
        <v>143101.37</v>
      </c>
      <c r="D10" s="5">
        <f t="shared" si="0"/>
        <v>2707900</v>
      </c>
      <c r="E10" s="5">
        <v>1945844.02</v>
      </c>
      <c r="F10" s="5">
        <v>1941143.11</v>
      </c>
      <c r="G10" s="5">
        <f t="shared" si="1"/>
        <v>762055.98</v>
      </c>
    </row>
    <row r="11" spans="1:7" x14ac:dyDescent="0.2">
      <c r="A11" s="36" t="s">
        <v>136</v>
      </c>
      <c r="B11" s="5">
        <v>776324.45</v>
      </c>
      <c r="C11" s="5">
        <v>33873.17</v>
      </c>
      <c r="D11" s="5">
        <f t="shared" si="0"/>
        <v>810197.62</v>
      </c>
      <c r="E11" s="5">
        <v>589708.1</v>
      </c>
      <c r="F11" s="5">
        <v>588039.96</v>
      </c>
      <c r="G11" s="5">
        <f t="shared" si="1"/>
        <v>220489.52000000002</v>
      </c>
    </row>
    <row r="12" spans="1:7" x14ac:dyDescent="0.2">
      <c r="A12" s="36" t="s">
        <v>137</v>
      </c>
      <c r="B12" s="5">
        <v>2048615.02</v>
      </c>
      <c r="C12" s="5">
        <v>184809.34</v>
      </c>
      <c r="D12" s="5">
        <f t="shared" si="0"/>
        <v>2233424.36</v>
      </c>
      <c r="E12" s="5">
        <v>1608436.21</v>
      </c>
      <c r="F12" s="5">
        <v>1603149.1</v>
      </c>
      <c r="G12" s="5">
        <f t="shared" si="1"/>
        <v>624988.14999999991</v>
      </c>
    </row>
    <row r="13" spans="1:7" x14ac:dyDescent="0.2">
      <c r="A13" s="36" t="s">
        <v>138</v>
      </c>
      <c r="B13" s="5">
        <v>472335.27</v>
      </c>
      <c r="C13" s="5">
        <v>19724.96</v>
      </c>
      <c r="D13" s="5">
        <f t="shared" ref="D13" si="2">B13+C13</f>
        <v>492060.23000000004</v>
      </c>
      <c r="E13" s="5">
        <v>349599.66</v>
      </c>
      <c r="F13" s="5">
        <v>348434.53</v>
      </c>
      <c r="G13" s="5">
        <f t="shared" ref="G13" si="3">D13-E13</f>
        <v>142460.57000000007</v>
      </c>
    </row>
    <row r="14" spans="1:7" x14ac:dyDescent="0.2">
      <c r="A14" s="36" t="s">
        <v>139</v>
      </c>
      <c r="B14" s="5">
        <v>1393033.31</v>
      </c>
      <c r="C14" s="5">
        <v>-152995.54999999999</v>
      </c>
      <c r="D14" s="5">
        <f t="shared" ref="D14" si="4">B14+C14</f>
        <v>1240037.76</v>
      </c>
      <c r="E14" s="5">
        <v>860046.13</v>
      </c>
      <c r="F14" s="5">
        <v>858119.64</v>
      </c>
      <c r="G14" s="5">
        <f t="shared" ref="G14" si="5">D14-E14</f>
        <v>379991.63</v>
      </c>
    </row>
    <row r="15" spans="1:7" x14ac:dyDescent="0.2">
      <c r="A15" s="36" t="s">
        <v>140</v>
      </c>
      <c r="B15" s="5">
        <v>570080.16</v>
      </c>
      <c r="C15" s="5">
        <v>124044.62</v>
      </c>
      <c r="D15" s="5">
        <f t="shared" ref="D15" si="6">B15+C15</f>
        <v>694124.78</v>
      </c>
      <c r="E15" s="5">
        <v>464556.71</v>
      </c>
      <c r="F15" s="5">
        <v>463066.39</v>
      </c>
      <c r="G15" s="5">
        <f t="shared" ref="G15" si="7">D15-E15</f>
        <v>229568.07</v>
      </c>
    </row>
    <row r="16" spans="1:7" x14ac:dyDescent="0.2">
      <c r="A16" s="36" t="s">
        <v>141</v>
      </c>
      <c r="B16" s="5">
        <v>4036005.59</v>
      </c>
      <c r="C16" s="5">
        <v>2404189.04</v>
      </c>
      <c r="D16" s="5">
        <f t="shared" ref="D16" si="8">B16+C16</f>
        <v>6440194.6299999999</v>
      </c>
      <c r="E16" s="5">
        <v>3788409.26</v>
      </c>
      <c r="F16" s="5">
        <v>3780182.73</v>
      </c>
      <c r="G16" s="5">
        <f t="shared" ref="G16" si="9">D16-E16</f>
        <v>2651785.37</v>
      </c>
    </row>
    <row r="17" spans="1:7" x14ac:dyDescent="0.2">
      <c r="A17" s="36"/>
      <c r="B17" s="5"/>
      <c r="C17" s="5"/>
      <c r="D17" s="5"/>
      <c r="E17" s="5"/>
      <c r="F17" s="5"/>
      <c r="G17" s="5"/>
    </row>
    <row r="18" spans="1:7" x14ac:dyDescent="0.2">
      <c r="A18" s="33" t="s">
        <v>50</v>
      </c>
      <c r="B18" s="16">
        <f t="shared" ref="B18:G18" si="10">SUM(B6:B17)</f>
        <v>27354306.599999994</v>
      </c>
      <c r="C18" s="16">
        <f t="shared" si="10"/>
        <v>4683888.09</v>
      </c>
      <c r="D18" s="16">
        <f t="shared" si="10"/>
        <v>32038194.690000001</v>
      </c>
      <c r="E18" s="16">
        <f t="shared" si="10"/>
        <v>20806271.349999994</v>
      </c>
      <c r="F18" s="16">
        <f t="shared" si="10"/>
        <v>20777124.710000001</v>
      </c>
      <c r="G18" s="16">
        <f t="shared" si="10"/>
        <v>11231923.34</v>
      </c>
    </row>
    <row r="21" spans="1:7" ht="51.75" customHeight="1" x14ac:dyDescent="0.2">
      <c r="A21" s="41" t="s">
        <v>143</v>
      </c>
      <c r="B21" s="39"/>
      <c r="C21" s="39"/>
      <c r="D21" s="39"/>
      <c r="E21" s="39"/>
      <c r="F21" s="39"/>
      <c r="G21" s="40"/>
    </row>
    <row r="22" spans="1:7" x14ac:dyDescent="0.2">
      <c r="A22" s="20"/>
      <c r="B22" s="41" t="s">
        <v>57</v>
      </c>
      <c r="C22" s="39"/>
      <c r="D22" s="39"/>
      <c r="E22" s="39"/>
      <c r="F22" s="40"/>
      <c r="G22" s="42" t="s">
        <v>56</v>
      </c>
    </row>
    <row r="23" spans="1:7" ht="22.5" x14ac:dyDescent="0.2">
      <c r="A23" s="21" t="s">
        <v>51</v>
      </c>
      <c r="B23" s="3" t="s">
        <v>52</v>
      </c>
      <c r="C23" s="3" t="s">
        <v>117</v>
      </c>
      <c r="D23" s="3" t="s">
        <v>53</v>
      </c>
      <c r="E23" s="3" t="s">
        <v>54</v>
      </c>
      <c r="F23" s="3" t="s">
        <v>55</v>
      </c>
      <c r="G23" s="43"/>
    </row>
    <row r="24" spans="1:7" x14ac:dyDescent="0.2">
      <c r="A24" s="22"/>
      <c r="B24" s="4">
        <v>1</v>
      </c>
      <c r="C24" s="4">
        <v>2</v>
      </c>
      <c r="D24" s="4" t="s">
        <v>118</v>
      </c>
      <c r="E24" s="4">
        <v>4</v>
      </c>
      <c r="F24" s="4">
        <v>5</v>
      </c>
      <c r="G24" s="4" t="s">
        <v>119</v>
      </c>
    </row>
    <row r="25" spans="1:7" x14ac:dyDescent="0.2">
      <c r="A25" s="34" t="s">
        <v>8</v>
      </c>
      <c r="B25" s="5">
        <v>0</v>
      </c>
      <c r="C25" s="5">
        <v>0</v>
      </c>
      <c r="D25" s="5">
        <f>B25+C25</f>
        <v>0</v>
      </c>
      <c r="E25" s="5">
        <v>0</v>
      </c>
      <c r="F25" s="5">
        <v>0</v>
      </c>
      <c r="G25" s="5">
        <f>D25-E25</f>
        <v>0</v>
      </c>
    </row>
    <row r="26" spans="1:7" x14ac:dyDescent="0.2">
      <c r="A26" s="34" t="s">
        <v>9</v>
      </c>
      <c r="B26" s="5">
        <v>0</v>
      </c>
      <c r="C26" s="5">
        <v>0</v>
      </c>
      <c r="D26" s="5">
        <f t="shared" ref="D26:D28" si="11">B26+C26</f>
        <v>0</v>
      </c>
      <c r="E26" s="5">
        <v>0</v>
      </c>
      <c r="F26" s="5">
        <v>0</v>
      </c>
      <c r="G26" s="5">
        <f t="shared" ref="G26:G28" si="12">D26-E26</f>
        <v>0</v>
      </c>
    </row>
    <row r="27" spans="1:7" x14ac:dyDescent="0.2">
      <c r="A27" s="34" t="s">
        <v>10</v>
      </c>
      <c r="B27" s="5">
        <v>0</v>
      </c>
      <c r="C27" s="5">
        <v>0</v>
      </c>
      <c r="D27" s="5">
        <f t="shared" si="11"/>
        <v>0</v>
      </c>
      <c r="E27" s="5">
        <v>0</v>
      </c>
      <c r="F27" s="5">
        <v>0</v>
      </c>
      <c r="G27" s="5">
        <f t="shared" si="12"/>
        <v>0</v>
      </c>
    </row>
    <row r="28" spans="1:7" x14ac:dyDescent="0.2">
      <c r="A28" s="34" t="s">
        <v>121</v>
      </c>
      <c r="B28" s="5">
        <v>0</v>
      </c>
      <c r="C28" s="5">
        <v>0</v>
      </c>
      <c r="D28" s="5">
        <f t="shared" si="11"/>
        <v>0</v>
      </c>
      <c r="E28" s="5">
        <v>0</v>
      </c>
      <c r="F28" s="5">
        <v>0</v>
      </c>
      <c r="G28" s="5">
        <f t="shared" si="12"/>
        <v>0</v>
      </c>
    </row>
    <row r="29" spans="1:7" x14ac:dyDescent="0.2">
      <c r="A29" s="33" t="s">
        <v>50</v>
      </c>
      <c r="B29" s="16">
        <f t="shared" ref="B29:G29" si="13">SUM(B25:B28)</f>
        <v>0</v>
      </c>
      <c r="C29" s="16">
        <f t="shared" si="13"/>
        <v>0</v>
      </c>
      <c r="D29" s="16">
        <f t="shared" si="13"/>
        <v>0</v>
      </c>
      <c r="E29" s="16">
        <f t="shared" si="13"/>
        <v>0</v>
      </c>
      <c r="F29" s="16">
        <f t="shared" si="13"/>
        <v>0</v>
      </c>
      <c r="G29" s="16">
        <f t="shared" si="13"/>
        <v>0</v>
      </c>
    </row>
    <row r="32" spans="1:7" ht="53.25" customHeight="1" x14ac:dyDescent="0.2">
      <c r="A32" s="41" t="s">
        <v>144</v>
      </c>
      <c r="B32" s="39"/>
      <c r="C32" s="39"/>
      <c r="D32" s="39"/>
      <c r="E32" s="39"/>
      <c r="F32" s="39"/>
      <c r="G32" s="40"/>
    </row>
    <row r="33" spans="1:7" x14ac:dyDescent="0.2">
      <c r="A33" s="20"/>
      <c r="B33" s="41" t="s">
        <v>57</v>
      </c>
      <c r="C33" s="39"/>
      <c r="D33" s="39"/>
      <c r="E33" s="39"/>
      <c r="F33" s="40"/>
      <c r="G33" s="42" t="s">
        <v>56</v>
      </c>
    </row>
    <row r="34" spans="1:7" ht="22.5" x14ac:dyDescent="0.2">
      <c r="A34" s="21" t="s">
        <v>51</v>
      </c>
      <c r="B34" s="3" t="s">
        <v>52</v>
      </c>
      <c r="C34" s="3" t="s">
        <v>117</v>
      </c>
      <c r="D34" s="3" t="s">
        <v>53</v>
      </c>
      <c r="E34" s="3" t="s">
        <v>54</v>
      </c>
      <c r="F34" s="3" t="s">
        <v>55</v>
      </c>
      <c r="G34" s="43"/>
    </row>
    <row r="35" spans="1:7" x14ac:dyDescent="0.2">
      <c r="A35" s="22"/>
      <c r="B35" s="4">
        <v>1</v>
      </c>
      <c r="C35" s="4">
        <v>2</v>
      </c>
      <c r="D35" s="4" t="s">
        <v>118</v>
      </c>
      <c r="E35" s="4">
        <v>4</v>
      </c>
      <c r="F35" s="4">
        <v>5</v>
      </c>
      <c r="G35" s="4" t="s">
        <v>119</v>
      </c>
    </row>
    <row r="36" spans="1:7" x14ac:dyDescent="0.2">
      <c r="A36" s="32" t="s">
        <v>12</v>
      </c>
      <c r="B36" s="5">
        <v>27354306.600000001</v>
      </c>
      <c r="C36" s="5">
        <v>4683888.09</v>
      </c>
      <c r="D36" s="5">
        <f t="shared" ref="D36:D42" si="14">B36+C36</f>
        <v>32038194.690000001</v>
      </c>
      <c r="E36" s="5">
        <v>20806271.350000001</v>
      </c>
      <c r="F36" s="5">
        <v>20777124.710000001</v>
      </c>
      <c r="G36" s="5">
        <f t="shared" ref="G36:G42" si="15">D36-E36</f>
        <v>11231923.34</v>
      </c>
    </row>
    <row r="37" spans="1:7" x14ac:dyDescent="0.2">
      <c r="A37" s="32" t="s">
        <v>11</v>
      </c>
      <c r="B37" s="5">
        <v>0</v>
      </c>
      <c r="C37" s="5">
        <v>0</v>
      </c>
      <c r="D37" s="5">
        <f t="shared" si="14"/>
        <v>0</v>
      </c>
      <c r="E37" s="5">
        <v>0</v>
      </c>
      <c r="F37" s="5">
        <v>0</v>
      </c>
      <c r="G37" s="5">
        <f t="shared" si="15"/>
        <v>0</v>
      </c>
    </row>
    <row r="38" spans="1:7" x14ac:dyDescent="0.2">
      <c r="A38" s="32" t="s">
        <v>13</v>
      </c>
      <c r="B38" s="5">
        <v>0</v>
      </c>
      <c r="C38" s="5">
        <v>0</v>
      </c>
      <c r="D38" s="5">
        <f t="shared" si="14"/>
        <v>0</v>
      </c>
      <c r="E38" s="5">
        <v>0</v>
      </c>
      <c r="F38" s="5">
        <v>0</v>
      </c>
      <c r="G38" s="5">
        <f t="shared" si="15"/>
        <v>0</v>
      </c>
    </row>
    <row r="39" spans="1:7" x14ac:dyDescent="0.2">
      <c r="A39" s="32" t="s">
        <v>25</v>
      </c>
      <c r="B39" s="5">
        <v>0</v>
      </c>
      <c r="C39" s="5">
        <v>0</v>
      </c>
      <c r="D39" s="5">
        <f t="shared" si="14"/>
        <v>0</v>
      </c>
      <c r="E39" s="5">
        <v>0</v>
      </c>
      <c r="F39" s="5">
        <v>0</v>
      </c>
      <c r="G39" s="5">
        <f t="shared" si="15"/>
        <v>0</v>
      </c>
    </row>
    <row r="40" spans="1:7" ht="11.25" customHeight="1" x14ac:dyDescent="0.2">
      <c r="A40" s="32" t="s">
        <v>26</v>
      </c>
      <c r="B40" s="5">
        <v>0</v>
      </c>
      <c r="C40" s="5">
        <v>0</v>
      </c>
      <c r="D40" s="5">
        <f t="shared" si="14"/>
        <v>0</v>
      </c>
      <c r="E40" s="5">
        <v>0</v>
      </c>
      <c r="F40" s="5">
        <v>0</v>
      </c>
      <c r="G40" s="5">
        <f t="shared" si="15"/>
        <v>0</v>
      </c>
    </row>
    <row r="41" spans="1:7" x14ac:dyDescent="0.2">
      <c r="A41" s="32" t="s">
        <v>128</v>
      </c>
      <c r="B41" s="5">
        <v>0</v>
      </c>
      <c r="C41" s="5">
        <v>0</v>
      </c>
      <c r="D41" s="5">
        <f t="shared" si="14"/>
        <v>0</v>
      </c>
      <c r="E41" s="5">
        <v>0</v>
      </c>
      <c r="F41" s="5">
        <v>0</v>
      </c>
      <c r="G41" s="5">
        <f t="shared" si="15"/>
        <v>0</v>
      </c>
    </row>
    <row r="42" spans="1:7" x14ac:dyDescent="0.2">
      <c r="A42" s="32" t="s">
        <v>14</v>
      </c>
      <c r="B42" s="5">
        <v>0</v>
      </c>
      <c r="C42" s="5">
        <v>0</v>
      </c>
      <c r="D42" s="5">
        <f t="shared" si="14"/>
        <v>0</v>
      </c>
      <c r="E42" s="5">
        <v>0</v>
      </c>
      <c r="F42" s="5">
        <v>0</v>
      </c>
      <c r="G42" s="5">
        <f t="shared" si="15"/>
        <v>0</v>
      </c>
    </row>
    <row r="43" spans="1:7" x14ac:dyDescent="0.2">
      <c r="A43" s="33" t="s">
        <v>50</v>
      </c>
      <c r="B43" s="16">
        <f t="shared" ref="B43:G43" si="16">SUM(B36:B42)</f>
        <v>27354306.600000001</v>
      </c>
      <c r="C43" s="16">
        <f t="shared" si="16"/>
        <v>4683888.09</v>
      </c>
      <c r="D43" s="16">
        <f t="shared" si="16"/>
        <v>32038194.690000001</v>
      </c>
      <c r="E43" s="16">
        <f t="shared" si="16"/>
        <v>20806271.350000001</v>
      </c>
      <c r="F43" s="16">
        <f t="shared" si="16"/>
        <v>20777124.710000001</v>
      </c>
      <c r="G43" s="16">
        <f t="shared" si="16"/>
        <v>11231923.34</v>
      </c>
    </row>
    <row r="45" spans="1:7" x14ac:dyDescent="0.2">
      <c r="A45" s="1" t="s">
        <v>120</v>
      </c>
    </row>
  </sheetData>
  <sheetProtection formatCells="0" formatColumns="0" formatRows="0" insertRows="0" deleteRows="0" autoFilter="0"/>
  <mergeCells count="9">
    <mergeCell ref="B2:F2"/>
    <mergeCell ref="G2:G3"/>
    <mergeCell ref="A1:G1"/>
    <mergeCell ref="A21:G21"/>
    <mergeCell ref="B33:F33"/>
    <mergeCell ref="G33:G34"/>
    <mergeCell ref="B22:F22"/>
    <mergeCell ref="G22:G23"/>
    <mergeCell ref="A32:G32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tabSelected="1" workbookViewId="0">
      <selection activeCell="J19" sqref="J19"/>
    </sheetView>
  </sheetViews>
  <sheetFormatPr baseColWidth="10" defaultColWidth="12" defaultRowHeight="11.25" x14ac:dyDescent="0.2"/>
  <cols>
    <col min="1" max="1" width="79" style="2" customWidth="1"/>
    <col min="2" max="7" width="18.33203125" style="2" customWidth="1"/>
    <col min="8" max="16384" width="12" style="2"/>
  </cols>
  <sheetData>
    <row r="1" spans="1:7" ht="50.1" customHeight="1" x14ac:dyDescent="0.2">
      <c r="A1" s="41" t="s">
        <v>145</v>
      </c>
      <c r="B1" s="39"/>
      <c r="C1" s="39"/>
      <c r="D1" s="39"/>
      <c r="E1" s="39"/>
      <c r="F1" s="39"/>
      <c r="G1" s="40"/>
    </row>
    <row r="2" spans="1:7" x14ac:dyDescent="0.2">
      <c r="A2" s="20"/>
      <c r="B2" s="41" t="s">
        <v>57</v>
      </c>
      <c r="C2" s="39"/>
      <c r="D2" s="39"/>
      <c r="E2" s="39"/>
      <c r="F2" s="40"/>
      <c r="G2" s="42" t="s">
        <v>56</v>
      </c>
    </row>
    <row r="3" spans="1:7" ht="24.95" customHeight="1" x14ac:dyDescent="0.2">
      <c r="A3" s="21" t="s">
        <v>51</v>
      </c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43"/>
    </row>
    <row r="4" spans="1:7" x14ac:dyDescent="0.2">
      <c r="A4" s="22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8" t="s">
        <v>15</v>
      </c>
      <c r="B5" s="11">
        <f t="shared" ref="B5:G5" si="0">SUM(B6:B13)</f>
        <v>7609266.5199999996</v>
      </c>
      <c r="C5" s="11">
        <f t="shared" si="0"/>
        <v>1000121.02</v>
      </c>
      <c r="D5" s="11">
        <f t="shared" si="0"/>
        <v>8609387.5399999991</v>
      </c>
      <c r="E5" s="11">
        <f t="shared" si="0"/>
        <v>5906933.6399999997</v>
      </c>
      <c r="F5" s="11">
        <f t="shared" si="0"/>
        <v>5906933.6399999997</v>
      </c>
      <c r="G5" s="11">
        <f t="shared" si="0"/>
        <v>2702453.8999999994</v>
      </c>
    </row>
    <row r="6" spans="1:7" x14ac:dyDescent="0.2">
      <c r="A6" s="37" t="s">
        <v>40</v>
      </c>
      <c r="B6" s="5">
        <v>0</v>
      </c>
      <c r="C6" s="5">
        <v>0</v>
      </c>
      <c r="D6" s="5">
        <f>B6+C6</f>
        <v>0</v>
      </c>
      <c r="E6" s="5">
        <v>0</v>
      </c>
      <c r="F6" s="5">
        <v>0</v>
      </c>
      <c r="G6" s="5">
        <f>D6-E6</f>
        <v>0</v>
      </c>
    </row>
    <row r="7" spans="1:7" x14ac:dyDescent="0.2">
      <c r="A7" s="37" t="s">
        <v>16</v>
      </c>
      <c r="B7" s="5">
        <v>0</v>
      </c>
      <c r="C7" s="5">
        <v>0</v>
      </c>
      <c r="D7" s="5">
        <f t="shared" ref="D7:D13" si="1">B7+C7</f>
        <v>0</v>
      </c>
      <c r="E7" s="5">
        <v>0</v>
      </c>
      <c r="F7" s="5">
        <v>0</v>
      </c>
      <c r="G7" s="5">
        <f t="shared" ref="G7:G13" si="2">D7-E7</f>
        <v>0</v>
      </c>
    </row>
    <row r="8" spans="1:7" x14ac:dyDescent="0.2">
      <c r="A8" s="37" t="s">
        <v>122</v>
      </c>
      <c r="B8" s="5">
        <v>0</v>
      </c>
      <c r="C8" s="5">
        <v>0</v>
      </c>
      <c r="D8" s="5">
        <f t="shared" si="1"/>
        <v>0</v>
      </c>
      <c r="E8" s="5">
        <v>0</v>
      </c>
      <c r="F8" s="5">
        <v>0</v>
      </c>
      <c r="G8" s="5">
        <f t="shared" si="2"/>
        <v>0</v>
      </c>
    </row>
    <row r="9" spans="1:7" x14ac:dyDescent="0.2">
      <c r="A9" s="37" t="s">
        <v>3</v>
      </c>
      <c r="B9" s="5">
        <v>0</v>
      </c>
      <c r="C9" s="5">
        <v>0</v>
      </c>
      <c r="D9" s="5">
        <f t="shared" si="1"/>
        <v>0</v>
      </c>
      <c r="E9" s="5">
        <v>0</v>
      </c>
      <c r="F9" s="5">
        <v>0</v>
      </c>
      <c r="G9" s="5">
        <f t="shared" si="2"/>
        <v>0</v>
      </c>
    </row>
    <row r="10" spans="1:7" x14ac:dyDescent="0.2">
      <c r="A10" s="37" t="s">
        <v>22</v>
      </c>
      <c r="B10" s="5">
        <v>7609266.5199999996</v>
      </c>
      <c r="C10" s="5">
        <v>1000121.02</v>
      </c>
      <c r="D10" s="5">
        <f t="shared" si="1"/>
        <v>8609387.5399999991</v>
      </c>
      <c r="E10" s="5">
        <v>5906933.6399999997</v>
      </c>
      <c r="F10" s="5">
        <v>5906933.6399999997</v>
      </c>
      <c r="G10" s="5">
        <f t="shared" si="2"/>
        <v>2702453.8999999994</v>
      </c>
    </row>
    <row r="11" spans="1:7" x14ac:dyDescent="0.2">
      <c r="A11" s="37" t="s">
        <v>17</v>
      </c>
      <c r="B11" s="5">
        <v>0</v>
      </c>
      <c r="C11" s="5">
        <v>0</v>
      </c>
      <c r="D11" s="5">
        <f t="shared" si="1"/>
        <v>0</v>
      </c>
      <c r="E11" s="5">
        <v>0</v>
      </c>
      <c r="F11" s="5">
        <v>0</v>
      </c>
      <c r="G11" s="5">
        <f t="shared" si="2"/>
        <v>0</v>
      </c>
    </row>
    <row r="12" spans="1:7" x14ac:dyDescent="0.2">
      <c r="A12" s="37" t="s">
        <v>41</v>
      </c>
      <c r="B12" s="5">
        <v>0</v>
      </c>
      <c r="C12" s="5">
        <v>0</v>
      </c>
      <c r="D12" s="5">
        <f t="shared" si="1"/>
        <v>0</v>
      </c>
      <c r="E12" s="5">
        <v>0</v>
      </c>
      <c r="F12" s="5">
        <v>0</v>
      </c>
      <c r="G12" s="5">
        <f t="shared" si="2"/>
        <v>0</v>
      </c>
    </row>
    <row r="13" spans="1:7" x14ac:dyDescent="0.2">
      <c r="A13" s="37" t="s">
        <v>18</v>
      </c>
      <c r="B13" s="5">
        <v>0</v>
      </c>
      <c r="C13" s="5">
        <v>0</v>
      </c>
      <c r="D13" s="5">
        <f t="shared" si="1"/>
        <v>0</v>
      </c>
      <c r="E13" s="5">
        <v>0</v>
      </c>
      <c r="F13" s="5">
        <v>0</v>
      </c>
      <c r="G13" s="5">
        <f t="shared" si="2"/>
        <v>0</v>
      </c>
    </row>
    <row r="14" spans="1:7" x14ac:dyDescent="0.2">
      <c r="A14" s="8" t="s">
        <v>19</v>
      </c>
      <c r="B14" s="11">
        <f t="shared" ref="B14:G14" si="3">SUM(B15:B21)</f>
        <v>19745040.079999998</v>
      </c>
      <c r="C14" s="11">
        <f t="shared" si="3"/>
        <v>3683767.0700000003</v>
      </c>
      <c r="D14" s="11">
        <f t="shared" si="3"/>
        <v>23428807.149999999</v>
      </c>
      <c r="E14" s="11">
        <f t="shared" si="3"/>
        <v>14899337.710000001</v>
      </c>
      <c r="F14" s="11">
        <f t="shared" si="3"/>
        <v>14870191.07</v>
      </c>
      <c r="G14" s="11">
        <f t="shared" si="3"/>
        <v>8529469.4399999976</v>
      </c>
    </row>
    <row r="15" spans="1:7" x14ac:dyDescent="0.2">
      <c r="A15" s="37" t="s">
        <v>42</v>
      </c>
      <c r="B15" s="5">
        <v>0</v>
      </c>
      <c r="C15" s="5">
        <v>0</v>
      </c>
      <c r="D15" s="5">
        <f>B15+C15</f>
        <v>0</v>
      </c>
      <c r="E15" s="5">
        <v>0</v>
      </c>
      <c r="F15" s="5">
        <v>0</v>
      </c>
      <c r="G15" s="5">
        <f t="shared" ref="G15:G21" si="4">D15-E15</f>
        <v>0</v>
      </c>
    </row>
    <row r="16" spans="1:7" x14ac:dyDescent="0.2">
      <c r="A16" s="37" t="s">
        <v>27</v>
      </c>
      <c r="B16" s="5">
        <v>776324.45</v>
      </c>
      <c r="C16" s="5">
        <v>33873.17</v>
      </c>
      <c r="D16" s="5">
        <f t="shared" ref="D16:D21" si="5">B16+C16</f>
        <v>810197.62</v>
      </c>
      <c r="E16" s="5">
        <v>589708.1</v>
      </c>
      <c r="F16" s="5">
        <v>588039.96</v>
      </c>
      <c r="G16" s="5">
        <f t="shared" si="4"/>
        <v>220489.52000000002</v>
      </c>
    </row>
    <row r="17" spans="1:7" x14ac:dyDescent="0.2">
      <c r="A17" s="37" t="s">
        <v>20</v>
      </c>
      <c r="B17" s="5">
        <v>0</v>
      </c>
      <c r="C17" s="5">
        <v>0</v>
      </c>
      <c r="D17" s="5">
        <f t="shared" si="5"/>
        <v>0</v>
      </c>
      <c r="E17" s="5">
        <v>0</v>
      </c>
      <c r="F17" s="5">
        <v>0</v>
      </c>
      <c r="G17" s="5">
        <f t="shared" si="4"/>
        <v>0</v>
      </c>
    </row>
    <row r="18" spans="1:7" x14ac:dyDescent="0.2">
      <c r="A18" s="37" t="s">
        <v>43</v>
      </c>
      <c r="B18" s="5">
        <v>0</v>
      </c>
      <c r="C18" s="5">
        <v>0</v>
      </c>
      <c r="D18" s="5">
        <f t="shared" si="5"/>
        <v>0</v>
      </c>
      <c r="E18" s="5">
        <v>0</v>
      </c>
      <c r="F18" s="5">
        <v>0</v>
      </c>
      <c r="G18" s="5">
        <f t="shared" si="4"/>
        <v>0</v>
      </c>
    </row>
    <row r="19" spans="1:7" x14ac:dyDescent="0.2">
      <c r="A19" s="37" t="s">
        <v>44</v>
      </c>
      <c r="B19" s="5">
        <v>0</v>
      </c>
      <c r="C19" s="5">
        <v>0</v>
      </c>
      <c r="D19" s="5">
        <f t="shared" si="5"/>
        <v>0</v>
      </c>
      <c r="E19" s="5">
        <v>0</v>
      </c>
      <c r="F19" s="5">
        <v>0</v>
      </c>
      <c r="G19" s="5">
        <f t="shared" si="4"/>
        <v>0</v>
      </c>
    </row>
    <row r="20" spans="1:7" x14ac:dyDescent="0.2">
      <c r="A20" s="37" t="s">
        <v>45</v>
      </c>
      <c r="B20" s="5">
        <v>2048615.02</v>
      </c>
      <c r="C20" s="5">
        <v>184809.34</v>
      </c>
      <c r="D20" s="5">
        <f t="shared" si="5"/>
        <v>2233424.36</v>
      </c>
      <c r="E20" s="5">
        <v>1608436.21</v>
      </c>
      <c r="F20" s="5">
        <v>1603149.1</v>
      </c>
      <c r="G20" s="5">
        <f t="shared" si="4"/>
        <v>624988.14999999991</v>
      </c>
    </row>
    <row r="21" spans="1:7" x14ac:dyDescent="0.2">
      <c r="A21" s="37" t="s">
        <v>4</v>
      </c>
      <c r="B21" s="5">
        <v>16920100.609999999</v>
      </c>
      <c r="C21" s="5">
        <v>3465084.56</v>
      </c>
      <c r="D21" s="5">
        <f t="shared" si="5"/>
        <v>20385185.169999998</v>
      </c>
      <c r="E21" s="5">
        <v>12701193.4</v>
      </c>
      <c r="F21" s="5">
        <v>12679002.01</v>
      </c>
      <c r="G21" s="5">
        <f t="shared" si="4"/>
        <v>7683991.7699999977</v>
      </c>
    </row>
    <row r="22" spans="1:7" x14ac:dyDescent="0.2">
      <c r="A22" s="8" t="s">
        <v>46</v>
      </c>
      <c r="B22" s="11">
        <f t="shared" ref="B22:G22" si="6">SUM(B23:B31)</f>
        <v>0</v>
      </c>
      <c r="C22" s="11">
        <f t="shared" si="6"/>
        <v>0</v>
      </c>
      <c r="D22" s="11">
        <f t="shared" si="6"/>
        <v>0</v>
      </c>
      <c r="E22" s="11">
        <f t="shared" si="6"/>
        <v>0</v>
      </c>
      <c r="F22" s="11">
        <f t="shared" si="6"/>
        <v>0</v>
      </c>
      <c r="G22" s="11">
        <f t="shared" si="6"/>
        <v>0</v>
      </c>
    </row>
    <row r="23" spans="1:7" x14ac:dyDescent="0.2">
      <c r="A23" s="37" t="s">
        <v>28</v>
      </c>
      <c r="B23" s="5">
        <v>0</v>
      </c>
      <c r="C23" s="5">
        <v>0</v>
      </c>
      <c r="D23" s="5">
        <f>B23+C23</f>
        <v>0</v>
      </c>
      <c r="E23" s="5">
        <v>0</v>
      </c>
      <c r="F23" s="5">
        <v>0</v>
      </c>
      <c r="G23" s="5">
        <f t="shared" ref="G23:G31" si="7">D23-E23</f>
        <v>0</v>
      </c>
    </row>
    <row r="24" spans="1:7" x14ac:dyDescent="0.2">
      <c r="A24" s="37" t="s">
        <v>23</v>
      </c>
      <c r="B24" s="5">
        <v>0</v>
      </c>
      <c r="C24" s="5">
        <v>0</v>
      </c>
      <c r="D24" s="5">
        <f t="shared" ref="D24:D31" si="8">B24+C24</f>
        <v>0</v>
      </c>
      <c r="E24" s="5">
        <v>0</v>
      </c>
      <c r="F24" s="5">
        <v>0</v>
      </c>
      <c r="G24" s="5">
        <f t="shared" si="7"/>
        <v>0</v>
      </c>
    </row>
    <row r="25" spans="1:7" x14ac:dyDescent="0.2">
      <c r="A25" s="37" t="s">
        <v>29</v>
      </c>
      <c r="B25" s="5">
        <v>0</v>
      </c>
      <c r="C25" s="5">
        <v>0</v>
      </c>
      <c r="D25" s="5">
        <f t="shared" si="8"/>
        <v>0</v>
      </c>
      <c r="E25" s="5">
        <v>0</v>
      </c>
      <c r="F25" s="5">
        <v>0</v>
      </c>
      <c r="G25" s="5">
        <f t="shared" si="7"/>
        <v>0</v>
      </c>
    </row>
    <row r="26" spans="1:7" x14ac:dyDescent="0.2">
      <c r="A26" s="37" t="s">
        <v>47</v>
      </c>
      <c r="B26" s="5">
        <v>0</v>
      </c>
      <c r="C26" s="5">
        <v>0</v>
      </c>
      <c r="D26" s="5">
        <f t="shared" si="8"/>
        <v>0</v>
      </c>
      <c r="E26" s="5">
        <v>0</v>
      </c>
      <c r="F26" s="5">
        <v>0</v>
      </c>
      <c r="G26" s="5">
        <f t="shared" si="7"/>
        <v>0</v>
      </c>
    </row>
    <row r="27" spans="1:7" x14ac:dyDescent="0.2">
      <c r="A27" s="37" t="s">
        <v>21</v>
      </c>
      <c r="B27" s="5">
        <v>0</v>
      </c>
      <c r="C27" s="5">
        <v>0</v>
      </c>
      <c r="D27" s="5">
        <f t="shared" si="8"/>
        <v>0</v>
      </c>
      <c r="E27" s="5">
        <v>0</v>
      </c>
      <c r="F27" s="5">
        <v>0</v>
      </c>
      <c r="G27" s="5">
        <f t="shared" si="7"/>
        <v>0</v>
      </c>
    </row>
    <row r="28" spans="1:7" x14ac:dyDescent="0.2">
      <c r="A28" s="37" t="s">
        <v>5</v>
      </c>
      <c r="B28" s="5">
        <v>0</v>
      </c>
      <c r="C28" s="5">
        <v>0</v>
      </c>
      <c r="D28" s="5">
        <f t="shared" si="8"/>
        <v>0</v>
      </c>
      <c r="E28" s="5">
        <v>0</v>
      </c>
      <c r="F28" s="5">
        <v>0</v>
      </c>
      <c r="G28" s="5">
        <f t="shared" si="7"/>
        <v>0</v>
      </c>
    </row>
    <row r="29" spans="1:7" x14ac:dyDescent="0.2">
      <c r="A29" s="37" t="s">
        <v>6</v>
      </c>
      <c r="B29" s="5">
        <v>0</v>
      </c>
      <c r="C29" s="5">
        <v>0</v>
      </c>
      <c r="D29" s="5">
        <f t="shared" si="8"/>
        <v>0</v>
      </c>
      <c r="E29" s="5">
        <v>0</v>
      </c>
      <c r="F29" s="5">
        <v>0</v>
      </c>
      <c r="G29" s="5">
        <f t="shared" si="7"/>
        <v>0</v>
      </c>
    </row>
    <row r="30" spans="1:7" x14ac:dyDescent="0.2">
      <c r="A30" s="37" t="s">
        <v>48</v>
      </c>
      <c r="B30" s="5">
        <v>0</v>
      </c>
      <c r="C30" s="5">
        <v>0</v>
      </c>
      <c r="D30" s="5">
        <f t="shared" si="8"/>
        <v>0</v>
      </c>
      <c r="E30" s="5">
        <v>0</v>
      </c>
      <c r="F30" s="5">
        <v>0</v>
      </c>
      <c r="G30" s="5">
        <f t="shared" si="7"/>
        <v>0</v>
      </c>
    </row>
    <row r="31" spans="1:7" x14ac:dyDescent="0.2">
      <c r="A31" s="37" t="s">
        <v>30</v>
      </c>
      <c r="B31" s="5">
        <v>0</v>
      </c>
      <c r="C31" s="5">
        <v>0</v>
      </c>
      <c r="D31" s="5">
        <f t="shared" si="8"/>
        <v>0</v>
      </c>
      <c r="E31" s="5">
        <v>0</v>
      </c>
      <c r="F31" s="5">
        <v>0</v>
      </c>
      <c r="G31" s="5">
        <f t="shared" si="7"/>
        <v>0</v>
      </c>
    </row>
    <row r="32" spans="1:7" x14ac:dyDescent="0.2">
      <c r="A32" s="8" t="s">
        <v>31</v>
      </c>
      <c r="B32" s="11">
        <f t="shared" ref="B32:G32" si="9">SUM(B33:B36)</f>
        <v>0</v>
      </c>
      <c r="C32" s="11">
        <f t="shared" si="9"/>
        <v>0</v>
      </c>
      <c r="D32" s="11">
        <f t="shared" si="9"/>
        <v>0</v>
      </c>
      <c r="E32" s="11">
        <f t="shared" si="9"/>
        <v>0</v>
      </c>
      <c r="F32" s="11">
        <f t="shared" si="9"/>
        <v>0</v>
      </c>
      <c r="G32" s="11">
        <f t="shared" si="9"/>
        <v>0</v>
      </c>
    </row>
    <row r="33" spans="1:7" x14ac:dyDescent="0.2">
      <c r="A33" s="37" t="s">
        <v>49</v>
      </c>
      <c r="B33" s="5">
        <v>0</v>
      </c>
      <c r="C33" s="5">
        <v>0</v>
      </c>
      <c r="D33" s="5">
        <f>B33+C33</f>
        <v>0</v>
      </c>
      <c r="E33" s="5">
        <v>0</v>
      </c>
      <c r="F33" s="5">
        <v>0</v>
      </c>
      <c r="G33" s="5">
        <f t="shared" ref="G33:G36" si="10">D33-E33</f>
        <v>0</v>
      </c>
    </row>
    <row r="34" spans="1:7" ht="11.25" customHeight="1" x14ac:dyDescent="0.2">
      <c r="A34" s="37" t="s">
        <v>24</v>
      </c>
      <c r="B34" s="5">
        <v>0</v>
      </c>
      <c r="C34" s="5">
        <v>0</v>
      </c>
      <c r="D34" s="5">
        <f t="shared" ref="D34:D36" si="11">B34+C34</f>
        <v>0</v>
      </c>
      <c r="E34" s="5">
        <v>0</v>
      </c>
      <c r="F34" s="5">
        <v>0</v>
      </c>
      <c r="G34" s="5">
        <f t="shared" si="10"/>
        <v>0</v>
      </c>
    </row>
    <row r="35" spans="1:7" x14ac:dyDescent="0.2">
      <c r="A35" s="37" t="s">
        <v>32</v>
      </c>
      <c r="B35" s="5">
        <v>0</v>
      </c>
      <c r="C35" s="5">
        <v>0</v>
      </c>
      <c r="D35" s="5">
        <f t="shared" si="11"/>
        <v>0</v>
      </c>
      <c r="E35" s="5">
        <v>0</v>
      </c>
      <c r="F35" s="5">
        <v>0</v>
      </c>
      <c r="G35" s="5">
        <f t="shared" si="10"/>
        <v>0</v>
      </c>
    </row>
    <row r="36" spans="1:7" x14ac:dyDescent="0.2">
      <c r="A36" s="37" t="s">
        <v>7</v>
      </c>
      <c r="B36" s="5">
        <v>0</v>
      </c>
      <c r="C36" s="5">
        <v>0</v>
      </c>
      <c r="D36" s="5">
        <f t="shared" si="11"/>
        <v>0</v>
      </c>
      <c r="E36" s="5">
        <v>0</v>
      </c>
      <c r="F36" s="5">
        <v>0</v>
      </c>
      <c r="G36" s="5">
        <f t="shared" si="10"/>
        <v>0</v>
      </c>
    </row>
    <row r="37" spans="1:7" x14ac:dyDescent="0.2">
      <c r="A37" s="33" t="s">
        <v>50</v>
      </c>
      <c r="B37" s="16">
        <f t="shared" ref="B37:G37" si="12">SUM(B32+B22+B14+B5)</f>
        <v>27354306.599999998</v>
      </c>
      <c r="C37" s="16">
        <f t="shared" si="12"/>
        <v>4683888.09</v>
      </c>
      <c r="D37" s="16">
        <f t="shared" si="12"/>
        <v>32038194.689999998</v>
      </c>
      <c r="E37" s="16">
        <f t="shared" si="12"/>
        <v>20806271.350000001</v>
      </c>
      <c r="F37" s="16">
        <f t="shared" si="12"/>
        <v>20777124.710000001</v>
      </c>
      <c r="G37" s="16">
        <f t="shared" si="12"/>
        <v>11231923.339999996</v>
      </c>
    </row>
    <row r="38" spans="1:7" x14ac:dyDescent="0.2">
      <c r="A38" s="7"/>
      <c r="B38" s="7"/>
      <c r="C38" s="7"/>
      <c r="D38" s="7"/>
      <c r="E38" s="7"/>
      <c r="F38" s="7"/>
      <c r="G38" s="7"/>
    </row>
    <row r="39" spans="1:7" x14ac:dyDescent="0.2">
      <c r="A39" s="7" t="s">
        <v>120</v>
      </c>
      <c r="B39" s="7"/>
      <c r="C39" s="7"/>
      <c r="D39" s="7"/>
      <c r="E39" s="7"/>
      <c r="F39" s="7"/>
      <c r="G39" s="7"/>
    </row>
    <row r="40" spans="1:7" x14ac:dyDescent="0.2">
      <c r="A40" s="7"/>
      <c r="B40" s="7"/>
      <c r="C40" s="7"/>
      <c r="D40" s="7"/>
      <c r="E40" s="7"/>
      <c r="F40" s="7"/>
      <c r="G40" s="7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COG</vt:lpstr>
      <vt:lpstr>CTG</vt:lpstr>
      <vt:lpstr>CA</vt:lpstr>
      <vt:lpstr>CFG</vt:lpstr>
      <vt:lpstr>COG!Títulos_a_imprimir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CLAGUILARO-PC</cp:lastModifiedBy>
  <cp:lastPrinted>2023-10-26T21:02:42Z</cp:lastPrinted>
  <dcterms:created xsi:type="dcterms:W3CDTF">2014-02-10T03:37:14Z</dcterms:created>
  <dcterms:modified xsi:type="dcterms:W3CDTF">2023-10-26T21:04:55Z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