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D35" i="1"/>
  <c r="C35" i="1"/>
  <c r="B35" i="1"/>
  <c r="G34" i="1"/>
  <c r="D34" i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G16" i="1" s="1"/>
  <c r="E16" i="1"/>
  <c r="C16" i="1"/>
  <c r="C41" i="1" s="1"/>
  <c r="C70" i="1" s="1"/>
  <c r="B16" i="1"/>
  <c r="B41" i="1" s="1"/>
  <c r="B70" i="1" s="1"/>
  <c r="G15" i="1"/>
  <c r="D15" i="1"/>
  <c r="G14" i="1"/>
  <c r="D14" i="1"/>
  <c r="F13" i="1"/>
  <c r="F41" i="1" s="1"/>
  <c r="E13" i="1"/>
  <c r="E41" i="1" s="1"/>
  <c r="E70" i="1" s="1"/>
  <c r="D13" i="1"/>
  <c r="G12" i="1"/>
  <c r="D12" i="1"/>
  <c r="G11" i="1"/>
  <c r="D11" i="1"/>
  <c r="G10" i="1"/>
  <c r="D10" i="1"/>
  <c r="G9" i="1"/>
  <c r="D9" i="1"/>
  <c r="D41" i="1" s="1"/>
  <c r="D70" i="1" s="1"/>
  <c r="G42" i="1" l="1"/>
  <c r="F70" i="1"/>
  <c r="G65" i="1"/>
  <c r="G13" i="1"/>
  <c r="G41" i="1" s="1"/>
  <c r="G70" i="1" s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<sst xmlns="http://schemas.openxmlformats.org/spreadsheetml/2006/main" count="75" uniqueCount="75">
  <si>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</si>
  <si>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Municipio de Guanajuato</t>
  </si>
  <si>
    <t>Estado Analítico de Ingresos Detallado - LDF</t>
  </si>
  <si>
    <t>del 01 de Enero al 30 de Septiembre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</si>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</sst>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6" fillId="0" borderId="0" xfId="2" applyFont="1" applyFill="1" applyAlignment="1">
      <alignment vertical="top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</cellXfs>
  <cellStyles count="3">
    <cellStyle name="Millares" xfId="1" builtinId="3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A55" zoomScale="90" zoomScaleNormal="90" workbookViewId="0">
      <selection activeCell="A75" sqref="A75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9" t="s">
        <v>3</v>
      </c>
      <c r="B4" s="10"/>
      <c r="C4" s="10"/>
      <c r="D4" s="10"/>
      <c r="E4" s="10"/>
      <c r="F4" s="10"/>
      <c r="G4" s="11"/>
    </row>
    <row r="5" spans="1:8" x14ac:dyDescent="0.3">
      <c r="A5" s="12" t="s">
        <v>4</v>
      </c>
      <c r="B5" s="13"/>
      <c r="C5" s="13"/>
      <c r="D5" s="13"/>
      <c r="E5" s="13"/>
      <c r="F5" s="13"/>
      <c r="G5" s="14"/>
    </row>
    <row r="6" spans="1:8" x14ac:dyDescent="0.3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8.8" x14ac:dyDescent="0.3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3">
      <c r="A8" s="20" t="s">
        <v>13</v>
      </c>
      <c r="B8" s="21"/>
      <c r="C8" s="21"/>
      <c r="D8" s="21"/>
      <c r="E8" s="21"/>
      <c r="F8" s="21"/>
      <c r="G8" s="21"/>
    </row>
    <row r="9" spans="1:8" x14ac:dyDescent="0.3">
      <c r="A9" s="22" t="s">
        <v>14</v>
      </c>
      <c r="B9" s="23">
        <v>130156430</v>
      </c>
      <c r="C9" s="23">
        <v>257952.89</v>
      </c>
      <c r="D9" s="24">
        <f>B9+C9</f>
        <v>130414382.89</v>
      </c>
      <c r="E9" s="23">
        <v>122273112.73</v>
      </c>
      <c r="F9" s="23">
        <v>122273112.73999999</v>
      </c>
      <c r="G9" s="24">
        <f>F9-B9</f>
        <v>-7883317.2600000054</v>
      </c>
      <c r="H9" s="25"/>
    </row>
    <row r="10" spans="1:8" x14ac:dyDescent="0.3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3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3">
      <c r="A12" s="22" t="s">
        <v>17</v>
      </c>
      <c r="B12" s="23">
        <v>111928210</v>
      </c>
      <c r="C12" s="23">
        <v>1694440.98</v>
      </c>
      <c r="D12" s="24">
        <f t="shared" si="0"/>
        <v>113622650.98</v>
      </c>
      <c r="E12" s="23">
        <v>84235758</v>
      </c>
      <c r="F12" s="23">
        <v>80557136.790000007</v>
      </c>
      <c r="G12" s="24">
        <f t="shared" si="1"/>
        <v>-31371073.209999993</v>
      </c>
    </row>
    <row r="13" spans="1:8" x14ac:dyDescent="0.3">
      <c r="A13" s="22" t="s">
        <v>18</v>
      </c>
      <c r="B13" s="23">
        <v>10516500</v>
      </c>
      <c r="C13" s="23">
        <v>14077527.609999999</v>
      </c>
      <c r="D13" s="24">
        <f t="shared" si="0"/>
        <v>24594027.609999999</v>
      </c>
      <c r="E13" s="23">
        <f>24847304.56+1780492.13+1996394.89</f>
        <v>28624191.579999998</v>
      </c>
      <c r="F13" s="23">
        <f>24847304.57+1780492.13+1996394.89</f>
        <v>28624191.59</v>
      </c>
      <c r="G13" s="24">
        <f t="shared" si="1"/>
        <v>18107691.59</v>
      </c>
    </row>
    <row r="14" spans="1:8" x14ac:dyDescent="0.3">
      <c r="A14" s="22" t="s">
        <v>19</v>
      </c>
      <c r="B14" s="23">
        <v>21104157.399999999</v>
      </c>
      <c r="C14" s="23">
        <v>143450.16</v>
      </c>
      <c r="D14" s="24">
        <f t="shared" si="0"/>
        <v>21247607.559999999</v>
      </c>
      <c r="E14" s="23">
        <v>14227811.869999999</v>
      </c>
      <c r="F14" s="23">
        <v>14120448.619999999</v>
      </c>
      <c r="G14" s="24">
        <f t="shared" si="1"/>
        <v>-6983708.7799999993</v>
      </c>
    </row>
    <row r="15" spans="1:8" x14ac:dyDescent="0.3">
      <c r="A15" s="22" t="s">
        <v>20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3">
      <c r="A16" s="26" t="s">
        <v>21</v>
      </c>
      <c r="B16" s="24">
        <f t="shared" ref="B16:F16" si="2">SUM(B17:B27)</f>
        <v>323801070.45999998</v>
      </c>
      <c r="C16" s="24">
        <f t="shared" si="2"/>
        <v>62308964.31000001</v>
      </c>
      <c r="D16" s="24">
        <f t="shared" si="2"/>
        <v>386110034.76999998</v>
      </c>
      <c r="E16" s="24">
        <f t="shared" si="2"/>
        <v>318288650.52999997</v>
      </c>
      <c r="F16" s="24">
        <f t="shared" si="2"/>
        <v>316807596.76999998</v>
      </c>
      <c r="G16" s="24">
        <f t="shared" si="1"/>
        <v>-6993473.6899999976</v>
      </c>
    </row>
    <row r="17" spans="1:7" x14ac:dyDescent="0.3">
      <c r="A17" s="27" t="s">
        <v>22</v>
      </c>
      <c r="B17" s="23">
        <v>215841996.27000001</v>
      </c>
      <c r="C17" s="23">
        <v>46988210.770000003</v>
      </c>
      <c r="D17" s="24">
        <f t="shared" ref="D17:D27" si="3">B17+C17</f>
        <v>262830207.04000002</v>
      </c>
      <c r="E17" s="23">
        <v>216379134.53999999</v>
      </c>
      <c r="F17" s="23">
        <v>216379134.53999999</v>
      </c>
      <c r="G17" s="24">
        <f t="shared" si="1"/>
        <v>537138.26999998093</v>
      </c>
    </row>
    <row r="18" spans="1:7" x14ac:dyDescent="0.3">
      <c r="A18" s="27" t="s">
        <v>23</v>
      </c>
      <c r="B18" s="23">
        <v>42860253.630000003</v>
      </c>
      <c r="C18" s="23">
        <v>8581000.5500000007</v>
      </c>
      <c r="D18" s="24">
        <f t="shared" si="3"/>
        <v>51441254.180000007</v>
      </c>
      <c r="E18" s="23">
        <v>43539658.950000003</v>
      </c>
      <c r="F18" s="23">
        <v>43539658.950000003</v>
      </c>
      <c r="G18" s="24">
        <f t="shared" si="1"/>
        <v>679405.3200000003</v>
      </c>
    </row>
    <row r="19" spans="1:7" x14ac:dyDescent="0.3">
      <c r="A19" s="27" t="s">
        <v>24</v>
      </c>
      <c r="B19" s="23">
        <v>17806367.34</v>
      </c>
      <c r="C19" s="23">
        <v>6000000</v>
      </c>
      <c r="D19" s="24">
        <f t="shared" si="3"/>
        <v>23806367.34</v>
      </c>
      <c r="E19" s="23">
        <v>23181876.399999999</v>
      </c>
      <c r="F19" s="23">
        <v>21700822.640000001</v>
      </c>
      <c r="G19" s="24">
        <f t="shared" si="1"/>
        <v>3894455.3000000007</v>
      </c>
    </row>
    <row r="20" spans="1:7" x14ac:dyDescent="0.3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3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3">
      <c r="A22" s="27" t="s">
        <v>27</v>
      </c>
      <c r="B22" s="23">
        <v>4496006.28</v>
      </c>
      <c r="C22" s="23">
        <v>0</v>
      </c>
      <c r="D22" s="24">
        <f t="shared" si="3"/>
        <v>4496006.28</v>
      </c>
      <c r="E22" s="23">
        <v>3305500.28</v>
      </c>
      <c r="F22" s="23">
        <v>3305500.28</v>
      </c>
      <c r="G22" s="24">
        <f t="shared" si="1"/>
        <v>-1190506.0000000005</v>
      </c>
    </row>
    <row r="23" spans="1:7" x14ac:dyDescent="0.3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3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3">
      <c r="A25" s="27" t="s">
        <v>30</v>
      </c>
      <c r="B25" s="23">
        <v>3727419.2</v>
      </c>
      <c r="C25" s="23">
        <v>739752.99</v>
      </c>
      <c r="D25" s="24">
        <f t="shared" si="3"/>
        <v>4467172.1900000004</v>
      </c>
      <c r="E25" s="23">
        <v>4467172.1900000004</v>
      </c>
      <c r="F25" s="23">
        <v>4467172.1900000004</v>
      </c>
      <c r="G25" s="24">
        <f t="shared" si="1"/>
        <v>739752.99000000022</v>
      </c>
    </row>
    <row r="26" spans="1:7" x14ac:dyDescent="0.3">
      <c r="A26" s="27" t="s">
        <v>31</v>
      </c>
      <c r="B26" s="23">
        <v>39069027.740000002</v>
      </c>
      <c r="C26" s="23">
        <v>0</v>
      </c>
      <c r="D26" s="24">
        <f t="shared" si="3"/>
        <v>39069027.740000002</v>
      </c>
      <c r="E26" s="23">
        <v>27415308.170000002</v>
      </c>
      <c r="F26" s="23">
        <v>27415308.170000002</v>
      </c>
      <c r="G26" s="24">
        <f t="shared" si="1"/>
        <v>-11653719.57</v>
      </c>
    </row>
    <row r="27" spans="1:7" x14ac:dyDescent="0.3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3">
      <c r="A28" s="22" t="s">
        <v>33</v>
      </c>
      <c r="B28" s="24">
        <f>SUM(B29:B33)</f>
        <v>3616401.09</v>
      </c>
      <c r="C28" s="24">
        <f t="shared" ref="C28:F28" si="4">SUM(C29:C33)</f>
        <v>0</v>
      </c>
      <c r="D28" s="24">
        <f t="shared" si="4"/>
        <v>3616401.09</v>
      </c>
      <c r="E28" s="24">
        <f t="shared" si="4"/>
        <v>4322151.7</v>
      </c>
      <c r="F28" s="24">
        <f t="shared" si="4"/>
        <v>4322151.7</v>
      </c>
      <c r="G28" s="24">
        <f t="shared" si="1"/>
        <v>705750.61000000034</v>
      </c>
    </row>
    <row r="29" spans="1:7" x14ac:dyDescent="0.3">
      <c r="A29" s="27" t="s">
        <v>34</v>
      </c>
      <c r="B29" s="23">
        <v>250403.19</v>
      </c>
      <c r="C29" s="23">
        <v>0</v>
      </c>
      <c r="D29" s="24">
        <f t="shared" ref="D29:D33" si="5">B29+C29</f>
        <v>250403.19</v>
      </c>
      <c r="E29" s="23">
        <v>38607.089999999997</v>
      </c>
      <c r="F29" s="23">
        <v>38607.089999999997</v>
      </c>
      <c r="G29" s="24">
        <f t="shared" si="1"/>
        <v>-211796.1</v>
      </c>
    </row>
    <row r="30" spans="1:7" x14ac:dyDescent="0.3">
      <c r="A30" s="27" t="s">
        <v>35</v>
      </c>
      <c r="B30" s="23">
        <v>3365997.9</v>
      </c>
      <c r="C30" s="23">
        <v>0</v>
      </c>
      <c r="D30" s="24">
        <f t="shared" si="5"/>
        <v>3365997.9</v>
      </c>
      <c r="E30" s="23">
        <v>4283544.6100000003</v>
      </c>
      <c r="F30" s="23">
        <v>4283544.6100000003</v>
      </c>
      <c r="G30" s="24">
        <f t="shared" si="1"/>
        <v>917546.71000000043</v>
      </c>
    </row>
    <row r="31" spans="1:7" x14ac:dyDescent="0.3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3">
      <c r="A32" s="27" t="s">
        <v>37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3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3">
      <c r="A34" s="22" t="s">
        <v>39</v>
      </c>
      <c r="B34" s="23">
        <v>0</v>
      </c>
      <c r="C34" s="23">
        <v>12261145.449999999</v>
      </c>
      <c r="D34" s="24">
        <f>B34+C34</f>
        <v>12261145.449999999</v>
      </c>
      <c r="E34" s="23">
        <v>780651.26</v>
      </c>
      <c r="F34" s="23">
        <v>780651.26</v>
      </c>
      <c r="G34" s="24">
        <f t="shared" si="1"/>
        <v>780651.26</v>
      </c>
    </row>
    <row r="35" spans="1:8" x14ac:dyDescent="0.3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122200</v>
      </c>
      <c r="F35" s="24">
        <f>F36</f>
        <v>122200</v>
      </c>
      <c r="G35" s="24">
        <f t="shared" si="1"/>
        <v>122200</v>
      </c>
    </row>
    <row r="36" spans="1:8" x14ac:dyDescent="0.3">
      <c r="A36" s="27" t="s">
        <v>41</v>
      </c>
      <c r="B36" s="23">
        <v>0</v>
      </c>
      <c r="C36" s="23">
        <v>0</v>
      </c>
      <c r="D36" s="24">
        <f>B36+C36</f>
        <v>0</v>
      </c>
      <c r="E36" s="23">
        <v>122200</v>
      </c>
      <c r="F36" s="23">
        <v>122200</v>
      </c>
      <c r="G36" s="24">
        <f t="shared" si="1"/>
        <v>122200</v>
      </c>
    </row>
    <row r="37" spans="1:8" x14ac:dyDescent="0.3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3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3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3">
      <c r="A40" s="28"/>
      <c r="B40" s="24"/>
      <c r="C40" s="24"/>
      <c r="D40" s="24"/>
      <c r="E40" s="24"/>
      <c r="F40" s="24"/>
      <c r="G40" s="24"/>
    </row>
    <row r="41" spans="1:8" x14ac:dyDescent="0.3">
      <c r="A41" s="29" t="s">
        <v>45</v>
      </c>
      <c r="B41" s="30">
        <f>B9+B10+B11+B12+B13+B14+B15+B16+B28++B34+B35+B37</f>
        <v>601122768.94999993</v>
      </c>
      <c r="C41" s="30">
        <f t="shared" ref="C41:G41" si="7">C9+C10+C11+C12+C13+C14+C15+C16+C28++C34+C35+C37</f>
        <v>90743481.400000021</v>
      </c>
      <c r="D41" s="30">
        <f t="shared" si="7"/>
        <v>691866250.35000002</v>
      </c>
      <c r="E41" s="30">
        <f t="shared" si="7"/>
        <v>572874527.67000008</v>
      </c>
      <c r="F41" s="30">
        <f t="shared" si="7"/>
        <v>567607489.47000003</v>
      </c>
      <c r="G41" s="30">
        <f t="shared" si="7"/>
        <v>-33515279.479999997</v>
      </c>
    </row>
    <row r="42" spans="1:8" x14ac:dyDescent="0.3">
      <c r="A42" s="29" t="s">
        <v>46</v>
      </c>
      <c r="B42" s="31"/>
      <c r="C42" s="31"/>
      <c r="D42" s="31"/>
      <c r="E42" s="31"/>
      <c r="F42" s="31"/>
      <c r="G42" s="30">
        <f>IF((F41-B41)&lt;0,0,(F41-B41))</f>
        <v>0</v>
      </c>
      <c r="H42" s="25"/>
    </row>
    <row r="43" spans="1:8" x14ac:dyDescent="0.3">
      <c r="A43" s="28"/>
      <c r="B43" s="32"/>
      <c r="C43" s="32"/>
      <c r="D43" s="32"/>
      <c r="E43" s="32"/>
      <c r="F43" s="32"/>
      <c r="G43" s="32"/>
    </row>
    <row r="44" spans="1:8" x14ac:dyDescent="0.3">
      <c r="A44" s="29" t="s">
        <v>47</v>
      </c>
      <c r="B44" s="32"/>
      <c r="C44" s="32"/>
      <c r="D44" s="32"/>
      <c r="E44" s="32"/>
      <c r="F44" s="32"/>
      <c r="G44" s="32"/>
    </row>
    <row r="45" spans="1:8" x14ac:dyDescent="0.3">
      <c r="A45" s="22" t="s">
        <v>48</v>
      </c>
      <c r="B45" s="24">
        <f>SUM(B46:B53)</f>
        <v>198741006.88</v>
      </c>
      <c r="C45" s="24">
        <f t="shared" ref="C45:F45" si="8">SUM(C46:C53)</f>
        <v>27678869.119999997</v>
      </c>
      <c r="D45" s="24">
        <f t="shared" si="8"/>
        <v>226419876</v>
      </c>
      <c r="E45" s="24">
        <f t="shared" si="8"/>
        <v>177827508</v>
      </c>
      <c r="F45" s="24">
        <f t="shared" si="8"/>
        <v>177827508</v>
      </c>
      <c r="G45" s="24">
        <f>F45-B45</f>
        <v>-20913498.879999995</v>
      </c>
    </row>
    <row r="46" spans="1:8" x14ac:dyDescent="0.3">
      <c r="A46" s="33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>F46-B46</f>
        <v>0</v>
      </c>
    </row>
    <row r="47" spans="1:8" x14ac:dyDescent="0.3">
      <c r="A47" s="33" t="s">
        <v>50</v>
      </c>
      <c r="B47" s="24">
        <v>0</v>
      </c>
      <c r="C47" s="24">
        <v>0</v>
      </c>
      <c r="D47" s="24">
        <f t="shared" ref="D47:D53" si="9">B47+C47</f>
        <v>0</v>
      </c>
      <c r="E47" s="24">
        <v>0</v>
      </c>
      <c r="F47" s="24">
        <v>0</v>
      </c>
      <c r="G47" s="24">
        <f t="shared" ref="G47:G48" si="10">F47-B47</f>
        <v>0</v>
      </c>
    </row>
    <row r="48" spans="1:8" x14ac:dyDescent="0.3">
      <c r="A48" s="33" t="s">
        <v>51</v>
      </c>
      <c r="B48" s="23">
        <v>47782833.280000001</v>
      </c>
      <c r="C48" s="23">
        <v>5634511.7199999997</v>
      </c>
      <c r="D48" s="24">
        <f t="shared" si="9"/>
        <v>53417345</v>
      </c>
      <c r="E48" s="23">
        <v>48075606</v>
      </c>
      <c r="F48" s="23">
        <v>48075606</v>
      </c>
      <c r="G48" s="24">
        <f t="shared" si="10"/>
        <v>292772.71999999881</v>
      </c>
    </row>
    <row r="49" spans="1:7" ht="28.8" x14ac:dyDescent="0.3">
      <c r="A49" s="33" t="s">
        <v>52</v>
      </c>
      <c r="B49" s="23">
        <v>150958173.59999999</v>
      </c>
      <c r="C49" s="23">
        <v>22044357.399999999</v>
      </c>
      <c r="D49" s="24">
        <f t="shared" si="9"/>
        <v>173002531</v>
      </c>
      <c r="E49" s="23">
        <v>129751902</v>
      </c>
      <c r="F49" s="23">
        <v>129751902</v>
      </c>
      <c r="G49" s="24">
        <f>F49-B49</f>
        <v>-21206271.599999994</v>
      </c>
    </row>
    <row r="50" spans="1:7" x14ac:dyDescent="0.3">
      <c r="A50" s="33" t="s">
        <v>53</v>
      </c>
      <c r="B50" s="24">
        <v>0</v>
      </c>
      <c r="C50" s="24">
        <v>0</v>
      </c>
      <c r="D50" s="24">
        <f t="shared" si="9"/>
        <v>0</v>
      </c>
      <c r="E50" s="24">
        <v>0</v>
      </c>
      <c r="F50" s="24">
        <v>0</v>
      </c>
      <c r="G50" s="24">
        <f t="shared" ref="G50:G63" si="11">F50-B50</f>
        <v>0</v>
      </c>
    </row>
    <row r="51" spans="1:7" x14ac:dyDescent="0.3">
      <c r="A51" s="33" t="s">
        <v>54</v>
      </c>
      <c r="B51" s="24">
        <v>0</v>
      </c>
      <c r="C51" s="24">
        <v>0</v>
      </c>
      <c r="D51" s="24">
        <f t="shared" si="9"/>
        <v>0</v>
      </c>
      <c r="E51" s="24">
        <v>0</v>
      </c>
      <c r="F51" s="24">
        <v>0</v>
      </c>
      <c r="G51" s="24">
        <f t="shared" si="11"/>
        <v>0</v>
      </c>
    </row>
    <row r="52" spans="1:7" ht="28.8" x14ac:dyDescent="0.3">
      <c r="A52" s="34" t="s">
        <v>55</v>
      </c>
      <c r="B52" s="24">
        <v>0</v>
      </c>
      <c r="C52" s="24">
        <v>0</v>
      </c>
      <c r="D52" s="24">
        <f t="shared" si="9"/>
        <v>0</v>
      </c>
      <c r="E52" s="24">
        <v>0</v>
      </c>
      <c r="F52" s="24">
        <v>0</v>
      </c>
      <c r="G52" s="24">
        <f t="shared" si="11"/>
        <v>0</v>
      </c>
    </row>
    <row r="53" spans="1:7" x14ac:dyDescent="0.3">
      <c r="A53" s="27" t="s">
        <v>56</v>
      </c>
      <c r="B53" s="24">
        <v>0</v>
      </c>
      <c r="C53" s="24">
        <v>0</v>
      </c>
      <c r="D53" s="24">
        <f t="shared" si="9"/>
        <v>0</v>
      </c>
      <c r="E53" s="24">
        <v>0</v>
      </c>
      <c r="F53" s="24">
        <v>0</v>
      </c>
      <c r="G53" s="24">
        <f t="shared" si="11"/>
        <v>0</v>
      </c>
    </row>
    <row r="54" spans="1:7" x14ac:dyDescent="0.3">
      <c r="A54" s="22" t="s">
        <v>57</v>
      </c>
      <c r="B54" s="24">
        <f>SUM(B55:B58)</f>
        <v>4205700</v>
      </c>
      <c r="C54" s="24">
        <f t="shared" ref="C54:F54" si="12">SUM(C55:C58)</f>
        <v>716949.58</v>
      </c>
      <c r="D54" s="24">
        <f t="shared" si="12"/>
        <v>4922649.58</v>
      </c>
      <c r="E54" s="24">
        <f t="shared" si="12"/>
        <v>37400</v>
      </c>
      <c r="F54" s="24">
        <f t="shared" si="12"/>
        <v>37400</v>
      </c>
      <c r="G54" s="24">
        <f t="shared" si="11"/>
        <v>-4168300</v>
      </c>
    </row>
    <row r="55" spans="1:7" x14ac:dyDescent="0.3">
      <c r="A55" s="34" t="s">
        <v>58</v>
      </c>
      <c r="B55" s="24">
        <v>0</v>
      </c>
      <c r="C55" s="24">
        <v>0</v>
      </c>
      <c r="D55" s="24">
        <f t="shared" ref="D55:D58" si="13">B55+C55</f>
        <v>0</v>
      </c>
      <c r="E55" s="24">
        <v>0</v>
      </c>
      <c r="F55" s="24">
        <v>0</v>
      </c>
      <c r="G55" s="24">
        <f t="shared" si="11"/>
        <v>0</v>
      </c>
    </row>
    <row r="56" spans="1:7" x14ac:dyDescent="0.3">
      <c r="A56" s="33" t="s">
        <v>59</v>
      </c>
      <c r="B56" s="24">
        <v>0</v>
      </c>
      <c r="C56" s="24">
        <v>0</v>
      </c>
      <c r="D56" s="24">
        <f t="shared" si="13"/>
        <v>0</v>
      </c>
      <c r="E56" s="24">
        <v>0</v>
      </c>
      <c r="F56" s="24">
        <v>0</v>
      </c>
      <c r="G56" s="24">
        <f t="shared" si="11"/>
        <v>0</v>
      </c>
    </row>
    <row r="57" spans="1:7" x14ac:dyDescent="0.3">
      <c r="A57" s="33" t="s">
        <v>60</v>
      </c>
      <c r="B57" s="24">
        <v>0</v>
      </c>
      <c r="C57" s="24">
        <v>0</v>
      </c>
      <c r="D57" s="24">
        <f t="shared" si="13"/>
        <v>0</v>
      </c>
      <c r="E57" s="24">
        <v>0</v>
      </c>
      <c r="F57" s="24">
        <v>0</v>
      </c>
      <c r="G57" s="24">
        <f t="shared" si="11"/>
        <v>0</v>
      </c>
    </row>
    <row r="58" spans="1:7" x14ac:dyDescent="0.3">
      <c r="A58" s="34" t="s">
        <v>61</v>
      </c>
      <c r="B58" s="23">
        <v>4205700</v>
      </c>
      <c r="C58" s="23">
        <v>716949.58</v>
      </c>
      <c r="D58" s="24">
        <f t="shared" si="13"/>
        <v>4922649.58</v>
      </c>
      <c r="E58" s="23">
        <v>37400</v>
      </c>
      <c r="F58" s="23">
        <v>37400</v>
      </c>
      <c r="G58" s="24">
        <f t="shared" si="11"/>
        <v>-4168300</v>
      </c>
    </row>
    <row r="59" spans="1:7" x14ac:dyDescent="0.3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3">
      <c r="A60" s="33" t="s">
        <v>63</v>
      </c>
      <c r="B60" s="23">
        <v>0</v>
      </c>
      <c r="C60" s="23">
        <v>0</v>
      </c>
      <c r="D60" s="24">
        <f t="shared" ref="D60:D63" si="15">B60+C60</f>
        <v>0</v>
      </c>
      <c r="E60" s="23">
        <v>0</v>
      </c>
      <c r="F60" s="23">
        <v>0</v>
      </c>
      <c r="G60" s="24">
        <f t="shared" si="11"/>
        <v>0</v>
      </c>
    </row>
    <row r="61" spans="1:7" x14ac:dyDescent="0.3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3">
      <c r="A62" s="22" t="s">
        <v>65</v>
      </c>
      <c r="B62" s="23">
        <v>0</v>
      </c>
      <c r="C62" s="23">
        <v>110902334.63</v>
      </c>
      <c r="D62" s="24">
        <f t="shared" si="15"/>
        <v>110902334.63</v>
      </c>
      <c r="E62" s="35">
        <v>8584270.6600000001</v>
      </c>
      <c r="F62" s="23">
        <v>7758618.0700000003</v>
      </c>
      <c r="G62" s="24">
        <f t="shared" si="11"/>
        <v>7758618.0700000003</v>
      </c>
    </row>
    <row r="63" spans="1:7" x14ac:dyDescent="0.3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3">
      <c r="A64" s="28"/>
      <c r="B64" s="32"/>
      <c r="C64" s="32"/>
      <c r="D64" s="32"/>
      <c r="E64" s="32"/>
      <c r="F64" s="32"/>
      <c r="G64" s="32"/>
    </row>
    <row r="65" spans="1:7" x14ac:dyDescent="0.3">
      <c r="A65" s="29" t="s">
        <v>67</v>
      </c>
      <c r="B65" s="30">
        <f>B45+B54+B59+B62+B63</f>
        <v>202946706.88</v>
      </c>
      <c r="C65" s="30">
        <f t="shared" ref="C65:F65" si="16">C45+C54+C59+C62+C63</f>
        <v>139298153.32999998</v>
      </c>
      <c r="D65" s="30">
        <f t="shared" si="16"/>
        <v>342244860.21000004</v>
      </c>
      <c r="E65" s="30">
        <f t="shared" si="16"/>
        <v>186449178.66</v>
      </c>
      <c r="F65" s="30">
        <f t="shared" si="16"/>
        <v>185623526.06999999</v>
      </c>
      <c r="G65" s="30">
        <f>F65-B65</f>
        <v>-17323180.810000002</v>
      </c>
    </row>
    <row r="66" spans="1:7" x14ac:dyDescent="0.3">
      <c r="A66" s="28"/>
      <c r="B66" s="32"/>
      <c r="C66" s="32"/>
      <c r="D66" s="32"/>
      <c r="E66" s="32"/>
      <c r="F66" s="32"/>
      <c r="G66" s="32"/>
    </row>
    <row r="67" spans="1:7" x14ac:dyDescent="0.3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3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3">
      <c r="A69" s="28"/>
      <c r="B69" s="32"/>
      <c r="C69" s="32"/>
      <c r="D69" s="32"/>
      <c r="E69" s="32"/>
      <c r="F69" s="32"/>
      <c r="G69" s="32"/>
    </row>
    <row r="70" spans="1:7" x14ac:dyDescent="0.3">
      <c r="A70" s="29" t="s">
        <v>70</v>
      </c>
      <c r="B70" s="30">
        <f>B41+B65+B67</f>
        <v>804069475.82999992</v>
      </c>
      <c r="C70" s="30">
        <f t="shared" ref="C70:G70" si="19">C41+C65+C67</f>
        <v>230041634.73000002</v>
      </c>
      <c r="D70" s="30">
        <f t="shared" si="19"/>
        <v>1034111110.5600001</v>
      </c>
      <c r="E70" s="30">
        <f t="shared" si="19"/>
        <v>759323706.33000004</v>
      </c>
      <c r="F70" s="30">
        <f t="shared" si="19"/>
        <v>753231015.53999996</v>
      </c>
      <c r="G70" s="30">
        <f t="shared" si="19"/>
        <v>-50838460.289999999</v>
      </c>
    </row>
    <row r="71" spans="1:7" x14ac:dyDescent="0.3">
      <c r="A71" s="28"/>
      <c r="B71" s="32"/>
      <c r="C71" s="32"/>
      <c r="D71" s="32"/>
      <c r="E71" s="32"/>
      <c r="F71" s="32"/>
      <c r="G71" s="32"/>
    </row>
    <row r="72" spans="1:7" x14ac:dyDescent="0.3">
      <c r="A72" s="29" t="s">
        <v>71</v>
      </c>
      <c r="B72" s="32"/>
      <c r="C72" s="32"/>
      <c r="D72" s="32"/>
      <c r="E72" s="32"/>
      <c r="F72" s="32"/>
      <c r="G72" s="32"/>
    </row>
    <row r="73" spans="1:7" x14ac:dyDescent="0.3">
      <c r="A73" s="36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28.8" x14ac:dyDescent="0.3">
      <c r="A74" s="36" t="s">
        <v>73</v>
      </c>
      <c r="B74" s="23">
        <v>0</v>
      </c>
      <c r="C74" s="23">
        <v>0</v>
      </c>
      <c r="D74" s="24">
        <f t="shared" si="20"/>
        <v>0</v>
      </c>
      <c r="E74" s="23">
        <v>0</v>
      </c>
      <c r="F74" s="23">
        <v>0</v>
      </c>
      <c r="G74" s="24">
        <f t="shared" si="21"/>
        <v>0</v>
      </c>
    </row>
    <row r="75" spans="1:7" x14ac:dyDescent="0.3">
      <c r="A75" s="37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3">
      <c r="A76" s="38"/>
      <c r="B76" s="39"/>
      <c r="C76" s="39"/>
      <c r="D76" s="39"/>
      <c r="E76" s="39"/>
      <c r="F76" s="39"/>
      <c r="G76" s="39"/>
    </row>
    <row r="77" spans="1:7" x14ac:dyDescent="0.3">
      <c r="B77" s="40"/>
      <c r="C77" s="40"/>
      <c r="D77" s="40"/>
      <c r="E77" s="40"/>
      <c r="F77" s="40"/>
      <c r="G77" s="40"/>
    </row>
    <row r="78" spans="1:7" x14ac:dyDescent="0.3">
      <c r="A78" s="41"/>
      <c r="B78" s="42"/>
      <c r="C78" s="42"/>
      <c r="D78" s="42"/>
      <c r="E78" s="42"/>
      <c r="F78" s="42"/>
      <c r="G78" s="43"/>
    </row>
    <row r="79" spans="1:7" x14ac:dyDescent="0.3">
      <c r="B79" s="40"/>
      <c r="C79" s="40"/>
      <c r="D79" s="40"/>
      <c r="E79" s="40"/>
      <c r="F79" s="40"/>
      <c r="G79" s="44"/>
    </row>
    <row r="80" spans="1:7" x14ac:dyDescent="0.3">
      <c r="B80" s="45"/>
      <c r="C80" s="45"/>
      <c r="D80" s="45"/>
      <c r="E80" s="45"/>
      <c r="F80" s="45"/>
      <c r="G80" s="45"/>
    </row>
    <row r="81" spans="2:7" x14ac:dyDescent="0.3">
      <c r="B81" s="45"/>
      <c r="C81" s="45"/>
      <c r="D81" s="45"/>
      <c r="E81" s="45"/>
      <c r="F81" s="45"/>
      <c r="G81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2023-10-31T18:03:19Z</dcterms:created>
  <dcterms:modified xsi:type="dcterms:W3CDTF">2023-10-31T18:03:46Z</dcterms:modified>
</cp:coreProperties>
</file>