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Formato 6 a)" sheetId="1" r:id="rId1"/>
  </sheets>
  <externalReferences>
    <externalReference r:id="rId2"/>
  </externalReferences>
  <definedNames>
    <definedName name="ANIO">'[1]Info General'!$D$20</definedName>
    <definedName name="_xlnm.Print_Area" localSheetId="0">'Formato 6 a)'!$A$1:$G$160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G156" i="1"/>
  <c r="D156" i="1"/>
  <c r="D155" i="1"/>
  <c r="G155" i="1" s="1"/>
  <c r="G154" i="1"/>
  <c r="D154" i="1"/>
  <c r="D153" i="1"/>
  <c r="G153" i="1" s="1"/>
  <c r="G152" i="1"/>
  <c r="D152" i="1"/>
  <c r="D151" i="1"/>
  <c r="G151" i="1" s="1"/>
  <c r="F150" i="1"/>
  <c r="E150" i="1"/>
  <c r="D150" i="1"/>
  <c r="C150" i="1"/>
  <c r="B150" i="1"/>
  <c r="D149" i="1"/>
  <c r="G149" i="1" s="1"/>
  <c r="G148" i="1"/>
  <c r="D148" i="1"/>
  <c r="D147" i="1"/>
  <c r="G147" i="1" s="1"/>
  <c r="F146" i="1"/>
  <c r="E146" i="1"/>
  <c r="D146" i="1"/>
  <c r="C146" i="1"/>
  <c r="B146" i="1"/>
  <c r="D145" i="1"/>
  <c r="G145" i="1" s="1"/>
  <c r="G144" i="1"/>
  <c r="D144" i="1"/>
  <c r="D143" i="1"/>
  <c r="G143" i="1" s="1"/>
  <c r="G142" i="1"/>
  <c r="D142" i="1"/>
  <c r="D141" i="1"/>
  <c r="G141" i="1" s="1"/>
  <c r="G140" i="1"/>
  <c r="D140" i="1"/>
  <c r="D139" i="1"/>
  <c r="D137" i="1" s="1"/>
  <c r="G138" i="1"/>
  <c r="D138" i="1"/>
  <c r="F137" i="1"/>
  <c r="E137" i="1"/>
  <c r="C137" i="1"/>
  <c r="B137" i="1"/>
  <c r="G136" i="1"/>
  <c r="D136" i="1"/>
  <c r="D135" i="1"/>
  <c r="D133" i="1" s="1"/>
  <c r="G134" i="1"/>
  <c r="D134" i="1"/>
  <c r="F133" i="1"/>
  <c r="E133" i="1"/>
  <c r="C133" i="1"/>
  <c r="B133" i="1"/>
  <c r="G132" i="1"/>
  <c r="D132" i="1"/>
  <c r="D131" i="1"/>
  <c r="G131" i="1" s="1"/>
  <c r="G130" i="1"/>
  <c r="D130" i="1"/>
  <c r="D129" i="1"/>
  <c r="G129" i="1" s="1"/>
  <c r="G128" i="1"/>
  <c r="D128" i="1"/>
  <c r="D127" i="1"/>
  <c r="G127" i="1" s="1"/>
  <c r="G126" i="1"/>
  <c r="D126" i="1"/>
  <c r="D125" i="1"/>
  <c r="D123" i="1" s="1"/>
  <c r="G124" i="1"/>
  <c r="D124" i="1"/>
  <c r="F123" i="1"/>
  <c r="E123" i="1"/>
  <c r="C123" i="1"/>
  <c r="B123" i="1"/>
  <c r="G122" i="1"/>
  <c r="D122" i="1"/>
  <c r="D121" i="1"/>
  <c r="G121" i="1" s="1"/>
  <c r="G120" i="1"/>
  <c r="D120" i="1"/>
  <c r="D119" i="1"/>
  <c r="G119" i="1" s="1"/>
  <c r="G118" i="1"/>
  <c r="D118" i="1"/>
  <c r="D117" i="1"/>
  <c r="G117" i="1" s="1"/>
  <c r="G116" i="1"/>
  <c r="D116" i="1"/>
  <c r="D115" i="1"/>
  <c r="D113" i="1" s="1"/>
  <c r="G114" i="1"/>
  <c r="D114" i="1"/>
  <c r="F113" i="1"/>
  <c r="E113" i="1"/>
  <c r="C113" i="1"/>
  <c r="B113" i="1"/>
  <c r="G112" i="1"/>
  <c r="D112" i="1"/>
  <c r="D111" i="1"/>
  <c r="G111" i="1" s="1"/>
  <c r="G110" i="1"/>
  <c r="D110" i="1"/>
  <c r="D109" i="1"/>
  <c r="G109" i="1" s="1"/>
  <c r="G108" i="1"/>
  <c r="D108" i="1"/>
  <c r="D107" i="1"/>
  <c r="G107" i="1" s="1"/>
  <c r="G106" i="1"/>
  <c r="D106" i="1"/>
  <c r="D105" i="1"/>
  <c r="D103" i="1" s="1"/>
  <c r="G104" i="1"/>
  <c r="D104" i="1"/>
  <c r="F103" i="1"/>
  <c r="E103" i="1"/>
  <c r="C103" i="1"/>
  <c r="B103" i="1"/>
  <c r="G102" i="1"/>
  <c r="D102" i="1"/>
  <c r="D101" i="1"/>
  <c r="G101" i="1" s="1"/>
  <c r="G100" i="1"/>
  <c r="D100" i="1"/>
  <c r="D99" i="1"/>
  <c r="G99" i="1" s="1"/>
  <c r="G98" i="1"/>
  <c r="D98" i="1"/>
  <c r="D97" i="1"/>
  <c r="G97" i="1" s="1"/>
  <c r="G96" i="1"/>
  <c r="D96" i="1"/>
  <c r="D95" i="1"/>
  <c r="D93" i="1" s="1"/>
  <c r="G94" i="1"/>
  <c r="D94" i="1"/>
  <c r="F93" i="1"/>
  <c r="E93" i="1"/>
  <c r="C93" i="1"/>
  <c r="B93" i="1"/>
  <c r="G92" i="1"/>
  <c r="D92" i="1"/>
  <c r="D91" i="1"/>
  <c r="G91" i="1" s="1"/>
  <c r="G90" i="1"/>
  <c r="D90" i="1"/>
  <c r="D89" i="1"/>
  <c r="G89" i="1" s="1"/>
  <c r="G88" i="1"/>
  <c r="D88" i="1"/>
  <c r="D87" i="1"/>
  <c r="D85" i="1" s="1"/>
  <c r="G86" i="1"/>
  <c r="D86" i="1"/>
  <c r="F85" i="1"/>
  <c r="F84" i="1" s="1"/>
  <c r="E85" i="1"/>
  <c r="E84" i="1" s="1"/>
  <c r="C85" i="1"/>
  <c r="B85" i="1"/>
  <c r="B84" i="1" s="1"/>
  <c r="C84" i="1"/>
  <c r="D82" i="1"/>
  <c r="G82" i="1" s="1"/>
  <c r="G81" i="1"/>
  <c r="D81" i="1"/>
  <c r="D80" i="1"/>
  <c r="G80" i="1" s="1"/>
  <c r="G79" i="1"/>
  <c r="D79" i="1"/>
  <c r="D78" i="1"/>
  <c r="G78" i="1" s="1"/>
  <c r="G77" i="1"/>
  <c r="D77" i="1"/>
  <c r="D76" i="1"/>
  <c r="G76" i="1" s="1"/>
  <c r="F75" i="1"/>
  <c r="E75" i="1"/>
  <c r="D75" i="1"/>
  <c r="C75" i="1"/>
  <c r="B75" i="1"/>
  <c r="D74" i="1"/>
  <c r="G74" i="1" s="1"/>
  <c r="G73" i="1"/>
  <c r="D73" i="1"/>
  <c r="D72" i="1"/>
  <c r="G72" i="1" s="1"/>
  <c r="F71" i="1"/>
  <c r="E71" i="1"/>
  <c r="D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D62" i="1" s="1"/>
  <c r="G63" i="1"/>
  <c r="D63" i="1"/>
  <c r="F62" i="1"/>
  <c r="E62" i="1"/>
  <c r="C62" i="1"/>
  <c r="B62" i="1"/>
  <c r="G61" i="1"/>
  <c r="D61" i="1"/>
  <c r="D60" i="1"/>
  <c r="D58" i="1" s="1"/>
  <c r="G59" i="1"/>
  <c r="D59" i="1"/>
  <c r="F58" i="1"/>
  <c r="E58" i="1"/>
  <c r="C58" i="1"/>
  <c r="B58" i="1"/>
  <c r="G57" i="1"/>
  <c r="D57" i="1"/>
  <c r="D56" i="1"/>
  <c r="G56" i="1" s="1"/>
  <c r="G55" i="1"/>
  <c r="D55" i="1"/>
  <c r="D54" i="1"/>
  <c r="G54" i="1" s="1"/>
  <c r="G53" i="1"/>
  <c r="D53" i="1"/>
  <c r="D52" i="1"/>
  <c r="G52" i="1" s="1"/>
  <c r="G51" i="1"/>
  <c r="D51" i="1"/>
  <c r="D50" i="1"/>
  <c r="D48" i="1" s="1"/>
  <c r="G49" i="1"/>
  <c r="D49" i="1"/>
  <c r="F48" i="1"/>
  <c r="E48" i="1"/>
  <c r="C48" i="1"/>
  <c r="B48" i="1"/>
  <c r="G47" i="1"/>
  <c r="D47" i="1"/>
  <c r="D46" i="1"/>
  <c r="G46" i="1" s="1"/>
  <c r="G45" i="1"/>
  <c r="D45" i="1"/>
  <c r="D44" i="1"/>
  <c r="G44" i="1" s="1"/>
  <c r="G43" i="1"/>
  <c r="D43" i="1"/>
  <c r="D42" i="1"/>
  <c r="G42" i="1" s="1"/>
  <c r="G41" i="1"/>
  <c r="D41" i="1"/>
  <c r="D40" i="1"/>
  <c r="D38" i="1" s="1"/>
  <c r="G39" i="1"/>
  <c r="D39" i="1"/>
  <c r="F38" i="1"/>
  <c r="E38" i="1"/>
  <c r="C38" i="1"/>
  <c r="B38" i="1"/>
  <c r="G37" i="1"/>
  <c r="D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D28" i="1" s="1"/>
  <c r="G29" i="1"/>
  <c r="D29" i="1"/>
  <c r="F28" i="1"/>
  <c r="E28" i="1"/>
  <c r="C28" i="1"/>
  <c r="B28" i="1"/>
  <c r="G27" i="1"/>
  <c r="D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20" i="1"/>
  <c r="D18" i="1" s="1"/>
  <c r="G19" i="1"/>
  <c r="D19" i="1"/>
  <c r="F18" i="1"/>
  <c r="E18" i="1"/>
  <c r="C18" i="1"/>
  <c r="B18" i="1"/>
  <c r="G17" i="1"/>
  <c r="D17" i="1"/>
  <c r="D16" i="1"/>
  <c r="G16" i="1" s="1"/>
  <c r="G15" i="1"/>
  <c r="D15" i="1"/>
  <c r="D14" i="1"/>
  <c r="G14" i="1" s="1"/>
  <c r="G13" i="1"/>
  <c r="D13" i="1"/>
  <c r="D12" i="1"/>
  <c r="D10" i="1" s="1"/>
  <c r="G11" i="1"/>
  <c r="D11" i="1"/>
  <c r="F10" i="1"/>
  <c r="F9" i="1" s="1"/>
  <c r="E10" i="1"/>
  <c r="E9" i="1" s="1"/>
  <c r="E159" i="1" s="1"/>
  <c r="C10" i="1"/>
  <c r="B10" i="1"/>
  <c r="B9" i="1" s="1"/>
  <c r="B159" i="1" s="1"/>
  <c r="C9" i="1"/>
  <c r="C159" i="1" s="1"/>
  <c r="G71" i="1" l="1"/>
  <c r="G93" i="1"/>
  <c r="D9" i="1"/>
  <c r="D159" i="1" s="1"/>
  <c r="G75" i="1"/>
  <c r="G85" i="1"/>
  <c r="G137" i="1"/>
  <c r="G146" i="1"/>
  <c r="G10" i="1"/>
  <c r="F159" i="1"/>
  <c r="D84" i="1"/>
  <c r="G123" i="1"/>
  <c r="G150" i="1"/>
  <c r="G12" i="1"/>
  <c r="G20" i="1"/>
  <c r="G18" i="1" s="1"/>
  <c r="G30" i="1"/>
  <c r="G28" i="1" s="1"/>
  <c r="G40" i="1"/>
  <c r="G38" i="1" s="1"/>
  <c r="G50" i="1"/>
  <c r="G48" i="1" s="1"/>
  <c r="G60" i="1"/>
  <c r="G58" i="1" s="1"/>
  <c r="G64" i="1"/>
  <c r="G62" i="1" s="1"/>
  <c r="G87" i="1"/>
  <c r="G95" i="1"/>
  <c r="G105" i="1"/>
  <c r="G103" i="1" s="1"/>
  <c r="G115" i="1"/>
  <c r="G113" i="1" s="1"/>
  <c r="G125" i="1"/>
  <c r="G135" i="1"/>
  <c r="G133" i="1" s="1"/>
  <c r="G139" i="1"/>
  <c r="G9" i="1" l="1"/>
  <c r="G159" i="1" s="1"/>
  <c r="G84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<sst xmlns="http://schemas.openxmlformats.org/spreadsheetml/2006/main" count="285" uniqueCount="212">
  <si>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</si>
  <si>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Municipio de Guanajuato</t>
  </si>
  <si>
    <t>Estado Analítico del Ejercicio del Presupuesto de Egresos Detallado - LDF</t>
  </si>
  <si>
    <t xml:space="preserve">Clasificación por Objeto del Gasto (Capítulo y Concepto) 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</si>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</sst>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43" fontId="0" fillId="0" borderId="0" xfId="1" applyFont="1"/>
    <xf numFmtId="43" fontId="0" fillId="0" borderId="0" xfId="0" applyNumberForma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showGridLines="0" tabSelected="1" zoomScale="85" zoomScaleNormal="85" workbookViewId="0">
      <selection activeCell="A163" sqref="A163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601122768.95000005</v>
      </c>
      <c r="C9" s="11">
        <f t="shared" ref="C9:G9" si="0">C10+C18+C189+C28+C38+C48+C58+C62+C71+C75</f>
        <v>266774626.56000003</v>
      </c>
      <c r="D9" s="11">
        <f t="shared" si="0"/>
        <v>867897395.50999999</v>
      </c>
      <c r="E9" s="11">
        <f t="shared" si="0"/>
        <v>459797817.60999995</v>
      </c>
      <c r="F9" s="11">
        <f t="shared" si="0"/>
        <v>453754076.79000002</v>
      </c>
      <c r="G9" s="11">
        <f t="shared" si="0"/>
        <v>408099577.90000004</v>
      </c>
    </row>
    <row r="10" spans="1:8">
      <c r="A10" s="12" t="s">
        <v>15</v>
      </c>
      <c r="B10" s="13">
        <f>SUM(B11:B17)</f>
        <v>330880738.55000001</v>
      </c>
      <c r="C10" s="13">
        <f t="shared" ref="C10:G10" si="1">SUM(C11:C17)</f>
        <v>37008568.82</v>
      </c>
      <c r="D10" s="13">
        <f t="shared" si="1"/>
        <v>367889307.37</v>
      </c>
      <c r="E10" s="13">
        <f t="shared" si="1"/>
        <v>231338218.87</v>
      </c>
      <c r="F10" s="13">
        <f t="shared" si="1"/>
        <v>227666307.18000001</v>
      </c>
      <c r="G10" s="13">
        <f t="shared" si="1"/>
        <v>136551088.5</v>
      </c>
    </row>
    <row r="11" spans="1:8">
      <c r="A11" s="14" t="s">
        <v>16</v>
      </c>
      <c r="B11" s="15">
        <v>98017921</v>
      </c>
      <c r="C11" s="15">
        <v>0</v>
      </c>
      <c r="D11" s="13">
        <f>B11+C11</f>
        <v>98017921</v>
      </c>
      <c r="E11" s="15">
        <v>70363032.230000004</v>
      </c>
      <c r="F11" s="15">
        <v>70363032.230000004</v>
      </c>
      <c r="G11" s="13">
        <f>D11-E11</f>
        <v>27654888.769999996</v>
      </c>
      <c r="H11" s="16" t="s">
        <v>17</v>
      </c>
    </row>
    <row r="12" spans="1:8">
      <c r="A12" s="14" t="s">
        <v>18</v>
      </c>
      <c r="B12" s="15">
        <v>25730082.460000001</v>
      </c>
      <c r="C12" s="15">
        <v>27908648.02</v>
      </c>
      <c r="D12" s="13">
        <f t="shared" ref="D12:D17" si="2">B12+C12</f>
        <v>53638730.480000004</v>
      </c>
      <c r="E12" s="15">
        <v>33727905.109999999</v>
      </c>
      <c r="F12" s="15">
        <v>33283450.030000001</v>
      </c>
      <c r="G12" s="13">
        <f t="shared" ref="G12:G17" si="3">D12-E12</f>
        <v>19910825.370000005</v>
      </c>
      <c r="H12" s="16" t="s">
        <v>19</v>
      </c>
    </row>
    <row r="13" spans="1:8">
      <c r="A13" s="14" t="s">
        <v>20</v>
      </c>
      <c r="B13" s="15">
        <v>30649602</v>
      </c>
      <c r="C13" s="15">
        <v>2378165.27</v>
      </c>
      <c r="D13" s="13">
        <f t="shared" si="2"/>
        <v>33027767.27</v>
      </c>
      <c r="E13" s="15">
        <v>7906741.1500000004</v>
      </c>
      <c r="F13" s="15">
        <v>7900631.9100000001</v>
      </c>
      <c r="G13" s="13">
        <f t="shared" si="3"/>
        <v>25121026.119999997</v>
      </c>
      <c r="H13" s="16" t="s">
        <v>21</v>
      </c>
    </row>
    <row r="14" spans="1:8">
      <c r="A14" s="14" t="s">
        <v>22</v>
      </c>
      <c r="B14" s="15">
        <v>68124326</v>
      </c>
      <c r="C14" s="15">
        <v>0</v>
      </c>
      <c r="D14" s="13">
        <f t="shared" si="2"/>
        <v>68124326</v>
      </c>
      <c r="E14" s="15">
        <v>42346316.590000004</v>
      </c>
      <c r="F14" s="15">
        <v>39322541.030000001</v>
      </c>
      <c r="G14" s="13">
        <f t="shared" si="3"/>
        <v>25778009.409999996</v>
      </c>
      <c r="H14" s="16" t="s">
        <v>23</v>
      </c>
    </row>
    <row r="15" spans="1:8">
      <c r="A15" s="14" t="s">
        <v>24</v>
      </c>
      <c r="B15" s="15">
        <v>108358807.09</v>
      </c>
      <c r="C15" s="15">
        <v>6721755.5300000003</v>
      </c>
      <c r="D15" s="13">
        <f t="shared" si="2"/>
        <v>115080562.62</v>
      </c>
      <c r="E15" s="15">
        <v>76994223.790000007</v>
      </c>
      <c r="F15" s="15">
        <v>76796651.980000004</v>
      </c>
      <c r="G15" s="13">
        <f t="shared" si="3"/>
        <v>38086338.829999998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3"/>
        <v>0</v>
      </c>
      <c r="H17" s="16" t="s">
        <v>29</v>
      </c>
    </row>
    <row r="18" spans="1:8">
      <c r="A18" s="12" t="s">
        <v>30</v>
      </c>
      <c r="B18" s="13">
        <f>SUM(B19:B27)</f>
        <v>65054949.519999996</v>
      </c>
      <c r="C18" s="13">
        <f t="shared" ref="C18:G18" si="4">SUM(C19:C27)</f>
        <v>6822333.0200000005</v>
      </c>
      <c r="D18" s="13">
        <f t="shared" si="4"/>
        <v>71877282.539999992</v>
      </c>
      <c r="E18" s="13">
        <f t="shared" si="4"/>
        <v>38986544.140000001</v>
      </c>
      <c r="F18" s="13">
        <f t="shared" si="4"/>
        <v>38911349.230000004</v>
      </c>
      <c r="G18" s="13">
        <f t="shared" si="4"/>
        <v>32890738.399999995</v>
      </c>
    </row>
    <row r="19" spans="1:8">
      <c r="A19" s="14" t="s">
        <v>31</v>
      </c>
      <c r="B19" s="15">
        <v>6462243</v>
      </c>
      <c r="C19" s="15">
        <v>1203184.1299999999</v>
      </c>
      <c r="D19" s="13">
        <f t="shared" ref="D19:D27" si="5">B19+C19</f>
        <v>7665427.1299999999</v>
      </c>
      <c r="E19" s="15">
        <v>5092588.21</v>
      </c>
      <c r="F19" s="15">
        <v>5092588.21</v>
      </c>
      <c r="G19" s="13">
        <f t="shared" ref="G19:G27" si="6">D19-E19</f>
        <v>2572838.92</v>
      </c>
      <c r="H19" s="16" t="s">
        <v>32</v>
      </c>
    </row>
    <row r="20" spans="1:8">
      <c r="A20" s="14" t="s">
        <v>33</v>
      </c>
      <c r="B20" s="15">
        <v>6079735</v>
      </c>
      <c r="C20" s="15">
        <v>140663.28</v>
      </c>
      <c r="D20" s="13">
        <f t="shared" si="5"/>
        <v>6220398.2800000003</v>
      </c>
      <c r="E20" s="15">
        <v>4249831.03</v>
      </c>
      <c r="F20" s="15">
        <v>4248133.47</v>
      </c>
      <c r="G20" s="13">
        <f t="shared" si="6"/>
        <v>1970567.25</v>
      </c>
      <c r="H20" s="16" t="s">
        <v>34</v>
      </c>
    </row>
    <row r="21" spans="1:8">
      <c r="A21" s="14" t="s">
        <v>35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  <c r="H21" s="16" t="s">
        <v>36</v>
      </c>
    </row>
    <row r="22" spans="1:8">
      <c r="A22" s="14" t="s">
        <v>37</v>
      </c>
      <c r="B22" s="15">
        <v>21823910</v>
      </c>
      <c r="C22" s="15">
        <v>2432189</v>
      </c>
      <c r="D22" s="13">
        <f t="shared" si="5"/>
        <v>24256099</v>
      </c>
      <c r="E22" s="15">
        <v>9382934.6999999993</v>
      </c>
      <c r="F22" s="15">
        <v>9372984.6600000001</v>
      </c>
      <c r="G22" s="13">
        <f t="shared" si="6"/>
        <v>14873164.300000001</v>
      </c>
      <c r="H22" s="16" t="s">
        <v>38</v>
      </c>
    </row>
    <row r="23" spans="1:8">
      <c r="A23" s="14" t="s">
        <v>39</v>
      </c>
      <c r="B23" s="15">
        <v>915411</v>
      </c>
      <c r="C23" s="15">
        <v>15000.27</v>
      </c>
      <c r="D23" s="13">
        <f t="shared" si="5"/>
        <v>930411.27</v>
      </c>
      <c r="E23" s="15">
        <v>374843.4</v>
      </c>
      <c r="F23" s="15">
        <v>372825</v>
      </c>
      <c r="G23" s="13">
        <f t="shared" si="6"/>
        <v>555567.87</v>
      </c>
      <c r="H23" s="16" t="s">
        <v>40</v>
      </c>
    </row>
    <row r="24" spans="1:8">
      <c r="A24" s="14" t="s">
        <v>41</v>
      </c>
      <c r="B24" s="15">
        <v>21880432.52</v>
      </c>
      <c r="C24" s="15">
        <v>2513564.17</v>
      </c>
      <c r="D24" s="13">
        <f t="shared" si="5"/>
        <v>24393996.689999998</v>
      </c>
      <c r="E24" s="15">
        <v>18376792.800000001</v>
      </c>
      <c r="F24" s="15">
        <v>18327991.34</v>
      </c>
      <c r="G24" s="13">
        <f t="shared" si="6"/>
        <v>6017203.8899999969</v>
      </c>
      <c r="H24" s="16" t="s">
        <v>42</v>
      </c>
    </row>
    <row r="25" spans="1:8">
      <c r="A25" s="14" t="s">
        <v>43</v>
      </c>
      <c r="B25" s="15">
        <v>6489545</v>
      </c>
      <c r="C25" s="15">
        <v>520009.98</v>
      </c>
      <c r="D25" s="13">
        <f t="shared" si="5"/>
        <v>7009554.9800000004</v>
      </c>
      <c r="E25" s="15">
        <v>913425.96</v>
      </c>
      <c r="F25" s="15">
        <v>913425.96</v>
      </c>
      <c r="G25" s="13">
        <f t="shared" si="6"/>
        <v>6096129.0200000005</v>
      </c>
      <c r="H25" s="16" t="s">
        <v>44</v>
      </c>
    </row>
    <row r="26" spans="1:8">
      <c r="A26" s="14" t="s">
        <v>45</v>
      </c>
      <c r="B26" s="15">
        <v>20000</v>
      </c>
      <c r="C26" s="15">
        <v>0</v>
      </c>
      <c r="D26" s="13">
        <f t="shared" si="5"/>
        <v>20000</v>
      </c>
      <c r="E26" s="15">
        <v>13746</v>
      </c>
      <c r="F26" s="15">
        <v>13746</v>
      </c>
      <c r="G26" s="13">
        <f t="shared" si="6"/>
        <v>6254</v>
      </c>
      <c r="H26" s="16" t="s">
        <v>46</v>
      </c>
    </row>
    <row r="27" spans="1:8">
      <c r="A27" s="14" t="s">
        <v>47</v>
      </c>
      <c r="B27" s="15">
        <v>1383673</v>
      </c>
      <c r="C27" s="15">
        <v>-2277.81</v>
      </c>
      <c r="D27" s="13">
        <f t="shared" si="5"/>
        <v>1381395.19</v>
      </c>
      <c r="E27" s="15">
        <v>582382.04</v>
      </c>
      <c r="F27" s="15">
        <v>569654.59</v>
      </c>
      <c r="G27" s="13">
        <f t="shared" si="6"/>
        <v>799013.14999999991</v>
      </c>
      <c r="H27" s="16" t="s">
        <v>48</v>
      </c>
    </row>
    <row r="28" spans="1:8">
      <c r="A28" s="12" t="s">
        <v>49</v>
      </c>
      <c r="B28" s="13">
        <f>SUM(B29:B37)</f>
        <v>117208445</v>
      </c>
      <c r="C28" s="13">
        <f t="shared" ref="C28:G28" si="7">SUM(C29:C37)</f>
        <v>19343556.609999999</v>
      </c>
      <c r="D28" s="13">
        <f t="shared" si="7"/>
        <v>136552001.61000001</v>
      </c>
      <c r="E28" s="13">
        <f t="shared" si="7"/>
        <v>78768013.220000014</v>
      </c>
      <c r="F28" s="13">
        <f t="shared" si="7"/>
        <v>76470727</v>
      </c>
      <c r="G28" s="13">
        <f t="shared" si="7"/>
        <v>57783988.390000001</v>
      </c>
    </row>
    <row r="29" spans="1:8">
      <c r="A29" s="14" t="s">
        <v>50</v>
      </c>
      <c r="B29" s="15">
        <v>18177858</v>
      </c>
      <c r="C29" s="15">
        <v>11195</v>
      </c>
      <c r="D29" s="13">
        <f t="shared" ref="D29:D82" si="8">B29+C29</f>
        <v>18189053</v>
      </c>
      <c r="E29" s="15">
        <v>14087632.08</v>
      </c>
      <c r="F29" s="15">
        <v>12414037.91</v>
      </c>
      <c r="G29" s="13">
        <f t="shared" ref="G29:G37" si="9">D29-E29</f>
        <v>4101420.92</v>
      </c>
      <c r="H29" s="16" t="s">
        <v>51</v>
      </c>
    </row>
    <row r="30" spans="1:8">
      <c r="A30" s="14" t="s">
        <v>52</v>
      </c>
      <c r="B30" s="15">
        <v>9097263</v>
      </c>
      <c r="C30" s="15">
        <v>2628078.9700000002</v>
      </c>
      <c r="D30" s="13">
        <f t="shared" si="8"/>
        <v>11725341.970000001</v>
      </c>
      <c r="E30" s="15">
        <v>6815769.1900000004</v>
      </c>
      <c r="F30" s="15">
        <v>6815769.1900000004</v>
      </c>
      <c r="G30" s="13">
        <f t="shared" si="9"/>
        <v>4909572.78</v>
      </c>
      <c r="H30" s="16" t="s">
        <v>53</v>
      </c>
    </row>
    <row r="31" spans="1:8">
      <c r="A31" s="14" t="s">
        <v>54</v>
      </c>
      <c r="B31" s="15">
        <v>18931792</v>
      </c>
      <c r="C31" s="15">
        <v>11329695.119999999</v>
      </c>
      <c r="D31" s="13">
        <f t="shared" si="8"/>
        <v>30261487.119999997</v>
      </c>
      <c r="E31" s="15">
        <v>6938327.1299999999</v>
      </c>
      <c r="F31" s="15">
        <v>6938327.1299999999</v>
      </c>
      <c r="G31" s="13">
        <f t="shared" si="9"/>
        <v>23323159.989999998</v>
      </c>
      <c r="H31" s="16" t="s">
        <v>55</v>
      </c>
    </row>
    <row r="32" spans="1:8">
      <c r="A32" s="14" t="s">
        <v>56</v>
      </c>
      <c r="B32" s="15">
        <v>7869704</v>
      </c>
      <c r="C32" s="15">
        <v>150000</v>
      </c>
      <c r="D32" s="13">
        <f t="shared" si="8"/>
        <v>8019704</v>
      </c>
      <c r="E32" s="15">
        <v>6241360.8499999996</v>
      </c>
      <c r="F32" s="15">
        <v>6241360.8499999996</v>
      </c>
      <c r="G32" s="13">
        <f t="shared" si="9"/>
        <v>1778343.1500000004</v>
      </c>
      <c r="H32" s="16" t="s">
        <v>57</v>
      </c>
    </row>
    <row r="33" spans="1:8">
      <c r="A33" s="14" t="s">
        <v>58</v>
      </c>
      <c r="B33" s="15">
        <v>32031742</v>
      </c>
      <c r="C33" s="15">
        <v>2766358.03</v>
      </c>
      <c r="D33" s="13">
        <f t="shared" si="8"/>
        <v>34798100.030000001</v>
      </c>
      <c r="E33" s="15">
        <v>27902866.260000002</v>
      </c>
      <c r="F33" s="15">
        <v>27902866.260000002</v>
      </c>
      <c r="G33" s="13">
        <f t="shared" si="9"/>
        <v>6895233.7699999996</v>
      </c>
      <c r="H33" s="16" t="s">
        <v>59</v>
      </c>
    </row>
    <row r="34" spans="1:8">
      <c r="A34" s="14" t="s">
        <v>60</v>
      </c>
      <c r="B34" s="15">
        <v>10730762</v>
      </c>
      <c r="C34" s="15">
        <v>585597.13</v>
      </c>
      <c r="D34" s="13">
        <f t="shared" si="8"/>
        <v>11316359.130000001</v>
      </c>
      <c r="E34" s="15">
        <v>4659513.7300000004</v>
      </c>
      <c r="F34" s="15">
        <v>4619513.7300000004</v>
      </c>
      <c r="G34" s="13">
        <f t="shared" si="9"/>
        <v>6656845.4000000004</v>
      </c>
      <c r="H34" s="16" t="s">
        <v>61</v>
      </c>
    </row>
    <row r="35" spans="1:8">
      <c r="A35" s="14" t="s">
        <v>62</v>
      </c>
      <c r="B35" s="15">
        <v>1859449</v>
      </c>
      <c r="C35" s="15">
        <v>120038.36</v>
      </c>
      <c r="D35" s="13">
        <f t="shared" si="8"/>
        <v>1979487.36</v>
      </c>
      <c r="E35" s="15">
        <v>559092.39</v>
      </c>
      <c r="F35" s="15">
        <v>559092.39</v>
      </c>
      <c r="G35" s="13">
        <f t="shared" si="9"/>
        <v>1420394.9700000002</v>
      </c>
      <c r="H35" s="16" t="s">
        <v>63</v>
      </c>
    </row>
    <row r="36" spans="1:8">
      <c r="A36" s="14" t="s">
        <v>64</v>
      </c>
      <c r="B36" s="15">
        <v>8465970</v>
      </c>
      <c r="C36" s="15">
        <v>1816594</v>
      </c>
      <c r="D36" s="13">
        <f t="shared" si="8"/>
        <v>10282564</v>
      </c>
      <c r="E36" s="15">
        <v>6259849.5499999998</v>
      </c>
      <c r="F36" s="15">
        <v>6259849.5499999998</v>
      </c>
      <c r="G36" s="13">
        <f t="shared" si="9"/>
        <v>4022714.45</v>
      </c>
      <c r="H36" s="16" t="s">
        <v>65</v>
      </c>
    </row>
    <row r="37" spans="1:8">
      <c r="A37" s="14" t="s">
        <v>66</v>
      </c>
      <c r="B37" s="15">
        <v>10043905</v>
      </c>
      <c r="C37" s="15">
        <v>-64000</v>
      </c>
      <c r="D37" s="13">
        <f t="shared" si="8"/>
        <v>9979905</v>
      </c>
      <c r="E37" s="15">
        <v>5303602.04</v>
      </c>
      <c r="F37" s="15">
        <v>4719909.99</v>
      </c>
      <c r="G37" s="13">
        <f t="shared" si="9"/>
        <v>4676302.96</v>
      </c>
      <c r="H37" s="16" t="s">
        <v>67</v>
      </c>
    </row>
    <row r="38" spans="1:8">
      <c r="A38" s="12" t="s">
        <v>68</v>
      </c>
      <c r="B38" s="13">
        <f>SUM(B39:B47)</f>
        <v>62574505.880000003</v>
      </c>
      <c r="C38" s="13">
        <f t="shared" ref="C38:G38" si="10">SUM(C39:C47)</f>
        <v>7359784.04</v>
      </c>
      <c r="D38" s="13">
        <f t="shared" si="10"/>
        <v>69934289.920000002</v>
      </c>
      <c r="E38" s="13">
        <f t="shared" si="10"/>
        <v>34839730.530000001</v>
      </c>
      <c r="F38" s="13">
        <f t="shared" si="10"/>
        <v>34840382.530000001</v>
      </c>
      <c r="G38" s="13">
        <f t="shared" si="10"/>
        <v>35094559.390000008</v>
      </c>
    </row>
    <row r="39" spans="1:8">
      <c r="A39" s="14" t="s">
        <v>69</v>
      </c>
      <c r="B39" s="15">
        <v>36209827.880000003</v>
      </c>
      <c r="C39" s="15">
        <v>3135147.24</v>
      </c>
      <c r="D39" s="13">
        <f t="shared" si="8"/>
        <v>39344975.120000005</v>
      </c>
      <c r="E39" s="15">
        <v>28527713.219999999</v>
      </c>
      <c r="F39" s="15">
        <v>28527713.219999999</v>
      </c>
      <c r="G39" s="13">
        <f t="shared" ref="G39:G47" si="11">D39-E39</f>
        <v>10817261.900000006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5">
        <v>540000</v>
      </c>
      <c r="C41" s="15">
        <v>0</v>
      </c>
      <c r="D41" s="13">
        <f t="shared" si="8"/>
        <v>540000</v>
      </c>
      <c r="E41" s="15">
        <v>450000</v>
      </c>
      <c r="F41" s="15">
        <v>450000</v>
      </c>
      <c r="G41" s="13">
        <f t="shared" si="11"/>
        <v>90000</v>
      </c>
      <c r="H41" s="16" t="s">
        <v>74</v>
      </c>
    </row>
    <row r="42" spans="1:8">
      <c r="A42" s="14" t="s">
        <v>75</v>
      </c>
      <c r="B42" s="15">
        <v>25824678</v>
      </c>
      <c r="C42" s="15">
        <v>4224636.8</v>
      </c>
      <c r="D42" s="13">
        <f t="shared" si="8"/>
        <v>30049314.800000001</v>
      </c>
      <c r="E42" s="15">
        <v>5862017.3099999996</v>
      </c>
      <c r="F42" s="15">
        <v>5862669.3099999996</v>
      </c>
      <c r="G42" s="13">
        <f t="shared" si="11"/>
        <v>24187297.490000002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554130</v>
      </c>
      <c r="C48" s="13">
        <f t="shared" ref="C48:G48" si="12">SUM(C49:C57)</f>
        <v>43585195.729999997</v>
      </c>
      <c r="D48" s="13">
        <f t="shared" si="12"/>
        <v>44139325.729999997</v>
      </c>
      <c r="E48" s="13">
        <f t="shared" si="12"/>
        <v>27392731.179999996</v>
      </c>
      <c r="F48" s="13">
        <f t="shared" si="12"/>
        <v>27392731.179999996</v>
      </c>
      <c r="G48" s="13">
        <f t="shared" si="12"/>
        <v>16746594.550000001</v>
      </c>
    </row>
    <row r="49" spans="1:8">
      <c r="A49" s="14" t="s">
        <v>86</v>
      </c>
      <c r="B49" s="15">
        <v>420000</v>
      </c>
      <c r="C49" s="15">
        <v>536862.93000000005</v>
      </c>
      <c r="D49" s="13">
        <f t="shared" si="8"/>
        <v>956862.93</v>
      </c>
      <c r="E49" s="15">
        <v>363832.19</v>
      </c>
      <c r="F49" s="15">
        <v>363832.19</v>
      </c>
      <c r="G49" s="13">
        <f t="shared" ref="G49:G57" si="13">D49-E49</f>
        <v>593030.74</v>
      </c>
      <c r="H49" s="16" t="s">
        <v>87</v>
      </c>
    </row>
    <row r="50" spans="1:8">
      <c r="A50" s="14" t="s">
        <v>88</v>
      </c>
      <c r="B50" s="15">
        <v>134130</v>
      </c>
      <c r="C50" s="15">
        <v>-2917.2</v>
      </c>
      <c r="D50" s="13">
        <f t="shared" si="8"/>
        <v>131212.79999999999</v>
      </c>
      <c r="E50" s="15">
        <v>131212.79999999999</v>
      </c>
      <c r="F50" s="15">
        <v>131212.79999999999</v>
      </c>
      <c r="G50" s="13">
        <f t="shared" si="13"/>
        <v>0</v>
      </c>
      <c r="H50" s="16" t="s">
        <v>89</v>
      </c>
    </row>
    <row r="51" spans="1:8">
      <c r="A51" s="14" t="s">
        <v>90</v>
      </c>
      <c r="B51" s="13">
        <v>0</v>
      </c>
      <c r="C51" s="13">
        <v>0</v>
      </c>
      <c r="D51" s="13">
        <f t="shared" si="8"/>
        <v>0</v>
      </c>
      <c r="E51" s="13">
        <v>0</v>
      </c>
      <c r="F51" s="13">
        <v>0</v>
      </c>
      <c r="G51" s="13">
        <f t="shared" si="13"/>
        <v>0</v>
      </c>
      <c r="H51" s="16" t="s">
        <v>91</v>
      </c>
    </row>
    <row r="52" spans="1:8">
      <c r="A52" s="14" t="s">
        <v>92</v>
      </c>
      <c r="B52" s="15">
        <v>0</v>
      </c>
      <c r="C52" s="15">
        <v>42778570</v>
      </c>
      <c r="D52" s="13">
        <f t="shared" si="8"/>
        <v>42778570</v>
      </c>
      <c r="E52" s="15">
        <v>26846010.379999999</v>
      </c>
      <c r="F52" s="15">
        <v>26846010.379999999</v>
      </c>
      <c r="G52" s="13">
        <f t="shared" si="13"/>
        <v>15932559.620000001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0</v>
      </c>
      <c r="C54" s="15">
        <v>234300</v>
      </c>
      <c r="D54" s="13">
        <f t="shared" si="8"/>
        <v>234300</v>
      </c>
      <c r="E54" s="15">
        <v>51675.81</v>
      </c>
      <c r="F54" s="15">
        <v>51675.81</v>
      </c>
      <c r="G54" s="13">
        <f t="shared" si="13"/>
        <v>182624.19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5">
        <v>0</v>
      </c>
      <c r="C57" s="15">
        <v>38380</v>
      </c>
      <c r="D57" s="13">
        <f t="shared" si="8"/>
        <v>38380</v>
      </c>
      <c r="E57" s="15">
        <v>0</v>
      </c>
      <c r="F57" s="15">
        <v>0</v>
      </c>
      <c r="G57" s="13">
        <f t="shared" si="13"/>
        <v>38380</v>
      </c>
      <c r="H57" s="16" t="s">
        <v>103</v>
      </c>
    </row>
    <row r="58" spans="1:8">
      <c r="A58" s="12" t="s">
        <v>104</v>
      </c>
      <c r="B58" s="13">
        <f>SUM(B59:B61)</f>
        <v>10100000</v>
      </c>
      <c r="C58" s="13">
        <f t="shared" ref="C58:G58" si="14">SUM(C59:C61)</f>
        <v>149098187.79000002</v>
      </c>
      <c r="D58" s="13">
        <f t="shared" si="14"/>
        <v>159198187.79000002</v>
      </c>
      <c r="E58" s="13">
        <f t="shared" si="14"/>
        <v>43607650.090000004</v>
      </c>
      <c r="F58" s="13">
        <f t="shared" si="14"/>
        <v>43607650.090000004</v>
      </c>
      <c r="G58" s="13">
        <f t="shared" si="14"/>
        <v>115590537.7</v>
      </c>
    </row>
    <row r="59" spans="1:8">
      <c r="A59" s="14" t="s">
        <v>105</v>
      </c>
      <c r="B59" s="15">
        <v>1600000</v>
      </c>
      <c r="C59" s="15">
        <v>82118563.260000005</v>
      </c>
      <c r="D59" s="13">
        <f t="shared" si="8"/>
        <v>83718563.260000005</v>
      </c>
      <c r="E59" s="15">
        <v>22244131.120000001</v>
      </c>
      <c r="F59" s="15">
        <v>22244131.120000001</v>
      </c>
      <c r="G59" s="13">
        <f t="shared" ref="G59:G61" si="15">D59-E59</f>
        <v>61474432.140000001</v>
      </c>
      <c r="H59" s="16" t="s">
        <v>106</v>
      </c>
    </row>
    <row r="60" spans="1:8">
      <c r="A60" s="14" t="s">
        <v>107</v>
      </c>
      <c r="B60" s="15">
        <v>8500000</v>
      </c>
      <c r="C60" s="15">
        <v>66979624.530000001</v>
      </c>
      <c r="D60" s="13">
        <f t="shared" si="8"/>
        <v>75479624.530000001</v>
      </c>
      <c r="E60" s="15">
        <v>21363518.969999999</v>
      </c>
      <c r="F60" s="15">
        <v>21363518.969999999</v>
      </c>
      <c r="G60" s="13">
        <f t="shared" si="15"/>
        <v>54116105.560000002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1600000</v>
      </c>
      <c r="C62" s="13">
        <f t="shared" ref="C62:G62" si="16">SUM(C63:C67,C69:C70)</f>
        <v>0</v>
      </c>
      <c r="D62" s="13">
        <f t="shared" si="16"/>
        <v>1600000</v>
      </c>
      <c r="E62" s="13">
        <f t="shared" si="16"/>
        <v>0</v>
      </c>
      <c r="F62" s="13">
        <f t="shared" si="16"/>
        <v>0</v>
      </c>
      <c r="G62" s="13">
        <f t="shared" si="16"/>
        <v>1600000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5">
        <v>1600000</v>
      </c>
      <c r="C70" s="15">
        <v>0</v>
      </c>
      <c r="D70" s="13">
        <f t="shared" si="8"/>
        <v>1600000</v>
      </c>
      <c r="E70" s="15">
        <v>0</v>
      </c>
      <c r="F70" s="15">
        <v>0</v>
      </c>
      <c r="G70" s="13">
        <f t="shared" si="17"/>
        <v>1600000</v>
      </c>
      <c r="H70" s="16" t="s">
        <v>126</v>
      </c>
    </row>
    <row r="71" spans="1:8">
      <c r="A71" s="12" t="s">
        <v>127</v>
      </c>
      <c r="B71" s="13">
        <f>SUM(B72:B74)</f>
        <v>13150000</v>
      </c>
      <c r="C71" s="13">
        <f t="shared" ref="C71:G71" si="18">SUM(C72:C74)</f>
        <v>3557000.55</v>
      </c>
      <c r="D71" s="13">
        <f t="shared" si="18"/>
        <v>16707000.550000001</v>
      </c>
      <c r="E71" s="13">
        <f t="shared" si="18"/>
        <v>4864929.58</v>
      </c>
      <c r="F71" s="13">
        <f t="shared" si="18"/>
        <v>4864929.58</v>
      </c>
      <c r="G71" s="13">
        <f t="shared" si="18"/>
        <v>11842070.970000001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5">
        <v>13150000</v>
      </c>
      <c r="C74" s="15">
        <v>3557000.55</v>
      </c>
      <c r="D74" s="13">
        <f t="shared" si="8"/>
        <v>16707000.550000001</v>
      </c>
      <c r="E74" s="15">
        <v>4864929.58</v>
      </c>
      <c r="F74" s="15">
        <v>4864929.58</v>
      </c>
      <c r="G74" s="13">
        <f t="shared" si="19"/>
        <v>11842070.970000001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202946706.88</v>
      </c>
      <c r="C84" s="11">
        <f t="shared" ref="C84:G84" si="22">C85+C93+C103+C113+C123+C133+C137+C146+C150</f>
        <v>157769965.94</v>
      </c>
      <c r="D84" s="11">
        <f t="shared" si="22"/>
        <v>360716672.81999999</v>
      </c>
      <c r="E84" s="11">
        <f t="shared" si="22"/>
        <v>116603560.58999999</v>
      </c>
      <c r="F84" s="11">
        <f t="shared" si="22"/>
        <v>115186734.41999999</v>
      </c>
      <c r="G84" s="11">
        <f t="shared" si="22"/>
        <v>244113112.23000002</v>
      </c>
    </row>
    <row r="85" spans="1:8">
      <c r="A85" s="12" t="s">
        <v>15</v>
      </c>
      <c r="B85" s="13">
        <f>SUM(B86:B92)</f>
        <v>141439366</v>
      </c>
      <c r="C85" s="13">
        <f t="shared" ref="C85:G85" si="23">SUM(C86:C92)</f>
        <v>3037876</v>
      </c>
      <c r="D85" s="13">
        <f t="shared" si="23"/>
        <v>144477242</v>
      </c>
      <c r="E85" s="13">
        <f t="shared" si="23"/>
        <v>85466866.75</v>
      </c>
      <c r="F85" s="13">
        <f t="shared" si="23"/>
        <v>84050040.579999998</v>
      </c>
      <c r="G85" s="13">
        <f t="shared" si="23"/>
        <v>59010375.25</v>
      </c>
    </row>
    <row r="86" spans="1:8">
      <c r="A86" s="14" t="s">
        <v>16</v>
      </c>
      <c r="B86" s="15">
        <v>41763359</v>
      </c>
      <c r="C86" s="15">
        <v>0</v>
      </c>
      <c r="D86" s="13">
        <f t="shared" ref="D86:D92" si="24">B86+C86</f>
        <v>41763359</v>
      </c>
      <c r="E86" s="15">
        <v>27442313.399999999</v>
      </c>
      <c r="F86" s="15">
        <v>27442644.969999999</v>
      </c>
      <c r="G86" s="13">
        <f t="shared" ref="G86:G92" si="25">D86-E86</f>
        <v>14321045.600000001</v>
      </c>
      <c r="H86" s="16" t="s">
        <v>150</v>
      </c>
    </row>
    <row r="87" spans="1:8">
      <c r="A87" s="14" t="s">
        <v>18</v>
      </c>
      <c r="B87" s="15">
        <v>2453269</v>
      </c>
      <c r="C87" s="15">
        <v>3037876</v>
      </c>
      <c r="D87" s="13">
        <f t="shared" si="24"/>
        <v>5491145</v>
      </c>
      <c r="E87" s="15">
        <v>3178699.43</v>
      </c>
      <c r="F87" s="15">
        <v>3119257.56</v>
      </c>
      <c r="G87" s="13">
        <f t="shared" si="25"/>
        <v>2312445.5699999998</v>
      </c>
      <c r="H87" s="16" t="s">
        <v>151</v>
      </c>
    </row>
    <row r="88" spans="1:8">
      <c r="A88" s="14" t="s">
        <v>20</v>
      </c>
      <c r="B88" s="15">
        <v>15578486</v>
      </c>
      <c r="C88" s="15">
        <v>1567000</v>
      </c>
      <c r="D88" s="13">
        <f t="shared" si="24"/>
        <v>17145486</v>
      </c>
      <c r="E88" s="15">
        <v>3693740.82</v>
      </c>
      <c r="F88" s="15">
        <v>3675090.19</v>
      </c>
      <c r="G88" s="13">
        <f t="shared" si="25"/>
        <v>13451745.18</v>
      </c>
      <c r="H88" s="16" t="s">
        <v>152</v>
      </c>
    </row>
    <row r="89" spans="1:8">
      <c r="A89" s="14" t="s">
        <v>22</v>
      </c>
      <c r="B89" s="15">
        <v>30737502</v>
      </c>
      <c r="C89" s="15">
        <v>0</v>
      </c>
      <c r="D89" s="13">
        <f t="shared" si="24"/>
        <v>30737502</v>
      </c>
      <c r="E89" s="15">
        <v>17580507.210000001</v>
      </c>
      <c r="F89" s="15">
        <v>16253782.27</v>
      </c>
      <c r="G89" s="13">
        <f t="shared" si="25"/>
        <v>13156994.789999999</v>
      </c>
      <c r="H89" s="16" t="s">
        <v>153</v>
      </c>
    </row>
    <row r="90" spans="1:8">
      <c r="A90" s="14" t="s">
        <v>24</v>
      </c>
      <c r="B90" s="15">
        <v>50906750</v>
      </c>
      <c r="C90" s="15">
        <v>-1567000</v>
      </c>
      <c r="D90" s="13">
        <f t="shared" si="24"/>
        <v>49339750</v>
      </c>
      <c r="E90" s="15">
        <v>33571605.890000001</v>
      </c>
      <c r="F90" s="15">
        <v>33559265.590000004</v>
      </c>
      <c r="G90" s="13">
        <f t="shared" si="25"/>
        <v>15768144.109999999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3">
        <v>0</v>
      </c>
      <c r="C92" s="13">
        <v>0</v>
      </c>
      <c r="D92" s="13">
        <f t="shared" si="24"/>
        <v>0</v>
      </c>
      <c r="E92" s="13">
        <v>0</v>
      </c>
      <c r="F92" s="13">
        <v>0</v>
      </c>
      <c r="G92" s="13">
        <f t="shared" si="25"/>
        <v>0</v>
      </c>
      <c r="H92" s="16" t="s">
        <v>156</v>
      </c>
    </row>
    <row r="93" spans="1:8">
      <c r="A93" s="12" t="s">
        <v>30</v>
      </c>
      <c r="B93" s="13">
        <f>SUM(B94:B102)</f>
        <v>6473756.5999999996</v>
      </c>
      <c r="C93" s="13">
        <f t="shared" ref="C93:G93" si="26">SUM(C94:C102)</f>
        <v>9610481.4000000004</v>
      </c>
      <c r="D93" s="13">
        <f t="shared" si="26"/>
        <v>16084237.999999998</v>
      </c>
      <c r="E93" s="13">
        <f t="shared" si="26"/>
        <v>6035593.4400000004</v>
      </c>
      <c r="F93" s="13">
        <f t="shared" si="26"/>
        <v>6035593.4400000004</v>
      </c>
      <c r="G93" s="13">
        <f t="shared" si="26"/>
        <v>10048644.559999999</v>
      </c>
    </row>
    <row r="94" spans="1:8">
      <c r="A94" s="14" t="s">
        <v>31</v>
      </c>
      <c r="B94" s="15">
        <v>50000</v>
      </c>
      <c r="C94" s="15">
        <v>0</v>
      </c>
      <c r="D94" s="13">
        <f t="shared" ref="D94:D102" si="27">B94+C94</f>
        <v>50000</v>
      </c>
      <c r="E94" s="15">
        <v>120</v>
      </c>
      <c r="F94" s="15">
        <v>120</v>
      </c>
      <c r="G94" s="13">
        <f t="shared" ref="G94:G102" si="28">D94-E94</f>
        <v>49880</v>
      </c>
      <c r="H94" s="16" t="s">
        <v>157</v>
      </c>
    </row>
    <row r="95" spans="1:8">
      <c r="A95" s="14" t="s">
        <v>33</v>
      </c>
      <c r="B95" s="15">
        <v>297892</v>
      </c>
      <c r="C95" s="15">
        <v>2364783.6800000002</v>
      </c>
      <c r="D95" s="13">
        <f t="shared" si="27"/>
        <v>2662675.6800000002</v>
      </c>
      <c r="E95" s="15">
        <v>291767</v>
      </c>
      <c r="F95" s="15">
        <v>291767</v>
      </c>
      <c r="G95" s="13">
        <f t="shared" si="28"/>
        <v>2370908.6800000002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6" t="s">
        <v>159</v>
      </c>
    </row>
    <row r="97" spans="1:8">
      <c r="A97" s="14" t="s">
        <v>37</v>
      </c>
      <c r="B97" s="15">
        <v>15000</v>
      </c>
      <c r="C97" s="15">
        <v>94703.01</v>
      </c>
      <c r="D97" s="13">
        <f t="shared" si="27"/>
        <v>109703.01</v>
      </c>
      <c r="E97" s="15">
        <v>345.01</v>
      </c>
      <c r="F97" s="15">
        <v>345.01</v>
      </c>
      <c r="G97" s="13">
        <f t="shared" si="28"/>
        <v>109358</v>
      </c>
      <c r="H97" s="16" t="s">
        <v>160</v>
      </c>
    </row>
    <row r="98" spans="1:8">
      <c r="A98" s="21" t="s">
        <v>39</v>
      </c>
      <c r="B98" s="15">
        <v>84600</v>
      </c>
      <c r="C98" s="15">
        <v>-30000</v>
      </c>
      <c r="D98" s="13">
        <f t="shared" si="27"/>
        <v>54600</v>
      </c>
      <c r="E98" s="15">
        <v>27143.68</v>
      </c>
      <c r="F98" s="15">
        <v>27143.68</v>
      </c>
      <c r="G98" s="13">
        <f t="shared" si="28"/>
        <v>27456.32</v>
      </c>
      <c r="H98" s="16" t="s">
        <v>161</v>
      </c>
    </row>
    <row r="99" spans="1:8">
      <c r="A99" s="14" t="s">
        <v>41</v>
      </c>
      <c r="B99" s="15">
        <v>5822264.5999999996</v>
      </c>
      <c r="C99" s="15">
        <v>7310994.71</v>
      </c>
      <c r="D99" s="13">
        <f t="shared" si="27"/>
        <v>13133259.309999999</v>
      </c>
      <c r="E99" s="15">
        <v>5712950.5</v>
      </c>
      <c r="F99" s="15">
        <v>5712950.5</v>
      </c>
      <c r="G99" s="13">
        <f t="shared" si="28"/>
        <v>7420308.8099999987</v>
      </c>
      <c r="H99" s="16" t="s">
        <v>162</v>
      </c>
    </row>
    <row r="100" spans="1:8">
      <c r="A100" s="14" t="s">
        <v>43</v>
      </c>
      <c r="B100" s="15">
        <v>0</v>
      </c>
      <c r="C100" s="15">
        <v>20000</v>
      </c>
      <c r="D100" s="13">
        <f t="shared" si="27"/>
        <v>20000</v>
      </c>
      <c r="E100" s="15">
        <v>0</v>
      </c>
      <c r="F100" s="15">
        <v>0</v>
      </c>
      <c r="G100" s="13">
        <f t="shared" si="28"/>
        <v>20000</v>
      </c>
      <c r="H100" s="16" t="s">
        <v>163</v>
      </c>
    </row>
    <row r="101" spans="1:8">
      <c r="A101" s="14" t="s">
        <v>45</v>
      </c>
      <c r="B101" s="15">
        <v>170000</v>
      </c>
      <c r="C101" s="15">
        <v>-140000</v>
      </c>
      <c r="D101" s="13">
        <f t="shared" si="27"/>
        <v>30000</v>
      </c>
      <c r="E101" s="15">
        <v>1914</v>
      </c>
      <c r="F101" s="15">
        <v>1914</v>
      </c>
      <c r="G101" s="13">
        <f t="shared" si="28"/>
        <v>28086</v>
      </c>
      <c r="H101" s="16" t="s">
        <v>164</v>
      </c>
    </row>
    <row r="102" spans="1:8">
      <c r="A102" s="14" t="s">
        <v>47</v>
      </c>
      <c r="B102" s="15">
        <v>34000</v>
      </c>
      <c r="C102" s="15">
        <v>-10000</v>
      </c>
      <c r="D102" s="13">
        <f t="shared" si="27"/>
        <v>24000</v>
      </c>
      <c r="E102" s="15">
        <v>1353.25</v>
      </c>
      <c r="F102" s="15">
        <v>1353.25</v>
      </c>
      <c r="G102" s="13">
        <f t="shared" si="28"/>
        <v>22646.75</v>
      </c>
      <c r="H102" s="16" t="s">
        <v>165</v>
      </c>
    </row>
    <row r="103" spans="1:8">
      <c r="A103" s="12" t="s">
        <v>49</v>
      </c>
      <c r="B103" s="13">
        <f>SUM(B104:B112)</f>
        <v>205700</v>
      </c>
      <c r="C103" s="13">
        <f t="shared" ref="C103:G103" si="29">SUM(C104:C112)</f>
        <v>15844000</v>
      </c>
      <c r="D103" s="13">
        <f t="shared" si="29"/>
        <v>16049700</v>
      </c>
      <c r="E103" s="13">
        <f t="shared" si="29"/>
        <v>4184658.16</v>
      </c>
      <c r="F103" s="13">
        <f t="shared" si="29"/>
        <v>4184658.16</v>
      </c>
      <c r="G103" s="13">
        <f t="shared" si="29"/>
        <v>11865041.84</v>
      </c>
    </row>
    <row r="104" spans="1:8">
      <c r="A104" s="14" t="s">
        <v>50</v>
      </c>
      <c r="B104" s="15">
        <v>0</v>
      </c>
      <c r="C104" s="15">
        <v>5500000</v>
      </c>
      <c r="D104" s="13">
        <f t="shared" ref="D104:D112" si="30">B104+C104</f>
        <v>5500000</v>
      </c>
      <c r="E104" s="15">
        <v>0</v>
      </c>
      <c r="F104" s="15">
        <v>0</v>
      </c>
      <c r="G104" s="13">
        <f t="shared" ref="G104:G112" si="31">D104-E104</f>
        <v>5500000</v>
      </c>
      <c r="H104" s="16" t="s">
        <v>166</v>
      </c>
    </row>
    <row r="105" spans="1:8">
      <c r="A105" s="14" t="s">
        <v>52</v>
      </c>
      <c r="B105" s="15">
        <v>0</v>
      </c>
      <c r="C105" s="15">
        <v>3214000</v>
      </c>
      <c r="D105" s="13">
        <f t="shared" si="30"/>
        <v>3214000</v>
      </c>
      <c r="E105" s="15">
        <v>1776000</v>
      </c>
      <c r="F105" s="15">
        <v>1776000</v>
      </c>
      <c r="G105" s="13">
        <f t="shared" si="31"/>
        <v>1438000</v>
      </c>
      <c r="H105" s="16" t="s">
        <v>167</v>
      </c>
    </row>
    <row r="106" spans="1:8">
      <c r="A106" s="14" t="s">
        <v>54</v>
      </c>
      <c r="B106" s="15">
        <v>205700</v>
      </c>
      <c r="C106" s="15">
        <v>0</v>
      </c>
      <c r="D106" s="13">
        <f t="shared" si="30"/>
        <v>205700</v>
      </c>
      <c r="E106" s="15">
        <v>0</v>
      </c>
      <c r="F106" s="15">
        <v>0</v>
      </c>
      <c r="G106" s="13">
        <f t="shared" si="31"/>
        <v>205700</v>
      </c>
      <c r="H106" s="16" t="s">
        <v>168</v>
      </c>
    </row>
    <row r="107" spans="1:8">
      <c r="A107" s="14" t="s">
        <v>56</v>
      </c>
      <c r="B107" s="13">
        <v>0</v>
      </c>
      <c r="C107" s="13">
        <v>0</v>
      </c>
      <c r="D107" s="13">
        <f t="shared" si="30"/>
        <v>0</v>
      </c>
      <c r="E107" s="13">
        <v>0</v>
      </c>
      <c r="F107" s="13">
        <v>0</v>
      </c>
      <c r="G107" s="13">
        <f t="shared" si="31"/>
        <v>0</v>
      </c>
      <c r="H107" s="16" t="s">
        <v>169</v>
      </c>
    </row>
    <row r="108" spans="1:8">
      <c r="A108" s="14" t="s">
        <v>58</v>
      </c>
      <c r="B108" s="15">
        <v>0</v>
      </c>
      <c r="C108" s="15">
        <v>7000000</v>
      </c>
      <c r="D108" s="13">
        <f t="shared" si="30"/>
        <v>7000000</v>
      </c>
      <c r="E108" s="15">
        <v>2408658.16</v>
      </c>
      <c r="F108" s="15">
        <v>2408658.16</v>
      </c>
      <c r="G108" s="13">
        <f t="shared" si="31"/>
        <v>4591341.84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0"/>
        <v>0</v>
      </c>
      <c r="E109" s="13">
        <v>0</v>
      </c>
      <c r="F109" s="13">
        <v>0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3">
        <v>0</v>
      </c>
      <c r="C110" s="13">
        <v>0</v>
      </c>
      <c r="D110" s="13">
        <f t="shared" si="30"/>
        <v>0</v>
      </c>
      <c r="E110" s="13">
        <v>0</v>
      </c>
      <c r="F110" s="13">
        <v>0</v>
      </c>
      <c r="G110" s="13">
        <f t="shared" si="31"/>
        <v>0</v>
      </c>
      <c r="H110" s="16" t="s">
        <v>172</v>
      </c>
    </row>
    <row r="111" spans="1:8">
      <c r="A111" s="14" t="s">
        <v>64</v>
      </c>
      <c r="B111" s="15">
        <v>0</v>
      </c>
      <c r="C111" s="15">
        <v>130000</v>
      </c>
      <c r="D111" s="13">
        <f t="shared" si="30"/>
        <v>130000</v>
      </c>
      <c r="E111" s="15">
        <v>0</v>
      </c>
      <c r="F111" s="15">
        <v>0</v>
      </c>
      <c r="G111" s="13">
        <f t="shared" si="31"/>
        <v>130000</v>
      </c>
      <c r="H111" s="16" t="s">
        <v>173</v>
      </c>
    </row>
    <row r="112" spans="1:8">
      <c r="A112" s="14" t="s">
        <v>66</v>
      </c>
      <c r="B112" s="13">
        <v>0</v>
      </c>
      <c r="C112" s="13">
        <v>0</v>
      </c>
      <c r="D112" s="13">
        <f t="shared" si="30"/>
        <v>0</v>
      </c>
      <c r="E112" s="13">
        <v>0</v>
      </c>
      <c r="F112" s="13">
        <v>0</v>
      </c>
      <c r="G112" s="13">
        <f t="shared" si="31"/>
        <v>0</v>
      </c>
      <c r="H112" s="16" t="s">
        <v>174</v>
      </c>
    </row>
    <row r="113" spans="1:8">
      <c r="A113" s="12" t="s">
        <v>68</v>
      </c>
      <c r="B113" s="13">
        <f>SUM(B114:B122)</f>
        <v>3045051</v>
      </c>
      <c r="C113" s="13">
        <f t="shared" ref="C113:G113" si="32">SUM(C114:C122)</f>
        <v>1815326.2</v>
      </c>
      <c r="D113" s="13">
        <f t="shared" si="32"/>
        <v>4860377.2</v>
      </c>
      <c r="E113" s="13">
        <f t="shared" si="32"/>
        <v>3144266.69</v>
      </c>
      <c r="F113" s="13">
        <f t="shared" si="32"/>
        <v>3144266.69</v>
      </c>
      <c r="G113" s="13">
        <f t="shared" si="32"/>
        <v>1716110.51</v>
      </c>
    </row>
    <row r="114" spans="1:8">
      <c r="A114" s="14" t="s">
        <v>69</v>
      </c>
      <c r="B114" s="15">
        <v>3045051</v>
      </c>
      <c r="C114" s="15">
        <v>0</v>
      </c>
      <c r="D114" s="13">
        <f t="shared" ref="D114:D122" si="33">B114+C114</f>
        <v>3045051</v>
      </c>
      <c r="E114" s="15">
        <v>2030034</v>
      </c>
      <c r="F114" s="15">
        <v>2030034</v>
      </c>
      <c r="G114" s="13">
        <f t="shared" ref="G114:G122" si="34">D114-E114</f>
        <v>1015017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5">
        <v>0</v>
      </c>
      <c r="C117" s="15">
        <v>1815326.2</v>
      </c>
      <c r="D117" s="13">
        <f t="shared" si="33"/>
        <v>1815326.2</v>
      </c>
      <c r="E117" s="15">
        <v>1114232.69</v>
      </c>
      <c r="F117" s="15">
        <v>1114232.69</v>
      </c>
      <c r="G117" s="13">
        <f t="shared" si="34"/>
        <v>701093.51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3191250</v>
      </c>
      <c r="D123" s="13">
        <f t="shared" si="35"/>
        <v>3191250</v>
      </c>
      <c r="E123" s="13">
        <f t="shared" si="35"/>
        <v>3071250</v>
      </c>
      <c r="F123" s="13">
        <f t="shared" si="35"/>
        <v>3071250</v>
      </c>
      <c r="G123" s="13">
        <f t="shared" si="35"/>
        <v>120000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36">B124+C124</f>
        <v>0</v>
      </c>
      <c r="E124" s="13">
        <v>0</v>
      </c>
      <c r="F124" s="13">
        <v>0</v>
      </c>
      <c r="G124" s="13">
        <f t="shared" ref="G124:G132" si="37">D124-E124</f>
        <v>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5">
        <v>0</v>
      </c>
      <c r="C127" s="15">
        <v>3071250</v>
      </c>
      <c r="D127" s="13">
        <f t="shared" si="36"/>
        <v>3071250</v>
      </c>
      <c r="E127" s="15">
        <v>3071250</v>
      </c>
      <c r="F127" s="15">
        <v>3071250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5">
        <v>0</v>
      </c>
      <c r="C128" s="15">
        <v>120000</v>
      </c>
      <c r="D128" s="13">
        <f t="shared" si="36"/>
        <v>120000</v>
      </c>
      <c r="E128" s="15">
        <v>0</v>
      </c>
      <c r="F128" s="15">
        <v>0</v>
      </c>
      <c r="G128" s="13">
        <f t="shared" si="37"/>
        <v>120000</v>
      </c>
      <c r="H128" s="16" t="s">
        <v>186</v>
      </c>
    </row>
    <row r="129" spans="1:8">
      <c r="A129" s="14" t="s">
        <v>96</v>
      </c>
      <c r="B129" s="13">
        <v>0</v>
      </c>
      <c r="C129" s="13">
        <v>0</v>
      </c>
      <c r="D129" s="13">
        <f t="shared" si="36"/>
        <v>0</v>
      </c>
      <c r="E129" s="13">
        <v>0</v>
      </c>
      <c r="F129" s="13">
        <v>0</v>
      </c>
      <c r="G129" s="13">
        <f t="shared" si="37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47782833.280000001</v>
      </c>
      <c r="C133" s="13">
        <f t="shared" ref="C133:G133" si="38">SUM(C134:C136)</f>
        <v>110326724.25</v>
      </c>
      <c r="D133" s="13">
        <f t="shared" si="38"/>
        <v>158109557.53</v>
      </c>
      <c r="E133" s="13">
        <f t="shared" si="38"/>
        <v>14321404.220000001</v>
      </c>
      <c r="F133" s="13">
        <f t="shared" si="38"/>
        <v>14321404.220000001</v>
      </c>
      <c r="G133" s="13">
        <f t="shared" si="38"/>
        <v>143788153.31</v>
      </c>
    </row>
    <row r="134" spans="1:8">
      <c r="A134" s="14" t="s">
        <v>105</v>
      </c>
      <c r="B134" s="15">
        <v>47782833.280000001</v>
      </c>
      <c r="C134" s="15">
        <v>99361359.349999994</v>
      </c>
      <c r="D134" s="13">
        <f t="shared" ref="D134:D157" si="39">B134+C134</f>
        <v>147144192.63</v>
      </c>
      <c r="E134" s="15">
        <v>14321404.220000001</v>
      </c>
      <c r="F134" s="15">
        <v>14321404.220000001</v>
      </c>
      <c r="G134" s="13">
        <f t="shared" ref="G134:G136" si="40">D134-E134</f>
        <v>132822788.41</v>
      </c>
      <c r="H134" s="16" t="s">
        <v>191</v>
      </c>
    </row>
    <row r="135" spans="1:8">
      <c r="A135" s="14" t="s">
        <v>107</v>
      </c>
      <c r="B135" s="15">
        <v>0</v>
      </c>
      <c r="C135" s="15">
        <v>10965364.9</v>
      </c>
      <c r="D135" s="13">
        <f t="shared" si="39"/>
        <v>10965364.9</v>
      </c>
      <c r="E135" s="15">
        <v>0</v>
      </c>
      <c r="F135" s="15">
        <v>0</v>
      </c>
      <c r="G135" s="13">
        <f t="shared" si="40"/>
        <v>10965364.9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4000000</v>
      </c>
      <c r="C146" s="13">
        <f t="shared" ref="C146:G146" si="43">SUM(C147:C149)</f>
        <v>13944308.09</v>
      </c>
      <c r="D146" s="13">
        <f t="shared" si="43"/>
        <v>17944308.09</v>
      </c>
      <c r="E146" s="13">
        <f t="shared" si="43"/>
        <v>379521.33</v>
      </c>
      <c r="F146" s="13">
        <f t="shared" si="43"/>
        <v>379521.33</v>
      </c>
      <c r="G146" s="13">
        <f t="shared" si="43"/>
        <v>17564786.760000002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5">
        <v>4000000</v>
      </c>
      <c r="C149" s="15">
        <v>13944308.09</v>
      </c>
      <c r="D149" s="13">
        <f t="shared" si="39"/>
        <v>17944308.09</v>
      </c>
      <c r="E149" s="15">
        <v>379521.33</v>
      </c>
      <c r="F149" s="15">
        <v>379521.33</v>
      </c>
      <c r="G149" s="13">
        <f t="shared" si="44"/>
        <v>17564786.760000002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804069475.83000004</v>
      </c>
      <c r="C159" s="11">
        <f t="shared" ref="C159:G159" si="47">C9+C84</f>
        <v>424544592.5</v>
      </c>
      <c r="D159" s="11">
        <f t="shared" si="47"/>
        <v>1228614068.3299999</v>
      </c>
      <c r="E159" s="11">
        <f t="shared" si="47"/>
        <v>576401378.19999993</v>
      </c>
      <c r="F159" s="11">
        <f t="shared" si="47"/>
        <v>568940811.21000004</v>
      </c>
      <c r="G159" s="11">
        <f t="shared" si="47"/>
        <v>652212690.13000011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7">
      <c r="A161" s="26"/>
    </row>
    <row r="162" spans="1:7">
      <c r="B162" s="27"/>
      <c r="C162" s="27"/>
      <c r="D162" s="27"/>
      <c r="E162" s="27"/>
      <c r="F162" s="27"/>
      <c r="G162" s="27"/>
    </row>
    <row r="163" spans="1:7">
      <c r="B163" s="28"/>
      <c r="C163" s="28"/>
      <c r="D163" s="28"/>
      <c r="E163" s="28"/>
      <c r="F163" s="28"/>
      <c r="G163" s="2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2023-10-31T18:05:30Z</dcterms:created>
  <dcterms:modified xsi:type="dcterms:W3CDTF">2023-10-31T18:05:50Z</dcterms:modified>
</cp:coreProperties>
</file>