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DIF\"/>
    </mc:Choice>
  </mc:AlternateContent>
  <bookViews>
    <workbookView xWindow="0" yWindow="0" windowWidth="23040" windowHeight="9120"/>
  </bookViews>
  <sheets>
    <sheet name="Formato 6a" sheetId="1" r:id="rId1"/>
  </sheets>
  <externalReferences>
    <externalReference r:id="rId2"/>
  </externalReferences>
  <definedNames>
    <definedName name="ANIO">'[1]Info General'!$D$20</definedName>
    <definedName name="_xlnm.Print_Area" localSheetId="0">'Formato 6a'!$A$2:$G$160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D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3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5" i="1" s="1"/>
  <c r="D86" i="1"/>
  <c r="G86" i="1" s="1"/>
  <c r="F85" i="1"/>
  <c r="F84" i="1" s="1"/>
  <c r="E85" i="1"/>
  <c r="C85" i="1"/>
  <c r="C84" i="1" s="1"/>
  <c r="B85" i="1"/>
  <c r="B84" i="1" s="1"/>
  <c r="E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F71" i="1"/>
  <c r="E71" i="1"/>
  <c r="D71" i="1"/>
  <c r="D9" i="1" s="1"/>
  <c r="C71" i="1"/>
  <c r="B71" i="1"/>
  <c r="F9" i="1"/>
  <c r="F159" i="1" s="1"/>
  <c r="E9" i="1"/>
  <c r="E159" i="1" s="1"/>
  <c r="C9" i="1"/>
  <c r="C159" i="1" s="1"/>
  <c r="B9" i="1"/>
  <c r="B159" i="1" s="1"/>
  <c r="G137" i="1" l="1"/>
  <c r="G150" i="1"/>
  <c r="G71" i="1"/>
  <c r="G75" i="1"/>
  <c r="G85" i="1"/>
  <c r="D84" i="1"/>
  <c r="D159" i="1" s="1"/>
  <c r="G113" i="1"/>
  <c r="D146" i="1"/>
  <c r="G87" i="1"/>
  <c r="G95" i="1"/>
  <c r="G93" i="1" s="1"/>
  <c r="G105" i="1"/>
  <c r="G103" i="1" s="1"/>
  <c r="G115" i="1"/>
  <c r="G125" i="1"/>
  <c r="G123" i="1" s="1"/>
  <c r="G135" i="1"/>
  <c r="G133" i="1" s="1"/>
  <c r="G84" i="1" l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<sst xmlns="http://schemas.openxmlformats.org/spreadsheetml/2006/main" count="285" uniqueCount="212">
  <si>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</si>
  <si>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Sistema para el Desarrollo Integral de la Familia de Guanajuato, Gto.</t>
  </si>
  <si>
    <t>Estado Analítico del Ejercicio del Presupuesto de Egresos Detallado - LDF</t>
  </si>
  <si>
    <t xml:space="preserve">Clasificación por Objeto del Gasto (Capítulo y Concepto) 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</si>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</sst>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6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9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  <xf numFmtId="0" fontId="0" fillId="3" borderId="5" xfId="0" applyFill="1" applyBorder="1" applyAlignment="1">
      <alignment horizontal="left" vertical="center" indent="3"/>
    </xf>
    <xf numFmtId="164" fontId="0" fillId="3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2" fillId="3" borderId="5" xfId="0" applyFont="1" applyFill="1" applyBorder="1" applyAlignment="1">
      <alignment horizontal="left" indent="3"/>
    </xf>
    <xf numFmtId="0" fontId="0" fillId="0" borderId="6" xfId="0" applyBorder="1" applyAlignment="1">
      <alignment vertical="center"/>
    </xf>
    <xf numFmtId="43" fontId="0" fillId="0" borderId="6" xfId="1" applyFont="1" applyBorder="1"/>
    <xf numFmtId="164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tabSelected="1" zoomScale="85" zoomScaleNormal="85" workbookViewId="0">
      <selection activeCell="A16" sqref="A16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0.950000000000003" customHeight="1">
      <c r="A1" s="1" t="s">
        <v>0</v>
      </c>
      <c r="B1" s="2"/>
      <c r="C1" s="2"/>
      <c r="D1" s="2"/>
      <c r="E1" s="2"/>
      <c r="F1" s="2"/>
      <c r="G1" s="3"/>
    </row>
    <row r="2" spans="1:8">
      <c r="A2" s="4" t="s">
        <v>1</v>
      </c>
      <c r="B2" s="4"/>
      <c r="C2" s="4"/>
      <c r="D2" s="4"/>
      <c r="E2" s="4"/>
      <c r="F2" s="4"/>
      <c r="G2" s="4"/>
    </row>
    <row r="3" spans="1:8">
      <c r="A3" s="5" t="s">
        <v>2</v>
      </c>
      <c r="B3" s="5"/>
      <c r="C3" s="5"/>
      <c r="D3" s="5"/>
      <c r="E3" s="5"/>
      <c r="F3" s="5"/>
      <c r="G3" s="5"/>
    </row>
    <row r="4" spans="1:8">
      <c r="A4" s="5" t="s">
        <v>3</v>
      </c>
      <c r="B4" s="5"/>
      <c r="C4" s="5"/>
      <c r="D4" s="5"/>
      <c r="E4" s="5"/>
      <c r="F4" s="5"/>
      <c r="G4" s="5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27354306.600000001</v>
      </c>
      <c r="C9" s="11">
        <f t="shared" ref="C9:G9" si="0">C10+C18+C189+C28+C38+C48+C58+C62+C71+C75</f>
        <v>5738107.7899999991</v>
      </c>
      <c r="D9" s="11">
        <f t="shared" si="0"/>
        <v>33092414.390000004</v>
      </c>
      <c r="E9" s="11">
        <f t="shared" si="0"/>
        <v>30857919.830000002</v>
      </c>
      <c r="F9" s="11">
        <f t="shared" si="0"/>
        <v>30809360.760000002</v>
      </c>
      <c r="G9" s="11">
        <f t="shared" si="0"/>
        <v>2234494.5600000005</v>
      </c>
    </row>
    <row r="10" spans="1:8">
      <c r="A10" s="12" t="s">
        <v>15</v>
      </c>
      <c r="B10" s="13">
        <v>19671383.790000003</v>
      </c>
      <c r="C10" s="13">
        <v>2296950.2999999998</v>
      </c>
      <c r="D10" s="13">
        <v>21968334.09</v>
      </c>
      <c r="E10" s="13">
        <v>20785434.600000001</v>
      </c>
      <c r="F10" s="13">
        <v>20785434.600000001</v>
      </c>
      <c r="G10" s="13">
        <v>1182899.4900000007</v>
      </c>
    </row>
    <row r="11" spans="1:8">
      <c r="A11" s="14" t="s">
        <v>16</v>
      </c>
      <c r="B11" s="15">
        <v>7085677.4900000002</v>
      </c>
      <c r="C11" s="15">
        <v>-477133.14</v>
      </c>
      <c r="D11" s="13">
        <v>6608544.3500000006</v>
      </c>
      <c r="E11" s="15">
        <v>6565966.3099999996</v>
      </c>
      <c r="F11" s="15">
        <v>6565966.3099999996</v>
      </c>
      <c r="G11" s="13">
        <v>42578.040000000969</v>
      </c>
      <c r="H11" s="16" t="s">
        <v>17</v>
      </c>
    </row>
    <row r="12" spans="1:8">
      <c r="A12" s="14" t="s">
        <v>18</v>
      </c>
      <c r="B12" s="15">
        <v>840216.28</v>
      </c>
      <c r="C12" s="15">
        <v>1819052.98</v>
      </c>
      <c r="D12" s="13">
        <v>2659269.2599999998</v>
      </c>
      <c r="E12" s="15">
        <v>2556206.31</v>
      </c>
      <c r="F12" s="15">
        <v>2556206.31</v>
      </c>
      <c r="G12" s="13">
        <v>103062.94999999972</v>
      </c>
      <c r="H12" s="16" t="s">
        <v>19</v>
      </c>
    </row>
    <row r="13" spans="1:8">
      <c r="A13" s="14" t="s">
        <v>20</v>
      </c>
      <c r="B13" s="15">
        <v>1263711.42</v>
      </c>
      <c r="C13" s="15">
        <v>977097.18</v>
      </c>
      <c r="D13" s="13">
        <v>2240808.6</v>
      </c>
      <c r="E13" s="15">
        <v>2081176.15</v>
      </c>
      <c r="F13" s="15">
        <v>2081176.15</v>
      </c>
      <c r="G13" s="13">
        <v>159632.45000000019</v>
      </c>
      <c r="H13" s="16" t="s">
        <v>21</v>
      </c>
    </row>
    <row r="14" spans="1:8">
      <c r="A14" s="14" t="s">
        <v>22</v>
      </c>
      <c r="B14" s="15">
        <v>3367110.07</v>
      </c>
      <c r="C14" s="15">
        <v>-193295.63</v>
      </c>
      <c r="D14" s="13">
        <v>3173814.44</v>
      </c>
      <c r="E14" s="15">
        <v>2872092.22</v>
      </c>
      <c r="F14" s="15">
        <v>2872092.22</v>
      </c>
      <c r="G14" s="13">
        <v>301722.21999999974</v>
      </c>
      <c r="H14" s="16" t="s">
        <v>23</v>
      </c>
    </row>
    <row r="15" spans="1:8">
      <c r="A15" s="14" t="s">
        <v>24</v>
      </c>
      <c r="B15" s="15">
        <v>6714775.3300000001</v>
      </c>
      <c r="C15" s="15">
        <v>571122.11</v>
      </c>
      <c r="D15" s="13">
        <v>7285897.4400000004</v>
      </c>
      <c r="E15" s="15">
        <v>6709993.6100000003</v>
      </c>
      <c r="F15" s="15">
        <v>6709993.6100000003</v>
      </c>
      <c r="G15" s="13">
        <v>575903.83000000007</v>
      </c>
      <c r="H15" s="16" t="s">
        <v>25</v>
      </c>
    </row>
    <row r="16" spans="1:8">
      <c r="A16" s="14" t="s">
        <v>26</v>
      </c>
      <c r="B16" s="15">
        <v>399893.2</v>
      </c>
      <c r="C16" s="15">
        <v>-399893.2</v>
      </c>
      <c r="D16" s="13">
        <v>0</v>
      </c>
      <c r="E16" s="15">
        <v>0</v>
      </c>
      <c r="F16" s="15">
        <v>0</v>
      </c>
      <c r="G16" s="13">
        <v>0</v>
      </c>
      <c r="H16" s="16" t="s">
        <v>27</v>
      </c>
    </row>
    <row r="17" spans="1:8">
      <c r="A17" s="14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6" t="s">
        <v>29</v>
      </c>
    </row>
    <row r="18" spans="1:8">
      <c r="A18" s="12" t="s">
        <v>30</v>
      </c>
      <c r="B18" s="13">
        <v>2413996.2199999997</v>
      </c>
      <c r="C18" s="13">
        <v>1391630.47</v>
      </c>
      <c r="D18" s="13">
        <v>3805626.6900000004</v>
      </c>
      <c r="E18" s="13">
        <v>3535712.29</v>
      </c>
      <c r="F18" s="13">
        <v>3521748.8</v>
      </c>
      <c r="G18" s="13">
        <v>269914.40000000014</v>
      </c>
    </row>
    <row r="19" spans="1:8">
      <c r="A19" s="14" t="s">
        <v>31</v>
      </c>
      <c r="B19" s="15">
        <v>471670.51</v>
      </c>
      <c r="C19" s="15">
        <v>18590.310000000001</v>
      </c>
      <c r="D19" s="13">
        <v>490260.82</v>
      </c>
      <c r="E19" s="15">
        <v>444565.39</v>
      </c>
      <c r="F19" s="15">
        <v>444565.39</v>
      </c>
      <c r="G19" s="13">
        <v>45695.429999999993</v>
      </c>
      <c r="H19" s="16" t="s">
        <v>32</v>
      </c>
    </row>
    <row r="20" spans="1:8">
      <c r="A20" s="14" t="s">
        <v>33</v>
      </c>
      <c r="B20" s="15">
        <v>256241.95</v>
      </c>
      <c r="C20" s="15">
        <v>109046.04</v>
      </c>
      <c r="D20" s="13">
        <v>365287.99</v>
      </c>
      <c r="E20" s="15">
        <v>357259.48</v>
      </c>
      <c r="F20" s="15">
        <v>357259.48</v>
      </c>
      <c r="G20" s="13">
        <v>8028.5100000000093</v>
      </c>
      <c r="H20" s="16" t="s">
        <v>34</v>
      </c>
    </row>
    <row r="21" spans="1:8">
      <c r="A21" s="14" t="s">
        <v>35</v>
      </c>
      <c r="B21" s="15">
        <v>700000</v>
      </c>
      <c r="C21" s="15">
        <v>1220000</v>
      </c>
      <c r="D21" s="13">
        <v>1920000</v>
      </c>
      <c r="E21" s="15">
        <v>1915333.9</v>
      </c>
      <c r="F21" s="15">
        <v>1915333.9</v>
      </c>
      <c r="G21" s="13">
        <v>4666.1000000000931</v>
      </c>
      <c r="H21" s="16" t="s">
        <v>36</v>
      </c>
    </row>
    <row r="22" spans="1:8">
      <c r="A22" s="14" t="s">
        <v>37</v>
      </c>
      <c r="B22" s="15">
        <v>86320</v>
      </c>
      <c r="C22" s="15">
        <v>5244.2</v>
      </c>
      <c r="D22" s="13">
        <v>91564.2</v>
      </c>
      <c r="E22" s="15">
        <v>54808.05</v>
      </c>
      <c r="F22" s="15">
        <v>54808.05</v>
      </c>
      <c r="G22" s="13">
        <v>36756.149999999994</v>
      </c>
      <c r="H22" s="16" t="s">
        <v>38</v>
      </c>
    </row>
    <row r="23" spans="1:8">
      <c r="A23" s="14" t="s">
        <v>39</v>
      </c>
      <c r="B23" s="15">
        <v>14723.76</v>
      </c>
      <c r="C23" s="15">
        <v>-4998.72</v>
      </c>
      <c r="D23" s="13">
        <v>9725.0400000000009</v>
      </c>
      <c r="E23" s="15">
        <v>3987</v>
      </c>
      <c r="F23" s="15">
        <v>3987</v>
      </c>
      <c r="G23" s="13">
        <v>5738.0400000000009</v>
      </c>
      <c r="H23" s="16" t="s">
        <v>40</v>
      </c>
    </row>
    <row r="24" spans="1:8">
      <c r="A24" s="14" t="s">
        <v>41</v>
      </c>
      <c r="B24" s="15">
        <v>640640</v>
      </c>
      <c r="C24" s="15">
        <v>54253.4</v>
      </c>
      <c r="D24" s="13">
        <v>694893.4</v>
      </c>
      <c r="E24" s="15">
        <v>545849.1</v>
      </c>
      <c r="F24" s="15">
        <v>531885.61</v>
      </c>
      <c r="G24" s="13">
        <v>149044.30000000005</v>
      </c>
      <c r="H24" s="16" t="s">
        <v>42</v>
      </c>
    </row>
    <row r="25" spans="1:8">
      <c r="A25" s="14" t="s">
        <v>43</v>
      </c>
      <c r="B25" s="15">
        <v>200000</v>
      </c>
      <c r="C25" s="15">
        <v>-24193.17</v>
      </c>
      <c r="D25" s="13">
        <v>175806.83000000002</v>
      </c>
      <c r="E25" s="15">
        <v>168785.67</v>
      </c>
      <c r="F25" s="15">
        <v>168785.67</v>
      </c>
      <c r="G25" s="13">
        <v>7021.1600000000035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6" t="s">
        <v>46</v>
      </c>
    </row>
    <row r="27" spans="1:8">
      <c r="A27" s="14" t="s">
        <v>47</v>
      </c>
      <c r="B27" s="15">
        <v>44400</v>
      </c>
      <c r="C27" s="15">
        <v>13688.41</v>
      </c>
      <c r="D27" s="13">
        <v>58088.41</v>
      </c>
      <c r="E27" s="15">
        <v>45123.7</v>
      </c>
      <c r="F27" s="15">
        <v>45123.7</v>
      </c>
      <c r="G27" s="13">
        <v>12964.710000000006</v>
      </c>
      <c r="H27" s="16" t="s">
        <v>48</v>
      </c>
    </row>
    <row r="28" spans="1:8">
      <c r="A28" s="12" t="s">
        <v>49</v>
      </c>
      <c r="B28" s="13">
        <v>2585178.7699999996</v>
      </c>
      <c r="C28" s="13">
        <v>7939.5299999999115</v>
      </c>
      <c r="D28" s="13">
        <v>2593118.2999999998</v>
      </c>
      <c r="E28" s="13">
        <v>2289374.64</v>
      </c>
      <c r="F28" s="13">
        <v>2254779.06</v>
      </c>
      <c r="G28" s="13">
        <v>303743.6599999998</v>
      </c>
    </row>
    <row r="29" spans="1:8">
      <c r="A29" s="14" t="s">
        <v>50</v>
      </c>
      <c r="B29" s="15">
        <v>810099.7</v>
      </c>
      <c r="C29" s="15">
        <v>-50607.14</v>
      </c>
      <c r="D29" s="13">
        <v>759492.55999999994</v>
      </c>
      <c r="E29" s="15">
        <v>737578.29</v>
      </c>
      <c r="F29" s="15">
        <v>737578.29</v>
      </c>
      <c r="G29" s="13">
        <v>21914.269999999902</v>
      </c>
      <c r="H29" s="16" t="s">
        <v>51</v>
      </c>
    </row>
    <row r="30" spans="1:8">
      <c r="A30" s="14" t="s">
        <v>52</v>
      </c>
      <c r="B30" s="15">
        <v>71409.78</v>
      </c>
      <c r="C30" s="15">
        <v>-51719.76</v>
      </c>
      <c r="D30" s="13">
        <v>19690.019999999997</v>
      </c>
      <c r="E30" s="15">
        <v>11370.02</v>
      </c>
      <c r="F30" s="15">
        <v>11370.02</v>
      </c>
      <c r="G30" s="13">
        <v>8319.9999999999964</v>
      </c>
      <c r="H30" s="16" t="s">
        <v>53</v>
      </c>
    </row>
    <row r="31" spans="1:8">
      <c r="A31" s="14" t="s">
        <v>54</v>
      </c>
      <c r="B31" s="15">
        <v>207980.62</v>
      </c>
      <c r="C31" s="15">
        <v>-76910.850000000006</v>
      </c>
      <c r="D31" s="13">
        <v>131069.76999999999</v>
      </c>
      <c r="E31" s="15">
        <v>52328.83</v>
      </c>
      <c r="F31" s="15">
        <v>52328.83</v>
      </c>
      <c r="G31" s="13">
        <v>78740.939999999988</v>
      </c>
      <c r="H31" s="16" t="s">
        <v>55</v>
      </c>
    </row>
    <row r="32" spans="1:8">
      <c r="A32" s="14" t="s">
        <v>56</v>
      </c>
      <c r="B32" s="15">
        <v>135233.13</v>
      </c>
      <c r="C32" s="15">
        <v>353.04</v>
      </c>
      <c r="D32" s="13">
        <v>135586.17000000001</v>
      </c>
      <c r="E32" s="15">
        <v>125089.05</v>
      </c>
      <c r="F32" s="15">
        <v>125089.05</v>
      </c>
      <c r="G32" s="13">
        <v>10497.12000000001</v>
      </c>
      <c r="H32" s="16" t="s">
        <v>57</v>
      </c>
    </row>
    <row r="33" spans="1:8">
      <c r="A33" s="14" t="s">
        <v>58</v>
      </c>
      <c r="B33" s="15">
        <v>814002.7</v>
      </c>
      <c r="C33" s="15">
        <v>-309989.09000000003</v>
      </c>
      <c r="D33" s="13">
        <v>504013.60999999993</v>
      </c>
      <c r="E33" s="15">
        <v>383397.05</v>
      </c>
      <c r="F33" s="15">
        <v>383397.05</v>
      </c>
      <c r="G33" s="13">
        <v>120616.55999999994</v>
      </c>
      <c r="H33" s="16" t="s">
        <v>59</v>
      </c>
    </row>
    <row r="34" spans="1:8">
      <c r="A34" s="14" t="s">
        <v>60</v>
      </c>
      <c r="B34" s="15">
        <v>62400</v>
      </c>
      <c r="C34" s="15">
        <v>0</v>
      </c>
      <c r="D34" s="13">
        <v>62400</v>
      </c>
      <c r="E34" s="15">
        <v>26825</v>
      </c>
      <c r="F34" s="15">
        <v>26825</v>
      </c>
      <c r="G34" s="13">
        <v>35575</v>
      </c>
      <c r="H34" s="16" t="s">
        <v>61</v>
      </c>
    </row>
    <row r="35" spans="1:8">
      <c r="A35" s="14" t="s">
        <v>62</v>
      </c>
      <c r="B35" s="15">
        <v>41600</v>
      </c>
      <c r="C35" s="15">
        <v>12896.54</v>
      </c>
      <c r="D35" s="13">
        <v>54496.54</v>
      </c>
      <c r="E35" s="15">
        <v>49296.54</v>
      </c>
      <c r="F35" s="15">
        <v>49296.54</v>
      </c>
      <c r="G35" s="13">
        <v>5200</v>
      </c>
      <c r="H35" s="16" t="s">
        <v>63</v>
      </c>
    </row>
    <row r="36" spans="1:8">
      <c r="A36" s="14" t="s">
        <v>64</v>
      </c>
      <c r="B36" s="15">
        <v>119000</v>
      </c>
      <c r="C36" s="15">
        <v>291118.55</v>
      </c>
      <c r="D36" s="13">
        <v>410118.55</v>
      </c>
      <c r="E36" s="15">
        <v>395671.58</v>
      </c>
      <c r="F36" s="15">
        <v>395671.58</v>
      </c>
      <c r="G36" s="13">
        <v>14446.969999999972</v>
      </c>
      <c r="H36" s="16" t="s">
        <v>65</v>
      </c>
    </row>
    <row r="37" spans="1:8">
      <c r="A37" s="14" t="s">
        <v>66</v>
      </c>
      <c r="B37" s="15">
        <v>323452.84000000003</v>
      </c>
      <c r="C37" s="15">
        <v>192798.24</v>
      </c>
      <c r="D37" s="13">
        <v>516251.08</v>
      </c>
      <c r="E37" s="15">
        <v>507818.28</v>
      </c>
      <c r="F37" s="15">
        <v>473222.7</v>
      </c>
      <c r="G37" s="13">
        <v>8432.7999999999884</v>
      </c>
      <c r="H37" s="16" t="s">
        <v>67</v>
      </c>
    </row>
    <row r="38" spans="1:8">
      <c r="A38" s="12" t="s">
        <v>68</v>
      </c>
      <c r="B38" s="13">
        <v>2227148.8600000003</v>
      </c>
      <c r="C38" s="13">
        <v>1463484.49</v>
      </c>
      <c r="D38" s="13">
        <v>3690633.35</v>
      </c>
      <c r="E38" s="13">
        <v>3651052.3000000003</v>
      </c>
      <c r="F38" s="13">
        <v>3651052.3000000003</v>
      </c>
      <c r="G38" s="13">
        <v>39581.04999999993</v>
      </c>
    </row>
    <row r="39" spans="1:8">
      <c r="A39" s="14" t="s">
        <v>69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6" t="s">
        <v>74</v>
      </c>
    </row>
    <row r="42" spans="1:8">
      <c r="A42" s="14" t="s">
        <v>75</v>
      </c>
      <c r="B42" s="15">
        <v>1848147.85</v>
      </c>
      <c r="C42" s="15">
        <v>1420834.21</v>
      </c>
      <c r="D42" s="13">
        <v>3268982.06</v>
      </c>
      <c r="E42" s="15">
        <v>3246287.18</v>
      </c>
      <c r="F42" s="15">
        <v>3246287.18</v>
      </c>
      <c r="G42" s="13">
        <v>22694.879999999888</v>
      </c>
      <c r="H42" s="16" t="s">
        <v>76</v>
      </c>
    </row>
    <row r="43" spans="1:8">
      <c r="A43" s="14" t="s">
        <v>77</v>
      </c>
      <c r="B43" s="15">
        <v>379001.01</v>
      </c>
      <c r="C43" s="15">
        <v>42650.28</v>
      </c>
      <c r="D43" s="13">
        <v>421651.29000000004</v>
      </c>
      <c r="E43" s="15">
        <v>404765.12</v>
      </c>
      <c r="F43" s="15">
        <v>404765.12</v>
      </c>
      <c r="G43" s="13">
        <v>16886.170000000042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6" t="s">
        <v>84</v>
      </c>
    </row>
    <row r="48" spans="1:8">
      <c r="A48" s="12" t="s">
        <v>85</v>
      </c>
      <c r="B48" s="13">
        <v>25000</v>
      </c>
      <c r="C48" s="13">
        <v>578103</v>
      </c>
      <c r="D48" s="13">
        <v>603103</v>
      </c>
      <c r="E48" s="13">
        <v>596346</v>
      </c>
      <c r="F48" s="13">
        <v>596346</v>
      </c>
      <c r="G48" s="13">
        <v>6757</v>
      </c>
    </row>
    <row r="49" spans="1:8">
      <c r="A49" s="14" t="s">
        <v>86</v>
      </c>
      <c r="B49" s="15">
        <v>25000</v>
      </c>
      <c r="C49" s="15">
        <v>94203</v>
      </c>
      <c r="D49" s="13">
        <v>119203</v>
      </c>
      <c r="E49" s="15">
        <v>112446</v>
      </c>
      <c r="F49" s="15">
        <v>112446</v>
      </c>
      <c r="G49" s="13">
        <v>6757</v>
      </c>
      <c r="H49" s="16" t="s">
        <v>87</v>
      </c>
    </row>
    <row r="50" spans="1:8">
      <c r="A50" s="14" t="s">
        <v>88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6" t="s">
        <v>89</v>
      </c>
    </row>
    <row r="51" spans="1:8">
      <c r="A51" s="14" t="s">
        <v>90</v>
      </c>
      <c r="B51" s="13">
        <v>0</v>
      </c>
      <c r="C51" s="13">
        <v>9000</v>
      </c>
      <c r="D51" s="13">
        <v>9000</v>
      </c>
      <c r="E51" s="13">
        <v>9000</v>
      </c>
      <c r="F51" s="13">
        <v>9000</v>
      </c>
      <c r="G51" s="13">
        <v>0</v>
      </c>
      <c r="H51" s="16" t="s">
        <v>91</v>
      </c>
    </row>
    <row r="52" spans="1:8">
      <c r="A52" s="14" t="s">
        <v>92</v>
      </c>
      <c r="B52" s="15">
        <v>0</v>
      </c>
      <c r="C52" s="15">
        <v>474900</v>
      </c>
      <c r="D52" s="13">
        <v>474900</v>
      </c>
      <c r="E52" s="15">
        <v>474900</v>
      </c>
      <c r="F52" s="15">
        <v>474900</v>
      </c>
      <c r="G52" s="13">
        <v>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6" t="s">
        <v>95</v>
      </c>
    </row>
    <row r="54" spans="1:8">
      <c r="A54" s="14" t="s">
        <v>96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6" t="s">
        <v>103</v>
      </c>
    </row>
    <row r="58" spans="1:8">
      <c r="A58" s="12" t="s">
        <v>104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8">
      <c r="A59" s="14" t="s">
        <v>105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6" t="s">
        <v>106</v>
      </c>
    </row>
    <row r="60" spans="1:8">
      <c r="A60" s="14" t="s">
        <v>107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6" t="s">
        <v>110</v>
      </c>
    </row>
    <row r="62" spans="1:8">
      <c r="A62" s="12" t="s">
        <v>111</v>
      </c>
      <c r="B62" s="13">
        <v>431598.96</v>
      </c>
      <c r="C62" s="13">
        <v>0</v>
      </c>
      <c r="D62" s="13">
        <v>431598.96</v>
      </c>
      <c r="E62" s="13">
        <v>0</v>
      </c>
      <c r="F62" s="13">
        <v>0</v>
      </c>
      <c r="G62" s="13">
        <v>431598.96</v>
      </c>
    </row>
    <row r="63" spans="1:8">
      <c r="A63" s="14" t="s">
        <v>112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6" t="s">
        <v>124</v>
      </c>
    </row>
    <row r="70" spans="1:8">
      <c r="A70" s="14" t="s">
        <v>125</v>
      </c>
      <c r="B70" s="15">
        <v>431598.96</v>
      </c>
      <c r="C70" s="15">
        <v>0</v>
      </c>
      <c r="D70" s="13">
        <v>431598.96</v>
      </c>
      <c r="E70" s="15">
        <v>0</v>
      </c>
      <c r="F70" s="15">
        <v>0</v>
      </c>
      <c r="G70" s="13">
        <v>431598.96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">SUM(C72:C74)</f>
        <v>0</v>
      </c>
      <c r="D71" s="13">
        <f t="shared" si="1"/>
        <v>0</v>
      </c>
      <c r="E71" s="13">
        <f t="shared" si="1"/>
        <v>0</v>
      </c>
      <c r="F71" s="13">
        <f t="shared" si="1"/>
        <v>0</v>
      </c>
      <c r="G71" s="13">
        <f t="shared" si="1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ref="D72:D82" si="2">B72+C72</f>
        <v>0</v>
      </c>
      <c r="E72" s="13">
        <v>0</v>
      </c>
      <c r="F72" s="13">
        <v>0</v>
      </c>
      <c r="G72" s="13">
        <f t="shared" ref="G72:G74" si="3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2"/>
        <v>0</v>
      </c>
      <c r="E73" s="13">
        <v>0</v>
      </c>
      <c r="F73" s="13">
        <v>0</v>
      </c>
      <c r="G73" s="13">
        <f t="shared" si="3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2"/>
        <v>0</v>
      </c>
      <c r="E74" s="13">
        <v>0</v>
      </c>
      <c r="F74" s="13">
        <v>0</v>
      </c>
      <c r="G74" s="13">
        <f t="shared" si="3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4">SUM(C76:C82)</f>
        <v>0</v>
      </c>
      <c r="D75" s="13">
        <f t="shared" si="4"/>
        <v>0</v>
      </c>
      <c r="E75" s="13">
        <f t="shared" si="4"/>
        <v>0</v>
      </c>
      <c r="F75" s="13">
        <f t="shared" si="4"/>
        <v>0</v>
      </c>
      <c r="G75" s="13">
        <f t="shared" si="4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ref="G76:G82" si="5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2"/>
        <v>0</v>
      </c>
      <c r="E77" s="13">
        <v>0</v>
      </c>
      <c r="F77" s="13">
        <v>0</v>
      </c>
      <c r="G77" s="13">
        <f t="shared" si="5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2"/>
        <v>0</v>
      </c>
      <c r="E78" s="13">
        <v>0</v>
      </c>
      <c r="F78" s="13">
        <v>0</v>
      </c>
      <c r="G78" s="13">
        <f t="shared" si="5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2"/>
        <v>0</v>
      </c>
      <c r="E79" s="13">
        <v>0</v>
      </c>
      <c r="F79" s="13">
        <v>0</v>
      </c>
      <c r="G79" s="13">
        <f t="shared" si="5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2"/>
        <v>0</v>
      </c>
      <c r="E80" s="13">
        <v>0</v>
      </c>
      <c r="F80" s="13">
        <v>0</v>
      </c>
      <c r="G80" s="13">
        <f t="shared" si="5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2"/>
        <v>0</v>
      </c>
      <c r="E81" s="13">
        <v>0</v>
      </c>
      <c r="F81" s="13">
        <v>0</v>
      </c>
      <c r="G81" s="13">
        <f t="shared" si="5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2"/>
        <v>0</v>
      </c>
      <c r="E82" s="13">
        <v>0</v>
      </c>
      <c r="F82" s="13">
        <v>0</v>
      </c>
      <c r="G82" s="13">
        <f t="shared" si="5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6">C85+C93+C103+C113+C123+C133+C137+C146+C150</f>
        <v>0</v>
      </c>
      <c r="D84" s="11">
        <f t="shared" si="6"/>
        <v>0</v>
      </c>
      <c r="E84" s="11">
        <f t="shared" si="6"/>
        <v>0</v>
      </c>
      <c r="F84" s="11">
        <f t="shared" si="6"/>
        <v>0</v>
      </c>
      <c r="G84" s="11">
        <f t="shared" si="6"/>
        <v>0</v>
      </c>
    </row>
    <row r="85" spans="1:8">
      <c r="A85" s="12" t="s">
        <v>15</v>
      </c>
      <c r="B85" s="13">
        <f>SUM(B86:B92)</f>
        <v>0</v>
      </c>
      <c r="C85" s="13">
        <f t="shared" ref="C85:G85" si="7">SUM(C86:C92)</f>
        <v>0</v>
      </c>
      <c r="D85" s="13">
        <f t="shared" si="7"/>
        <v>0</v>
      </c>
      <c r="E85" s="13">
        <f t="shared" si="7"/>
        <v>0</v>
      </c>
      <c r="F85" s="13">
        <f t="shared" si="7"/>
        <v>0</v>
      </c>
      <c r="G85" s="13">
        <f t="shared" si="7"/>
        <v>0</v>
      </c>
    </row>
    <row r="86" spans="1:8">
      <c r="A86" s="14" t="s">
        <v>16</v>
      </c>
      <c r="B86" s="13">
        <v>0</v>
      </c>
      <c r="C86" s="13">
        <v>0</v>
      </c>
      <c r="D86" s="13">
        <f t="shared" ref="D86:D92" si="8">B86+C86</f>
        <v>0</v>
      </c>
      <c r="E86" s="13">
        <v>0</v>
      </c>
      <c r="F86" s="13">
        <v>0</v>
      </c>
      <c r="G86" s="13">
        <f t="shared" ref="G86:G92" si="9">D86-E86</f>
        <v>0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8"/>
        <v>0</v>
      </c>
      <c r="E87" s="13">
        <v>0</v>
      </c>
      <c r="F87" s="13">
        <v>0</v>
      </c>
      <c r="G87" s="13">
        <f t="shared" si="9"/>
        <v>0</v>
      </c>
      <c r="H87" s="16" t="s">
        <v>151</v>
      </c>
    </row>
    <row r="88" spans="1:8">
      <c r="A88" s="14" t="s">
        <v>20</v>
      </c>
      <c r="B88" s="13">
        <v>0</v>
      </c>
      <c r="C88" s="13">
        <v>0</v>
      </c>
      <c r="D88" s="13">
        <f t="shared" si="8"/>
        <v>0</v>
      </c>
      <c r="E88" s="13">
        <v>0</v>
      </c>
      <c r="F88" s="13">
        <v>0</v>
      </c>
      <c r="G88" s="13">
        <f t="shared" si="9"/>
        <v>0</v>
      </c>
      <c r="H88" s="16" t="s">
        <v>152</v>
      </c>
    </row>
    <row r="89" spans="1:8">
      <c r="A89" s="14" t="s">
        <v>22</v>
      </c>
      <c r="B89" s="13">
        <v>0</v>
      </c>
      <c r="C89" s="13">
        <v>0</v>
      </c>
      <c r="D89" s="13">
        <f t="shared" si="8"/>
        <v>0</v>
      </c>
      <c r="E89" s="13">
        <v>0</v>
      </c>
      <c r="F89" s="13">
        <v>0</v>
      </c>
      <c r="G89" s="13">
        <f t="shared" si="9"/>
        <v>0</v>
      </c>
      <c r="H89" s="16" t="s">
        <v>153</v>
      </c>
    </row>
    <row r="90" spans="1:8">
      <c r="A90" s="14" t="s">
        <v>24</v>
      </c>
      <c r="B90" s="13">
        <v>0</v>
      </c>
      <c r="C90" s="13">
        <v>0</v>
      </c>
      <c r="D90" s="13">
        <f t="shared" si="8"/>
        <v>0</v>
      </c>
      <c r="E90" s="13">
        <v>0</v>
      </c>
      <c r="F90" s="13">
        <v>0</v>
      </c>
      <c r="G90" s="13">
        <f t="shared" si="9"/>
        <v>0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8"/>
        <v>0</v>
      </c>
      <c r="E91" s="13">
        <v>0</v>
      </c>
      <c r="F91" s="13">
        <v>0</v>
      </c>
      <c r="G91" s="13">
        <f t="shared" si="9"/>
        <v>0</v>
      </c>
      <c r="H91" s="16" t="s">
        <v>155</v>
      </c>
    </row>
    <row r="92" spans="1:8">
      <c r="A92" s="14" t="s">
        <v>28</v>
      </c>
      <c r="B92" s="13">
        <v>0</v>
      </c>
      <c r="C92" s="13">
        <v>0</v>
      </c>
      <c r="D92" s="13">
        <f t="shared" si="8"/>
        <v>0</v>
      </c>
      <c r="E92" s="13">
        <v>0</v>
      </c>
      <c r="F92" s="13">
        <v>0</v>
      </c>
      <c r="G92" s="13">
        <f t="shared" si="9"/>
        <v>0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10">SUM(C94:C102)</f>
        <v>0</v>
      </c>
      <c r="D93" s="13">
        <f t="shared" si="10"/>
        <v>0</v>
      </c>
      <c r="E93" s="13">
        <f t="shared" si="10"/>
        <v>0</v>
      </c>
      <c r="F93" s="13">
        <f t="shared" si="10"/>
        <v>0</v>
      </c>
      <c r="G93" s="13">
        <f t="shared" si="10"/>
        <v>0</v>
      </c>
    </row>
    <row r="94" spans="1:8">
      <c r="A94" s="14" t="s">
        <v>31</v>
      </c>
      <c r="B94" s="13">
        <v>0</v>
      </c>
      <c r="C94" s="13">
        <v>0</v>
      </c>
      <c r="D94" s="13">
        <f t="shared" ref="D94:D102" si="11">B94+C94</f>
        <v>0</v>
      </c>
      <c r="E94" s="13">
        <v>0</v>
      </c>
      <c r="F94" s="13">
        <v>0</v>
      </c>
      <c r="G94" s="13">
        <f t="shared" ref="G94:G102" si="12">D94-E94</f>
        <v>0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11"/>
        <v>0</v>
      </c>
      <c r="E95" s="13">
        <v>0</v>
      </c>
      <c r="F95" s="13">
        <v>0</v>
      </c>
      <c r="G95" s="13">
        <f t="shared" si="12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11"/>
        <v>0</v>
      </c>
      <c r="E96" s="13">
        <v>0</v>
      </c>
      <c r="F96" s="13">
        <v>0</v>
      </c>
      <c r="G96" s="13">
        <f t="shared" si="12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11"/>
        <v>0</v>
      </c>
      <c r="E97" s="13">
        <v>0</v>
      </c>
      <c r="F97" s="13">
        <v>0</v>
      </c>
      <c r="G97" s="13">
        <f t="shared" si="12"/>
        <v>0</v>
      </c>
      <c r="H97" s="16" t="s">
        <v>160</v>
      </c>
    </row>
    <row r="98" spans="1:8">
      <c r="A98" s="21" t="s">
        <v>39</v>
      </c>
      <c r="B98" s="13">
        <v>0</v>
      </c>
      <c r="C98" s="13">
        <v>0</v>
      </c>
      <c r="D98" s="13">
        <f t="shared" si="11"/>
        <v>0</v>
      </c>
      <c r="E98" s="13">
        <v>0</v>
      </c>
      <c r="F98" s="13">
        <v>0</v>
      </c>
      <c r="G98" s="13">
        <f t="shared" si="12"/>
        <v>0</v>
      </c>
      <c r="H98" s="16" t="s">
        <v>161</v>
      </c>
    </row>
    <row r="99" spans="1:8">
      <c r="A99" s="14" t="s">
        <v>41</v>
      </c>
      <c r="B99" s="13">
        <v>0</v>
      </c>
      <c r="C99" s="13">
        <v>0</v>
      </c>
      <c r="D99" s="13">
        <f t="shared" si="11"/>
        <v>0</v>
      </c>
      <c r="E99" s="13">
        <v>0</v>
      </c>
      <c r="F99" s="13">
        <v>0</v>
      </c>
      <c r="G99" s="13">
        <f t="shared" si="12"/>
        <v>0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11"/>
        <v>0</v>
      </c>
      <c r="E100" s="13">
        <v>0</v>
      </c>
      <c r="F100" s="13">
        <v>0</v>
      </c>
      <c r="G100" s="13">
        <f t="shared" si="12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11"/>
        <v>0</v>
      </c>
      <c r="E101" s="13">
        <v>0</v>
      </c>
      <c r="F101" s="13">
        <v>0</v>
      </c>
      <c r="G101" s="13">
        <f t="shared" si="12"/>
        <v>0</v>
      </c>
      <c r="H101" s="16" t="s">
        <v>164</v>
      </c>
    </row>
    <row r="102" spans="1:8">
      <c r="A102" s="14" t="s">
        <v>47</v>
      </c>
      <c r="B102" s="13">
        <v>0</v>
      </c>
      <c r="C102" s="13">
        <v>0</v>
      </c>
      <c r="D102" s="13">
        <f t="shared" si="11"/>
        <v>0</v>
      </c>
      <c r="E102" s="13">
        <v>0</v>
      </c>
      <c r="F102" s="13">
        <v>0</v>
      </c>
      <c r="G102" s="13">
        <f t="shared" si="12"/>
        <v>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13">SUM(C104:C112)</f>
        <v>0</v>
      </c>
      <c r="D103" s="13">
        <f t="shared" si="13"/>
        <v>0</v>
      </c>
      <c r="E103" s="13">
        <f t="shared" si="13"/>
        <v>0</v>
      </c>
      <c r="F103" s="13">
        <f t="shared" si="13"/>
        <v>0</v>
      </c>
      <c r="G103" s="13">
        <f t="shared" si="13"/>
        <v>0</v>
      </c>
    </row>
    <row r="104" spans="1:8">
      <c r="A104" s="14" t="s">
        <v>50</v>
      </c>
      <c r="B104" s="13">
        <v>0</v>
      </c>
      <c r="C104" s="13">
        <v>0</v>
      </c>
      <c r="D104" s="13">
        <f t="shared" ref="D104:D112" si="14">B104+C104</f>
        <v>0</v>
      </c>
      <c r="E104" s="13">
        <v>0</v>
      </c>
      <c r="F104" s="13">
        <v>0</v>
      </c>
      <c r="G104" s="13">
        <f t="shared" ref="G104:G112" si="15">D104-E104</f>
        <v>0</v>
      </c>
      <c r="H104" s="16" t="s">
        <v>166</v>
      </c>
    </row>
    <row r="105" spans="1:8">
      <c r="A105" s="14" t="s">
        <v>52</v>
      </c>
      <c r="B105" s="13">
        <v>0</v>
      </c>
      <c r="C105" s="13">
        <v>0</v>
      </c>
      <c r="D105" s="13">
        <f t="shared" si="14"/>
        <v>0</v>
      </c>
      <c r="E105" s="13">
        <v>0</v>
      </c>
      <c r="F105" s="13">
        <v>0</v>
      </c>
      <c r="G105" s="13">
        <f t="shared" si="15"/>
        <v>0</v>
      </c>
      <c r="H105" s="16" t="s">
        <v>167</v>
      </c>
    </row>
    <row r="106" spans="1:8">
      <c r="A106" s="14" t="s">
        <v>54</v>
      </c>
      <c r="B106" s="13">
        <v>0</v>
      </c>
      <c r="C106" s="13">
        <v>0</v>
      </c>
      <c r="D106" s="13">
        <f t="shared" si="14"/>
        <v>0</v>
      </c>
      <c r="E106" s="13">
        <v>0</v>
      </c>
      <c r="F106" s="13">
        <v>0</v>
      </c>
      <c r="G106" s="13">
        <f t="shared" si="15"/>
        <v>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14"/>
        <v>0</v>
      </c>
      <c r="E107" s="13">
        <v>0</v>
      </c>
      <c r="F107" s="13">
        <v>0</v>
      </c>
      <c r="G107" s="13">
        <f t="shared" si="15"/>
        <v>0</v>
      </c>
      <c r="H107" s="16" t="s">
        <v>169</v>
      </c>
    </row>
    <row r="108" spans="1:8">
      <c r="A108" s="14" t="s">
        <v>58</v>
      </c>
      <c r="B108" s="13">
        <v>0</v>
      </c>
      <c r="C108" s="13">
        <v>0</v>
      </c>
      <c r="D108" s="13">
        <f t="shared" si="14"/>
        <v>0</v>
      </c>
      <c r="E108" s="13">
        <v>0</v>
      </c>
      <c r="F108" s="13">
        <v>0</v>
      </c>
      <c r="G108" s="13">
        <f t="shared" si="15"/>
        <v>0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14"/>
        <v>0</v>
      </c>
      <c r="E109" s="13">
        <v>0</v>
      </c>
      <c r="F109" s="13">
        <v>0</v>
      </c>
      <c r="G109" s="13">
        <f t="shared" si="15"/>
        <v>0</v>
      </c>
      <c r="H109" s="16" t="s">
        <v>171</v>
      </c>
    </row>
    <row r="110" spans="1:8">
      <c r="A110" s="14" t="s">
        <v>62</v>
      </c>
      <c r="B110" s="13">
        <v>0</v>
      </c>
      <c r="C110" s="13">
        <v>0</v>
      </c>
      <c r="D110" s="13">
        <f t="shared" si="14"/>
        <v>0</v>
      </c>
      <c r="E110" s="13">
        <v>0</v>
      </c>
      <c r="F110" s="13">
        <v>0</v>
      </c>
      <c r="G110" s="13">
        <f t="shared" si="15"/>
        <v>0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14"/>
        <v>0</v>
      </c>
      <c r="E111" s="13">
        <v>0</v>
      </c>
      <c r="F111" s="13">
        <v>0</v>
      </c>
      <c r="G111" s="13">
        <f t="shared" si="15"/>
        <v>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14"/>
        <v>0</v>
      </c>
      <c r="E112" s="13">
        <v>0</v>
      </c>
      <c r="F112" s="13">
        <v>0</v>
      </c>
      <c r="G112" s="13">
        <f t="shared" si="15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16">SUM(C114:C122)</f>
        <v>0</v>
      </c>
      <c r="D113" s="13">
        <f t="shared" si="16"/>
        <v>0</v>
      </c>
      <c r="E113" s="13">
        <f t="shared" si="16"/>
        <v>0</v>
      </c>
      <c r="F113" s="13">
        <f t="shared" si="16"/>
        <v>0</v>
      </c>
      <c r="G113" s="13">
        <f t="shared" si="16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17">B114+C114</f>
        <v>0</v>
      </c>
      <c r="E114" s="13">
        <v>0</v>
      </c>
      <c r="F114" s="13">
        <v>0</v>
      </c>
      <c r="G114" s="13">
        <f t="shared" ref="G114:G122" si="18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17"/>
        <v>0</v>
      </c>
      <c r="E115" s="13">
        <v>0</v>
      </c>
      <c r="F115" s="13">
        <v>0</v>
      </c>
      <c r="G115" s="13">
        <f t="shared" si="18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17"/>
        <v>0</v>
      </c>
      <c r="E116" s="13">
        <v>0</v>
      </c>
      <c r="F116" s="13">
        <v>0</v>
      </c>
      <c r="G116" s="13">
        <f t="shared" si="18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17"/>
        <v>0</v>
      </c>
      <c r="E117" s="13">
        <v>0</v>
      </c>
      <c r="F117" s="13">
        <v>0</v>
      </c>
      <c r="G117" s="13">
        <f t="shared" si="18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17"/>
        <v>0</v>
      </c>
      <c r="E118" s="13">
        <v>0</v>
      </c>
      <c r="F118" s="13">
        <v>0</v>
      </c>
      <c r="G118" s="13">
        <f t="shared" si="18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17"/>
        <v>0</v>
      </c>
      <c r="E119" s="13">
        <v>0</v>
      </c>
      <c r="F119" s="13">
        <v>0</v>
      </c>
      <c r="G119" s="13">
        <f t="shared" si="18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17"/>
        <v>0</v>
      </c>
      <c r="E120" s="13">
        <v>0</v>
      </c>
      <c r="F120" s="13">
        <v>0</v>
      </c>
      <c r="G120" s="13">
        <f t="shared" si="18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17"/>
        <v>0</v>
      </c>
      <c r="E121" s="13">
        <v>0</v>
      </c>
      <c r="F121" s="13">
        <v>0</v>
      </c>
      <c r="G121" s="13">
        <f t="shared" si="18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17"/>
        <v>0</v>
      </c>
      <c r="E122" s="13">
        <v>0</v>
      </c>
      <c r="F122" s="13">
        <v>0</v>
      </c>
      <c r="G122" s="13">
        <f t="shared" si="18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19">SUM(C124:C132)</f>
        <v>0</v>
      </c>
      <c r="D123" s="13">
        <f t="shared" si="19"/>
        <v>0</v>
      </c>
      <c r="E123" s="13">
        <f t="shared" si="19"/>
        <v>0</v>
      </c>
      <c r="F123" s="13">
        <f t="shared" si="19"/>
        <v>0</v>
      </c>
      <c r="G123" s="13">
        <f t="shared" si="19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20">B124+C124</f>
        <v>0</v>
      </c>
      <c r="E124" s="13">
        <v>0</v>
      </c>
      <c r="F124" s="13">
        <v>0</v>
      </c>
      <c r="G124" s="13">
        <f t="shared" ref="G124:G132" si="21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20"/>
        <v>0</v>
      </c>
      <c r="E125" s="13">
        <v>0</v>
      </c>
      <c r="F125" s="13">
        <v>0</v>
      </c>
      <c r="G125" s="13">
        <f t="shared" si="21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20"/>
        <v>0</v>
      </c>
      <c r="E126" s="13">
        <v>0</v>
      </c>
      <c r="F126" s="13">
        <v>0</v>
      </c>
      <c r="G126" s="13">
        <f t="shared" si="21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20"/>
        <v>0</v>
      </c>
      <c r="E127" s="13">
        <v>0</v>
      </c>
      <c r="F127" s="13">
        <v>0</v>
      </c>
      <c r="G127" s="13">
        <f t="shared" si="21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20"/>
        <v>0</v>
      </c>
      <c r="E128" s="13">
        <v>0</v>
      </c>
      <c r="F128" s="13">
        <v>0</v>
      </c>
      <c r="G128" s="13">
        <f t="shared" si="21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20"/>
        <v>0</v>
      </c>
      <c r="E129" s="13">
        <v>0</v>
      </c>
      <c r="F129" s="13">
        <v>0</v>
      </c>
      <c r="G129" s="13">
        <f t="shared" si="21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20"/>
        <v>0</v>
      </c>
      <c r="E130" s="13">
        <v>0</v>
      </c>
      <c r="F130" s="13">
        <v>0</v>
      </c>
      <c r="G130" s="13">
        <f t="shared" si="21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20"/>
        <v>0</v>
      </c>
      <c r="E131" s="13">
        <v>0</v>
      </c>
      <c r="F131" s="13">
        <v>0</v>
      </c>
      <c r="G131" s="13">
        <f t="shared" si="21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20"/>
        <v>0</v>
      </c>
      <c r="E132" s="13">
        <v>0</v>
      </c>
      <c r="F132" s="13">
        <v>0</v>
      </c>
      <c r="G132" s="13">
        <f t="shared" si="21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22">SUM(C134:C136)</f>
        <v>0</v>
      </c>
      <c r="D133" s="13">
        <f t="shared" si="22"/>
        <v>0</v>
      </c>
      <c r="E133" s="13">
        <f t="shared" si="22"/>
        <v>0</v>
      </c>
      <c r="F133" s="13">
        <f t="shared" si="22"/>
        <v>0</v>
      </c>
      <c r="G133" s="13">
        <f t="shared" si="22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23">B134+C134</f>
        <v>0</v>
      </c>
      <c r="E134" s="13">
        <v>0</v>
      </c>
      <c r="F134" s="13">
        <v>0</v>
      </c>
      <c r="G134" s="13">
        <f t="shared" ref="G134:G136" si="24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23"/>
        <v>0</v>
      </c>
      <c r="E135" s="13">
        <v>0</v>
      </c>
      <c r="F135" s="13">
        <v>0</v>
      </c>
      <c r="G135" s="13">
        <f t="shared" si="24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23"/>
        <v>0</v>
      </c>
      <c r="E136" s="13">
        <v>0</v>
      </c>
      <c r="F136" s="13">
        <v>0</v>
      </c>
      <c r="G136" s="13">
        <f t="shared" si="24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25">SUM(C138:C142,C144:C145)</f>
        <v>0</v>
      </c>
      <c r="D137" s="13">
        <f t="shared" si="25"/>
        <v>0</v>
      </c>
      <c r="E137" s="13">
        <f t="shared" si="25"/>
        <v>0</v>
      </c>
      <c r="F137" s="13">
        <f t="shared" si="25"/>
        <v>0</v>
      </c>
      <c r="G137" s="13">
        <f t="shared" si="25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23"/>
        <v>0</v>
      </c>
      <c r="E138" s="13">
        <v>0</v>
      </c>
      <c r="F138" s="13">
        <v>0</v>
      </c>
      <c r="G138" s="13">
        <f t="shared" ref="G138:G145" si="26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23"/>
        <v>0</v>
      </c>
      <c r="E139" s="13">
        <v>0</v>
      </c>
      <c r="F139" s="13">
        <v>0</v>
      </c>
      <c r="G139" s="13">
        <f t="shared" si="26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23"/>
        <v>0</v>
      </c>
      <c r="E140" s="13">
        <v>0</v>
      </c>
      <c r="F140" s="13">
        <v>0</v>
      </c>
      <c r="G140" s="13">
        <f t="shared" si="26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23"/>
        <v>0</v>
      </c>
      <c r="E141" s="13">
        <v>0</v>
      </c>
      <c r="F141" s="13">
        <v>0</v>
      </c>
      <c r="G141" s="13">
        <f t="shared" si="26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23"/>
        <v>0</v>
      </c>
      <c r="E142" s="13">
        <v>0</v>
      </c>
      <c r="F142" s="13">
        <v>0</v>
      </c>
      <c r="G142" s="13">
        <f t="shared" si="26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23"/>
        <v>0</v>
      </c>
      <c r="E143" s="13">
        <v>0</v>
      </c>
      <c r="F143" s="13">
        <v>0</v>
      </c>
      <c r="G143" s="13">
        <f t="shared" si="26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23"/>
        <v>0</v>
      </c>
      <c r="E144" s="13">
        <v>0</v>
      </c>
      <c r="F144" s="13">
        <v>0</v>
      </c>
      <c r="G144" s="13">
        <f t="shared" si="26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23"/>
        <v>0</v>
      </c>
      <c r="E145" s="13">
        <v>0</v>
      </c>
      <c r="F145" s="13">
        <v>0</v>
      </c>
      <c r="G145" s="13">
        <f t="shared" si="26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27">SUM(C147:C149)</f>
        <v>0</v>
      </c>
      <c r="D146" s="13">
        <f t="shared" si="27"/>
        <v>0</v>
      </c>
      <c r="E146" s="13">
        <f t="shared" si="27"/>
        <v>0</v>
      </c>
      <c r="F146" s="13">
        <f t="shared" si="27"/>
        <v>0</v>
      </c>
      <c r="G146" s="13">
        <f t="shared" si="27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23"/>
        <v>0</v>
      </c>
      <c r="E147" s="13">
        <v>0</v>
      </c>
      <c r="F147" s="13">
        <v>0</v>
      </c>
      <c r="G147" s="13">
        <f t="shared" ref="G147:G149" si="28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23"/>
        <v>0</v>
      </c>
      <c r="E148" s="13">
        <v>0</v>
      </c>
      <c r="F148" s="13">
        <v>0</v>
      </c>
      <c r="G148" s="13">
        <f t="shared" si="28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23"/>
        <v>0</v>
      </c>
      <c r="E149" s="13">
        <v>0</v>
      </c>
      <c r="F149" s="13">
        <v>0</v>
      </c>
      <c r="G149" s="13">
        <f t="shared" si="28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29">SUM(C151:C157)</f>
        <v>0</v>
      </c>
      <c r="D150" s="13">
        <f t="shared" si="29"/>
        <v>0</v>
      </c>
      <c r="E150" s="13">
        <f t="shared" si="29"/>
        <v>0</v>
      </c>
      <c r="F150" s="13">
        <f t="shared" si="29"/>
        <v>0</v>
      </c>
      <c r="G150" s="13">
        <f t="shared" si="29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23"/>
        <v>0</v>
      </c>
      <c r="E151" s="13">
        <v>0</v>
      </c>
      <c r="F151" s="13">
        <v>0</v>
      </c>
      <c r="G151" s="13">
        <f t="shared" ref="G151:G157" si="30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23"/>
        <v>0</v>
      </c>
      <c r="E152" s="13">
        <v>0</v>
      </c>
      <c r="F152" s="13">
        <v>0</v>
      </c>
      <c r="G152" s="13">
        <f t="shared" si="30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23"/>
        <v>0</v>
      </c>
      <c r="E153" s="13">
        <v>0</v>
      </c>
      <c r="F153" s="13">
        <v>0</v>
      </c>
      <c r="G153" s="13">
        <f t="shared" si="30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23"/>
        <v>0</v>
      </c>
      <c r="E154" s="13">
        <v>0</v>
      </c>
      <c r="F154" s="13">
        <v>0</v>
      </c>
      <c r="G154" s="13">
        <f t="shared" si="30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23"/>
        <v>0</v>
      </c>
      <c r="E155" s="13">
        <v>0</v>
      </c>
      <c r="F155" s="13">
        <v>0</v>
      </c>
      <c r="G155" s="13">
        <f t="shared" si="30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23"/>
        <v>0</v>
      </c>
      <c r="E156" s="13">
        <v>0</v>
      </c>
      <c r="F156" s="13">
        <v>0</v>
      </c>
      <c r="G156" s="13">
        <f t="shared" si="30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23"/>
        <v>0</v>
      </c>
      <c r="E157" s="13">
        <v>0</v>
      </c>
      <c r="F157" s="13">
        <v>0</v>
      </c>
      <c r="G157" s="13">
        <f t="shared" si="30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27354306.600000001</v>
      </c>
      <c r="C159" s="11">
        <f t="shared" ref="C159:G159" si="31">C9+C84</f>
        <v>5738107.7899999991</v>
      </c>
      <c r="D159" s="11">
        <f t="shared" si="31"/>
        <v>33092414.390000004</v>
      </c>
      <c r="E159" s="11">
        <f t="shared" si="31"/>
        <v>30857919.830000002</v>
      </c>
      <c r="F159" s="11">
        <f t="shared" si="31"/>
        <v>30809360.760000002</v>
      </c>
      <c r="G159" s="11">
        <f t="shared" si="31"/>
        <v>2234494.5600000005</v>
      </c>
    </row>
    <row r="160" spans="1:8">
      <c r="A160" s="24"/>
      <c r="B160" s="25"/>
      <c r="C160" s="25"/>
      <c r="D160" s="25"/>
      <c r="E160" s="25"/>
      <c r="F160" s="25"/>
      <c r="G160" s="25"/>
    </row>
    <row r="162" spans="6:6">
      <c r="F162" s="2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</vt:lpstr>
      <vt:lpstr>'Formato 6a'!Área_de_impresión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2024-02-01T17:10:38Z</dcterms:created>
  <dcterms:modified xsi:type="dcterms:W3CDTF">2024-02-01T17:10:55Z</dcterms:modified>
</cp:coreProperties>
</file>