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ATOS ABIERTOS\"/>
    </mc:Choice>
  </mc:AlternateContent>
  <bookViews>
    <workbookView xWindow="0" yWindow="0" windowWidth="23040" windowHeight="9528" tabRatio="863" activeTab="1"/>
  </bookViews>
  <sheets>
    <sheet name="Notas a los Edos Financieros" sheetId="1" r:id="rId1"/>
    <sheet name="ESF" sheetId="66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94" i="66" l="1"/>
  <c r="C278" i="66" l="1"/>
  <c r="C266" i="66"/>
  <c r="C259" i="66"/>
  <c r="D255" i="66"/>
  <c r="D254" i="66"/>
  <c r="D252" i="66" s="1"/>
  <c r="D253" i="66"/>
  <c r="G252" i="66"/>
  <c r="F252" i="66"/>
  <c r="E252" i="66"/>
  <c r="C252" i="66"/>
  <c r="D251" i="66"/>
  <c r="D250" i="66"/>
  <c r="D249" i="66"/>
  <c r="D248" i="66"/>
  <c r="D247" i="66"/>
  <c r="D246" i="66"/>
  <c r="D245" i="66"/>
  <c r="D244" i="66"/>
  <c r="D242" i="66" s="1"/>
  <c r="D243" i="66"/>
  <c r="G242" i="66"/>
  <c r="F242" i="66"/>
  <c r="E242" i="66"/>
  <c r="C242" i="66"/>
  <c r="C235" i="66"/>
  <c r="C228" i="66"/>
  <c r="C222" i="66"/>
  <c r="E212" i="66"/>
  <c r="D212" i="66"/>
  <c r="C212" i="66"/>
  <c r="E206" i="66"/>
  <c r="D206" i="66"/>
  <c r="C206" i="66"/>
  <c r="E194" i="66"/>
  <c r="D194" i="66"/>
  <c r="E186" i="66"/>
  <c r="D186" i="66"/>
  <c r="C186" i="66"/>
  <c r="C173" i="66"/>
  <c r="C164" i="66"/>
  <c r="F115" i="66"/>
  <c r="F112" i="66"/>
  <c r="G107" i="66"/>
  <c r="D107" i="66"/>
  <c r="G57" i="66"/>
  <c r="D57" i="66"/>
  <c r="F51" i="66"/>
  <c r="G27" i="66"/>
  <c r="F27" i="66"/>
  <c r="D99" i="60" l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204" i="60" l="1"/>
  <c r="D15" i="62" l="1"/>
  <c r="C15" i="62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<sst xmlns="http://schemas.openxmlformats.org/spreadsheetml/2006/main" count="1200" uniqueCount="803">
  <si>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</si>
  <si>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</si>
  <si>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</si>
  <si>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</si>
  <si>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</si>
  <si>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</si>
  <si>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</si>
  <si>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</si>
  <si>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</si>
  <si>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</si>
  <si>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</si>
  <si>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</si>
  <si>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</si>
  <si>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</si>
  <si>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</si>
  <si>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</si>
  <si>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</si>
  <si>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</si>
  <si>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</si>
  <si>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</si>
  <si>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</si>
  <si>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</si>
  <si>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</si>
  <si>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</si>
  <si>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</si>
  <si>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</si>
  <si>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</si>
  <si>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</si>
  <si>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</si>
  <si>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</si>
  <si>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</si>
  <si>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</si>
  <si>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</si>
  <si>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</si>
  <si>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</si>
  <si>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</si>
  <si>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</si>
  <si>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</si>
  <si>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</si>
  <si>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</si>
  <si>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</si>
  <si>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</si>
  <si>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</si>
  <si>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</si>
  <si>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</si>
  <si>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</si>
  <si>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</si>
  <si>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</si>
  <si>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</si>
  <si>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</si>
  <si>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</si>
  <si>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</si>
  <si>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</si>
  <si>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</si>
  <si>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</si>
  <si>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</si>
  <si>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</si>
  <si>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</si>
  <si>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</si>
  <si>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</si>
  <si>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</si>
  <si>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</si>
  <si>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</si>
  <si>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</si>
  <si>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</si>
  <si>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</si>
  <si>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</si>
  <si>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</si>
  <si>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</si>
  <si>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</si>
  <si>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</si>
  <si>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</si>
  <si>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</si>
  <si>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</si>
  <si>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</si>
  <si>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</si>
  <si>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</si>
  <si>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</si>
  <si>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</si>
  <si>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</si>
  <si>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</si>
  <si>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</si>
  <si>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</si>
  <si>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</si>
  <si>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</si>
  <si>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</si>
  <si>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</si>
  <si>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</si>
  <si>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</si>
  <si>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</si>
  <si>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</si>
  <si>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</si>
  <si>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</si>
  <si>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</si>
  <si>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</si>
  <si>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</si>
  <si>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</si>
  <si>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</si>
  <si>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</si>
  <si>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</si>
  <si>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</si>
  <si>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</si>
  <si>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</si>
  <si>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</si>
  <si>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</si>
  <si>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</si>
  <si>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</si>
  <si>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</si>
  <si>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</si>
  <si>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</si>
  <si>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</si>
  <si>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</si>
  <si>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</si>
  <si>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</si>
  <si>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</si>
  <si>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</si>
  <si>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</si>
  <si>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</si>
  <si>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</si>
  <si>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</si>
  <si>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</si>
  <si>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</si>
  <si>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</si>
  <si>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</si>
  <si>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</si>
  <si>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</si>
  <si>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</si>
  <si>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</si>
  <si>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</si>
  <si>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</si>
  <si>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</si>
  <si>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</si>
  <si>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</si>
  <si>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</si>
  <si>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</si>
  <si>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</si>
  <si>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</si>
  <si>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</si>
  <si>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</si>
  <si>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</si>
  <si>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</si>
  <si>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</si>
  <si>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</si>
  <si>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</si>
  <si>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</si>
  <si>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</si>
  <si>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</si>
  <si>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</si>
  <si>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</si>
  <si>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</si>
  <si>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</si>
  <si>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</si>
  <si>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</si>
  <si>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</si>
  <si>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</si>
  <si>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</si>
  <si>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</si>
  <si>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</si>
  <si>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</si>
  <si>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</si>
  <si>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</si>
  <si>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</si>
  <si>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</si>
  <si>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</si>
  <si>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</si>
  <si>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</si>
  <si>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</si>
  <si>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</si>
  <si>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</si>
  <si>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</si>
  <si>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</si>
  <si>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</si>
  <si>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</si>
  <si>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</si>
  <si>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</si>
  <si>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</si>
  <si>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</si>
  <si>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</si>
  <si>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</si>
  <si>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</si>
  <si>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</si>
  <si>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</si>
  <si>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</si>
  <si>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</si>
  <si>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</si>
  <si>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</si>
  <si>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</si>
  <si>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</si>
  <si>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</si>
  <si>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</si>
  <si>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</si>
  <si>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</si>
  <si>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</si>
  <si>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</si>
  <si>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</si>
  <si>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</si>
  <si>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</si>
  <si>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</si>
  <si>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</si>
  <si>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</si>
  <si>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</si>
  <si>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</si>
  <si>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</si>
  <si>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</si>
  <si>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</si>
  <si>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</si>
  <si>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</si>
  <si>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</si>
  <si>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</si>
  <si>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</si>
  <si>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</si>
  <si>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</si>
  <si>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</si>
  <si>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</si>
  <si>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</si>
  <si>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</si>
  <si>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</si>
  <si>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</si>
  <si>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</si>
  <si>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</si>
  <si>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</si>
  <si>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</si>
  <si>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</si>
  <si>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</si>
  <si>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</si>
  <si>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</si>
  <si>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</si>
  <si>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</si>
  <si>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</si>
  <si>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</si>
  <si>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</si>
  <si>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</si>
  <si>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</si>
  <si>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</si>
  <si>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</si>
  <si>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</si>
  <si>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</si>
  <si>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</si>
  <si>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</si>
  <si>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</si>
  <si>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</si>
  <si>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</si>
  <si>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</si>
  <si>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</si>
  <si>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</si>
  <si>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</si>
  <si>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</si>
  <si>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</si>
  <si>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</si>
  <si>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</si>
  <si>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</si>
  <si>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</si>
  <si>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</si>
  <si>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</si>
  <si>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</si>
  <si>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</si>
  <si>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</si>
  <si>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</si>
  <si>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</si>
  <si>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</si>
  <si>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</si>
  <si>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</si>
  <si>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</si>
  <si>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</si>
  <si>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</si>
  <si>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</si>
  <si>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</si>
  <si>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</si>
  <si>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</si>
  <si>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</si>
  <si>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</si>
  <si>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</si>
  <si>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</si>
  <si>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</si>
  <si>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</si>
  <si>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</si>
  <si>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</si>
  <si>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</si>
  <si>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</si>
  <si>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</si>
  <si>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</si>
  <si>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</si>
  <si>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</si>
  <si>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</si>
  <si>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</si>
  <si>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</si>
  <si>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</si>
  <si>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</si>
  <si>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</si>
  <si>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</si>
  <si>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</si>
  <si>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</si>
  <si>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</si>
  <si>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</si>
  <si>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</si>
  <si>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</si>
  <si>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</si>
  <si>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</si>
  <si>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</si>
  <si>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</si>
  <si>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</si>
  <si>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</si>
  <si>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</si>
  <si>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</si>
  <si>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</si>
  <si>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</si>
  <si>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</si>
  <si>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</si>
  <si>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</si>
  <si>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</si>
  <si>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</si>
  <si>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</si>
  <si>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</si>
  <si>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</si>
  <si>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</si>
  <si>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</si>
  <si>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</si>
  <si>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</si>
  <si>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</si>
  <si>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</si>
  <si>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</si>
  <si>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</si>
  <si>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</si>
  <si>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</si>
  <si>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</si>
  <si>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</si>
  <si>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</si>
  <si>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</si>
  <si>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</si>
  <si>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</si>
  <si>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</si>
  <si>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</si>
  <si>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</si>
  <si>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</si>
  <si>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</si>
  <si>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</si>
  <si>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</si>
  <si>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</si>
  <si>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</si>
  <si>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</si>
  <si>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</si>
  <si>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</si>
  <si>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</si>
  <si>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</si>
  <si>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</si>
  <si>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</si>
  <si>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</si>
  <si>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</si>
  <si>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</si>
  <si>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</si>
  <si>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</si>
  <si>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</si>
  <si>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</si>
  <si>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</si>
  <si>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</si>
  <si>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</si>
  <si>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</si>
  <si>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</si>
  <si>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</si>
  <si>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</si>
  <si>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</si>
  <si>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</si>
  <si>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</si>
  <si>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</si>
  <si>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</si>
  <si>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</si>
  <si>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</si>
  <si>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</si>
  <si>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</si>
  <si>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</si>
  <si>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</si>
  <si>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</si>
  <si>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</si>
  <si>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</si>
  <si>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</si>
  <si>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</si>
  <si>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</si>
  <si>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</si>
  <si>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</si>
  <si>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</si>
  <si>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</si>
  <si>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</si>
  <si>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</si>
  <si>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</si>
  <si>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</si>
  <si>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</si>
  <si>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</si>
  <si>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</si>
  <si>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</si>
  <si>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</si>
  <si>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</si>
  <si>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</si>
  <si>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</si>
  <si>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</si>
  <si>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</si>
  <si>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</si>
  <si>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</si>
  <si>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</si>
  <si>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</si>
  <si>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</si>
  <si>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</si>
  <si>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</si>
  <si>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</si>
  <si>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</si>
  <si>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</si>
  <si>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</si>
  <si>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</si>
  <si>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</si>
  <si>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</si>
  <si>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</si>
  <si>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</si>
  <si>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</si>
  <si>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</si>
  <si>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</si>
  <si>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</si>
  <si>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</si>
  <si>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</si>
  <si>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</si>
  <si>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</si>
  <si>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</si>
  <si>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</si>
  <si>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</si>
  <si>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</si>
  <si>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</si>
  <si>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</si>
  <si>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</si>
  <si>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</si>
  <si>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</si>
  <si>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</si>
  <si>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</si>
  <si>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</si>
  <si>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</si>
  <si>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</si>
  <si>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</si>
  <si>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</si>
  <si>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</si>
  <si>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</si>
  <si>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</si>
  <si>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</si>
  <si>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</si>
  <si>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</si>
  <si>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</si>
  <si>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</si>
  <si>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</si>
  <si>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</si>
  <si>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</si>
  <si>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</si>
  <si>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</si>
  <si>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</si>
  <si>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</si>
  <si>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</si>
  <si>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</si>
  <si>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</si>
  <si>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</si>
  <si>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</si>
  <si>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</si>
  <si>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</si>
  <si>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</si>
  <si>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</si>
  <si>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</si>
  <si>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</si>
  <si>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</si>
  <si>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</si>
  <si>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</si>
  <si>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</si>
  <si>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</si>
  <si>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</si>
  <si>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</si>
  <si>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</si>
  <si>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</si>
  <si>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</si>
  <si>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</si>
  <si>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</si>
  <si>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</si>
  <si>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</si>
  <si>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</si>
  <si>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</si>
  <si>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</si>
  <si>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</si>
  <si>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</si>
  <si>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</si>
  <si>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</si>
  <si>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</si>
  <si>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</si>
  <si>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</si>
  <si>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</si>
  <si>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</si>
  <si>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</si>
  <si>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</si>
  <si>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</si>
  <si>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</si>
  <si>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</si>
  <si>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</si>
  <si>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</si>
  <si>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</si>
  <si>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</si>
  <si>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</si>
  <si>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</si>
  <si>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</si>
  <si>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</si>
  <si>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</si>
  <si>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</si>
  <si>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</si>
  <si>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</si>
  <si>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</si>
  <si>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</si>
  <si>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</si>
  <si>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</si>
  <si>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</si>
  <si>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</si>
  <si>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</si>
  <si>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</si>
  <si>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</si>
  <si>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</si>
  <si>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</si>
  <si>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</si>
  <si>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</si>
  <si>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</si>
  <si>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</si>
  <si>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</si>
  <si>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</si>
  <si>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</si>
  <si>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</si>
  <si>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</si>
  <si>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</si>
  <si>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</si>
  <si>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</si>
  <si>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</si>
  <si>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</si>
  <si>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</si>
  <si>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</si>
  <si>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</si>
  <si>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</si>
  <si>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</si>
  <si>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</si>
  <si>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</si>
  <si>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</si>
  <si>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</si>
  <si>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</si>
  <si>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</si>
  <si>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</si>
  <si>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</si>
  <si>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</si>
  <si>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</si>
  <si>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</si>
  <si>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</si>
  <si>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</si>
  <si>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</si>
  <si>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</si>
  <si>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</si>
  <si>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</si>
  <si>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</si>
  <si>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</si>
  <si>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</si>
  <si>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</si>
  <si>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</si>
  <si>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</si>
  <si>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</si>
  <si>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</si>
  <si>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</si>
  <si>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</si>
  <si>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</si>
  <si>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</si>
  <si>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</si>
  <si>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</si>
  <si>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</si>
  <si>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</si>
  <si>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</si>
  <si>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</si>
  <si>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</si>
  <si>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</si>
  <si>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</si>
  <si>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</si>
  <si>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</si>
  <si>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</si>
  <si>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</si>
  <si>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</si>
  <si>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</si>
  <si>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</si>
  <si>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</si>
  <si>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</si>
  <si>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</si>
  <si>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</si>
  <si>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</si>
  <si>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</si>
  <si>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</si>
  <si>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</si>
  <si>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</si>
  <si>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</si>
  <si>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</si>
  <si>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</si>
  <si>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</si>
  <si>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</si>
  <si>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</si>
  <si>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</si>
  <si>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</si>
  <si>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</si>
  <si>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</si>
  <si>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</si>
  <si>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</si>
  <si>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</si>
  <si>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</si>
  <si>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</si>
  <si>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</si>
  <si>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</si>
  <si>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</si>
  <si>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</si>
  <si>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</si>
  <si>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</si>
  <si>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</si>
  <si>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</si>
  <si>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</si>
  <si>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</si>
  <si>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</si>
  <si>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</si>
  <si>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</si>
  <si>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</si>
  <si>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</si>
  <si>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</si>
  <si>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</si>
  <si>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</si>
  <si>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</si>
  <si>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</si>
  <si>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</si>
  <si>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</si>
  <si>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</si>
  <si>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</si>
  <si>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</si>
  <si>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</si>
  <si>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</si>
  <si>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</si>
  <si>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</si>
  <si>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</si>
  <si>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</si>
  <si>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</si>
  <si>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</si>
  <si>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</si>
  <si>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</si>
  <si>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</si>
  <si>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</si>
  <si>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</si>
  <si>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</si>
  <si>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</si>
  <si>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</si>
  <si>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</si>
  <si>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</si>
  <si>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</si>
  <si>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</si>
  <si>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</si>
  <si>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</si>
  <si>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</si>
  <si>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</si>
  <si>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</si>
  <si>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</si>
  <si>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</si>
  <si>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</si>
  <si>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</si>
  <si>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</si>
  <si>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</si>
  <si>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Guanajuato</t>
  </si>
  <si>
    <t>Correspondiente del 1 de Enero al 31 de Diciembre de 2023</t>
  </si>
  <si>
    <t xml:space="preserve"> BAJIO #13119840201 </t>
  </si>
  <si>
    <t>98 TIIE (Inversión diaria)</t>
  </si>
  <si>
    <t>GOBIERNO DEL ESTADO</t>
  </si>
  <si>
    <t>SISTEMA MUNICIPAL DE AGUA POTABLE</t>
  </si>
  <si>
    <t>UNIDADES DE PRODUCCION RURAL</t>
  </si>
  <si>
    <t>COMISION DE DEPORTE DEL ESTADO</t>
  </si>
  <si>
    <t>FID 24444 FONDO PARA EL MEJORAMIENTO Y DESCENTRALIZACION AMBIENTAL DEL ESTADO DE GUANAJUATO</t>
  </si>
  <si>
    <t>CFE SUMINISTRADOR DE SERVICIOS</t>
  </si>
  <si>
    <t>DELGADO SANTOYO GEORGINA</t>
  </si>
  <si>
    <t>Saldo del periodo y de ejercicios anteriores</t>
  </si>
  <si>
    <t>VILLANUEVA MARTINEZ JOSE ALBERTO</t>
  </si>
  <si>
    <t>ROSALES GOMEZ DIANA LIZETTE</t>
  </si>
  <si>
    <t>ORTEGA VALLEJO ERNESTO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</si>
  <si>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</si>
  <si>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</si>
  <si>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</si>
  <si>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</si>
  <si>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</si>
  <si>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LONA PADRON MARIA DEL CARMEN</t>
  </si>
  <si>
    <t>RAMIREZ GARCIA HECTOR</t>
  </si>
  <si>
    <t>ALEMAN VALTIERRA JOSE ELIAS</t>
  </si>
  <si>
    <t>ALVAREZ RAMIREZ JESUS DAVID</t>
  </si>
  <si>
    <t>BARRERA HERNANDEZ ZURIEL ESAU</t>
  </si>
  <si>
    <t>PEREZ VERA ANTONIO</t>
  </si>
  <si>
    <t xml:space="preserve">Anticipos de Sueldo </t>
  </si>
  <si>
    <t>ALFARO CAMARGO CRISTIAN ISRAEL</t>
  </si>
  <si>
    <t>ARAUJO RODRIGUEZ IRVIN ANTONIO</t>
  </si>
  <si>
    <t>RAMIREZ SANCHEZ EDGAR GUADALUPE</t>
  </si>
  <si>
    <t>LANDAVERDE SAUCEDO RAMON</t>
  </si>
  <si>
    <t>RODRIGUEZ RAMIREZ EUGENIO</t>
  </si>
  <si>
    <t>RAMIREZ LEDESMA FABRICIO DAMIAN</t>
  </si>
  <si>
    <t>LOPEZ VIZGUERRA JAIME ALBERTO</t>
  </si>
  <si>
    <t>PADILLA RANGEL MARIEL ALEJANDRA</t>
  </si>
  <si>
    <t>VEGA SALAS JUAN PABLO</t>
  </si>
  <si>
    <t>Fondos Revolventes</t>
  </si>
  <si>
    <t>MAYORGA CARMONA MA DE JESUS</t>
  </si>
  <si>
    <t>RANGEL CARRILLO DIANA GEORGINA</t>
  </si>
  <si>
    <t>GARCIA BARAJAS PEDRO EDUARDO</t>
  </si>
  <si>
    <t>JUAREZ JUAREZ GUSTAVO EDUARDO</t>
  </si>
  <si>
    <t>HERNANDEZ GUTIERREZ BENITA</t>
  </si>
  <si>
    <t>OFICINA DE CONVENCIONES Y VISITANTE</t>
  </si>
  <si>
    <t>TRABAJOS Y SERVICIOS GENERALES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</si>
  <si>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</si>
  <si>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</si>
  <si>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</si>
  <si>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</si>
  <si>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</si>
  <si>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</si>
  <si>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</si>
  <si>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Saldo del periodo</t>
  </si>
  <si>
    <t>SERVICIO DE ADMINISTRACION</t>
  </si>
  <si>
    <t>HDI SEGUROS SA DE CV</t>
  </si>
  <si>
    <t>INSTITUTO ESTATAL DE LA CULTURA</t>
  </si>
  <si>
    <t>INSTITUTO DE SEGURIDAD SOCIAL</t>
  </si>
  <si>
    <t>SECRETARIA DE FINANZAS INVERSION</t>
  </si>
  <si>
    <t>INSTITUTO MUNICIPAL DE PLANEACION</t>
  </si>
  <si>
    <t>CONSTRUCCIONES OCTRIZ SA DE CV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</si>
  <si>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</si>
  <si>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</si>
  <si>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</si>
  <si>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</si>
  <si>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</si>
  <si>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GAMEZ ALAMILLA PATRICIA</t>
  </si>
  <si>
    <t>HERRERA TUDON ADRIANA</t>
  </si>
  <si>
    <t>RODRIGUEZ RAMONA</t>
  </si>
  <si>
    <t>CRUCES RODRIGUEZ ELVIRA</t>
  </si>
  <si>
    <t>VILLA HERNANDEZ PABLO</t>
  </si>
  <si>
    <t>DOMINGUEZ RANGEL MARTINA</t>
  </si>
  <si>
    <t>ESTRADA HERNANDEZ LUIS MANUEL</t>
  </si>
  <si>
    <t>ROJAS BARCENAS FELIX GERARDO</t>
  </si>
  <si>
    <t>RAMIREZ CHAVEZ ADRIANA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</si>
  <si>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</si>
  <si>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</si>
  <si>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</si>
  <si>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</si>
  <si>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</si>
  <si>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</si>
  <si>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</si>
  <si>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</si>
  <si>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</si>
  <si>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BARRIENTOS ZARATE SANDRA IVETTE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</si>
  <si>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</si>
  <si>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</si>
  <si>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</si>
  <si>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</si>
  <si>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</si>
  <si>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</si>
  <si>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FIGUEROA TRUJILLO MARIO GUADALUPE</t>
  </si>
  <si>
    <t>Saldo de anticipo a proveedores pendientes de amortizar.</t>
  </si>
  <si>
    <t>ORGANIZACION EMPRESARIAL POSTES</t>
  </si>
  <si>
    <t>JOVANA CECILIA MENDOZA MARTINEZ</t>
  </si>
  <si>
    <t>SEGURITECH PRIVADA SA DE CV</t>
  </si>
  <si>
    <t>SECRETARIA DE LA DEFENSA NACIONAL</t>
  </si>
  <si>
    <t>ACARREOS Y PAVIMENTOS DEL BAJIO SA</t>
  </si>
  <si>
    <t>Saldo de anticipo a contratistas pendientes de amortizar.</t>
  </si>
  <si>
    <t>CASTILLO NAVA MARIA HAYDE</t>
  </si>
  <si>
    <t>AGUILAR GUTIERREZ JOEL HUMBERTO</t>
  </si>
  <si>
    <t>ARREDONDO DELGADO LUIS FERNANDO</t>
  </si>
  <si>
    <t>SAUCEDO LOPEZ FRANCISCO JAVIER</t>
  </si>
  <si>
    <t>GARCIA ESPINOZA ESTEBAN EDUARDO</t>
  </si>
  <si>
    <t>ASESORIA ESTUDIOS PROYECTOS Y</t>
  </si>
  <si>
    <t>GUTIERREZ LOZANO PEDRO ALBERTO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</si>
  <si>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</si>
  <si>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</si>
  <si>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</si>
  <si>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</si>
  <si>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</si>
  <si>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</si>
  <si>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</si>
  <si>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</si>
  <si>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</si>
  <si>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</si>
  <si>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</si>
  <si>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</si>
  <si>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</si>
  <si>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</si>
  <si>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</si>
  <si>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NAVARRETE MACIAS BENJAMIN</t>
  </si>
  <si>
    <t>INTERNATIONAL KONSTRUKTION</t>
  </si>
  <si>
    <t>RAMOS ARROYO LUIS HECTOR</t>
  </si>
  <si>
    <t>URBANIZACIONES Y EDIFICACIONES</t>
  </si>
  <si>
    <t>GALVAN BERTADILLO JUAN CARLOS</t>
  </si>
  <si>
    <t>CONSTRUCTORA ERSO SA DE CV</t>
  </si>
  <si>
    <t>JVR CONSTRUCCIONES SA DE CV</t>
  </si>
  <si>
    <t>CONSTRUCTORA Y CONSULTORA VIAN</t>
  </si>
  <si>
    <t>GODINEZ ANGELES MARTIN</t>
  </si>
  <si>
    <t>INGENIO E INNOVACION DE LA</t>
  </si>
  <si>
    <t>GRANADOS MORALES JONATHAN CRISTIAN</t>
  </si>
  <si>
    <t>CONSTRUCTORA COMERCIALIZADORA Y</t>
  </si>
  <si>
    <t>OSWALDO CORONA AMADOR</t>
  </si>
  <si>
    <t>CONSTRUCTORA RESTAURARQ SA</t>
  </si>
  <si>
    <t>LEOBARDO JESUS JASSO AGUILERA</t>
  </si>
  <si>
    <t>GABRIEL CONEJO HERNANDEZ</t>
  </si>
  <si>
    <t>LYSMA CONSTRUCCIONES SA DE CV</t>
  </si>
  <si>
    <t>JUAN MIGUEL QUINTERO REYES</t>
  </si>
  <si>
    <t>JORGE LUIS MARCHAN MACIEL</t>
  </si>
  <si>
    <t>ARCAPI SA DE CV</t>
  </si>
  <si>
    <t>GONZALEZ Y GONZALEZ ARQUITECTURA</t>
  </si>
  <si>
    <t>Depreción calculada conforme al Acuerdo por el que se Reforman las Reglas Específicas del Registro y Valoración del Patrimonio, emitido por el CONAC.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</si>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</sst>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5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2 4" xfId="20"/>
    <cellStyle name="Millares 2 4 2" xfId="23"/>
    <cellStyle name="Millares 2 5" xfId="24"/>
    <cellStyle name="Millares 3" xfId="19"/>
    <cellStyle name="Millares 4" xfId="17"/>
    <cellStyle name="Millares 5" xfId="22"/>
    <cellStyle name="Normal" xfId="0" builtinId="0"/>
    <cellStyle name="Normal 2" xfId="2"/>
    <cellStyle name="Normal 2 2" xfId="3"/>
    <cellStyle name="Normal 2 3" xfId="9"/>
    <cellStyle name="Normal 2 4" xfId="21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35" sqref="A3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5" t="s">
        <v>659</v>
      </c>
      <c r="B1" s="165"/>
      <c r="C1" s="17"/>
      <c r="D1" s="14" t="s">
        <v>599</v>
      </c>
      <c r="E1" s="15">
        <v>2023</v>
      </c>
    </row>
    <row r="2" spans="1:5" ht="18.899999999999999" customHeight="1" x14ac:dyDescent="0.2">
      <c r="A2" s="166" t="s">
        <v>598</v>
      </c>
      <c r="B2" s="166"/>
      <c r="C2" s="36"/>
      <c r="D2" s="14" t="s">
        <v>600</v>
      </c>
      <c r="E2" s="17" t="s">
        <v>605</v>
      </c>
    </row>
    <row r="3" spans="1:5" ht="18.899999999999999" customHeight="1" x14ac:dyDescent="0.2">
      <c r="A3" s="167" t="s">
        <v>660</v>
      </c>
      <c r="B3" s="167"/>
      <c r="C3" s="17"/>
      <c r="D3" s="14" t="s">
        <v>601</v>
      </c>
      <c r="E3" s="15">
        <v>4</v>
      </c>
    </row>
    <row r="4" spans="1:5" s="92" customFormat="1" ht="18.899999999999999" customHeight="1" x14ac:dyDescent="0.2">
      <c r="A4" s="167" t="s">
        <v>620</v>
      </c>
      <c r="B4" s="167"/>
      <c r="C4" s="167"/>
      <c r="D4" s="167"/>
      <c r="E4" s="167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3" t="s">
        <v>566</v>
      </c>
      <c r="B24" s="94" t="s">
        <v>303</v>
      </c>
    </row>
    <row r="25" spans="1:2" x14ac:dyDescent="0.2">
      <c r="A25" s="93" t="s">
        <v>567</v>
      </c>
      <c r="B25" s="94" t="s">
        <v>568</v>
      </c>
    </row>
    <row r="26" spans="1:2" s="92" customFormat="1" x14ac:dyDescent="0.2">
      <c r="A26" s="93" t="s">
        <v>569</v>
      </c>
      <c r="B26" s="94" t="s">
        <v>340</v>
      </c>
    </row>
    <row r="27" spans="1:2" x14ac:dyDescent="0.2">
      <c r="A27" s="93" t="s">
        <v>570</v>
      </c>
      <c r="B27" s="94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621</v>
      </c>
    </row>
    <row r="41" spans="1:2" ht="10.8" thickBot="1" x14ac:dyDescent="0.25">
      <c r="A41" s="11"/>
      <c r="B41" s="12"/>
    </row>
    <row r="44" spans="1:2" x14ac:dyDescent="0.2">
      <c r="B44" s="92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E11" sqref="E1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1" t="s">
        <v>659</v>
      </c>
      <c r="B1" s="172"/>
      <c r="C1" s="173"/>
    </row>
    <row r="2" spans="1:3" s="37" customFormat="1" ht="18" customHeight="1" x14ac:dyDescent="0.3">
      <c r="A2" s="174" t="s">
        <v>610</v>
      </c>
      <c r="B2" s="175"/>
      <c r="C2" s="176"/>
    </row>
    <row r="3" spans="1:3" s="37" customFormat="1" ht="18" customHeight="1" x14ac:dyDescent="0.3">
      <c r="A3" s="174" t="s">
        <v>660</v>
      </c>
      <c r="B3" s="177"/>
      <c r="C3" s="176"/>
    </row>
    <row r="4" spans="1:3" s="40" customFormat="1" ht="18" customHeight="1" x14ac:dyDescent="0.2">
      <c r="A4" s="178" t="s">
        <v>611</v>
      </c>
      <c r="B4" s="179"/>
      <c r="C4" s="180"/>
    </row>
    <row r="5" spans="1:3" s="38" customFormat="1" x14ac:dyDescent="0.2">
      <c r="A5" s="58" t="s">
        <v>520</v>
      </c>
      <c r="B5" s="58"/>
      <c r="C5" s="157">
        <v>1293611262.49</v>
      </c>
    </row>
    <row r="6" spans="1:3" x14ac:dyDescent="0.2">
      <c r="A6" s="59"/>
      <c r="B6" s="60"/>
      <c r="C6" s="78"/>
    </row>
    <row r="7" spans="1:3" x14ac:dyDescent="0.2">
      <c r="A7" s="67" t="s">
        <v>521</v>
      </c>
      <c r="B7" s="67"/>
      <c r="C7" s="158">
        <f>SUM(C8:C13)</f>
        <v>0</v>
      </c>
    </row>
    <row r="8" spans="1:3" x14ac:dyDescent="0.2">
      <c r="A8" s="75" t="s">
        <v>522</v>
      </c>
      <c r="B8" s="74" t="s">
        <v>341</v>
      </c>
      <c r="C8" s="159">
        <v>0</v>
      </c>
    </row>
    <row r="9" spans="1:3" x14ac:dyDescent="0.2">
      <c r="A9" s="61" t="s">
        <v>523</v>
      </c>
      <c r="B9" s="62" t="s">
        <v>532</v>
      </c>
      <c r="C9" s="159">
        <v>0</v>
      </c>
    </row>
    <row r="10" spans="1:3" x14ac:dyDescent="0.2">
      <c r="A10" s="61" t="s">
        <v>524</v>
      </c>
      <c r="B10" s="62" t="s">
        <v>349</v>
      </c>
      <c r="C10" s="159">
        <v>0</v>
      </c>
    </row>
    <row r="11" spans="1:3" x14ac:dyDescent="0.2">
      <c r="A11" s="61" t="s">
        <v>525</v>
      </c>
      <c r="B11" s="62" t="s">
        <v>350</v>
      </c>
      <c r="C11" s="159">
        <v>0</v>
      </c>
    </row>
    <row r="12" spans="1:3" x14ac:dyDescent="0.2">
      <c r="A12" s="61" t="s">
        <v>526</v>
      </c>
      <c r="B12" s="62" t="s">
        <v>351</v>
      </c>
      <c r="C12" s="159">
        <v>0</v>
      </c>
    </row>
    <row r="13" spans="1:3" x14ac:dyDescent="0.2">
      <c r="A13" s="63" t="s">
        <v>527</v>
      </c>
      <c r="B13" s="64" t="s">
        <v>528</v>
      </c>
      <c r="C13" s="159">
        <v>0</v>
      </c>
    </row>
    <row r="14" spans="1:3" x14ac:dyDescent="0.2">
      <c r="A14" s="73"/>
      <c r="B14" s="65"/>
      <c r="C14" s="66"/>
    </row>
    <row r="15" spans="1:3" x14ac:dyDescent="0.2">
      <c r="A15" s="67" t="s">
        <v>82</v>
      </c>
      <c r="B15" s="60"/>
      <c r="C15" s="158">
        <f>SUM(C16:C18)</f>
        <v>0</v>
      </c>
    </row>
    <row r="16" spans="1:3" x14ac:dyDescent="0.2">
      <c r="A16" s="68">
        <v>3.1</v>
      </c>
      <c r="B16" s="62" t="s">
        <v>531</v>
      </c>
      <c r="C16" s="159">
        <v>0</v>
      </c>
    </row>
    <row r="17" spans="1:3" x14ac:dyDescent="0.2">
      <c r="A17" s="69">
        <v>3.2</v>
      </c>
      <c r="B17" s="62" t="s">
        <v>529</v>
      </c>
      <c r="C17" s="159">
        <v>0</v>
      </c>
    </row>
    <row r="18" spans="1:3" x14ac:dyDescent="0.2">
      <c r="A18" s="69">
        <v>3.3</v>
      </c>
      <c r="B18" s="64" t="s">
        <v>530</v>
      </c>
      <c r="C18" s="160">
        <v>0</v>
      </c>
    </row>
    <row r="19" spans="1:3" x14ac:dyDescent="0.2">
      <c r="A19" s="59"/>
      <c r="B19" s="70"/>
      <c r="C19" s="71"/>
    </row>
    <row r="20" spans="1:3" x14ac:dyDescent="0.2">
      <c r="A20" s="72" t="s">
        <v>657</v>
      </c>
      <c r="B20" s="72"/>
      <c r="C20" s="157">
        <f>C5+C7-C15</f>
        <v>1293611262.49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H30" sqref="H30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1" t="s">
        <v>659</v>
      </c>
      <c r="B1" s="182"/>
      <c r="C1" s="183"/>
    </row>
    <row r="2" spans="1:3" s="41" customFormat="1" ht="18.899999999999999" customHeight="1" x14ac:dyDescent="0.3">
      <c r="A2" s="184" t="s">
        <v>612</v>
      </c>
      <c r="B2" s="185"/>
      <c r="C2" s="186"/>
    </row>
    <row r="3" spans="1:3" s="41" customFormat="1" ht="18.899999999999999" customHeight="1" x14ac:dyDescent="0.3">
      <c r="A3" s="184" t="s">
        <v>660</v>
      </c>
      <c r="B3" s="187"/>
      <c r="C3" s="186"/>
    </row>
    <row r="4" spans="1:3" s="42" customFormat="1" x14ac:dyDescent="0.2">
      <c r="A4" s="178" t="s">
        <v>611</v>
      </c>
      <c r="B4" s="179"/>
      <c r="C4" s="180"/>
    </row>
    <row r="5" spans="1:3" x14ac:dyDescent="0.2">
      <c r="A5" s="83" t="s">
        <v>533</v>
      </c>
      <c r="B5" s="58"/>
      <c r="C5" s="161">
        <v>1045413111.03</v>
      </c>
    </row>
    <row r="6" spans="1:3" x14ac:dyDescent="0.2">
      <c r="A6" s="77"/>
      <c r="B6" s="60"/>
      <c r="C6" s="78"/>
    </row>
    <row r="7" spans="1:3" x14ac:dyDescent="0.2">
      <c r="A7" s="67" t="s">
        <v>534</v>
      </c>
      <c r="B7" s="79"/>
      <c r="C7" s="158">
        <f>SUM(C8:C28)</f>
        <v>205310397.67000002</v>
      </c>
    </row>
    <row r="8" spans="1:3" x14ac:dyDescent="0.2">
      <c r="A8" s="127">
        <v>2.1</v>
      </c>
      <c r="B8" s="84" t="s">
        <v>369</v>
      </c>
      <c r="C8" s="162">
        <v>0</v>
      </c>
    </row>
    <row r="9" spans="1:3" x14ac:dyDescent="0.2">
      <c r="A9" s="127">
        <v>2.2000000000000002</v>
      </c>
      <c r="B9" s="84" t="s">
        <v>366</v>
      </c>
      <c r="C9" s="162">
        <v>0</v>
      </c>
    </row>
    <row r="10" spans="1:3" x14ac:dyDescent="0.2">
      <c r="A10" s="89">
        <v>2.2999999999999998</v>
      </c>
      <c r="B10" s="76" t="s">
        <v>236</v>
      </c>
      <c r="C10" s="162">
        <v>1245321.92</v>
      </c>
    </row>
    <row r="11" spans="1:3" x14ac:dyDescent="0.2">
      <c r="A11" s="89">
        <v>2.4</v>
      </c>
      <c r="B11" s="76" t="s">
        <v>237</v>
      </c>
      <c r="C11" s="162">
        <v>131212.79999999999</v>
      </c>
    </row>
    <row r="12" spans="1:3" x14ac:dyDescent="0.2">
      <c r="A12" s="89">
        <v>2.5</v>
      </c>
      <c r="B12" s="76" t="s">
        <v>238</v>
      </c>
      <c r="C12" s="162">
        <v>40000</v>
      </c>
    </row>
    <row r="13" spans="1:3" x14ac:dyDescent="0.2">
      <c r="A13" s="89">
        <v>2.6</v>
      </c>
      <c r="B13" s="76" t="s">
        <v>239</v>
      </c>
      <c r="C13" s="162">
        <v>30379240.98</v>
      </c>
    </row>
    <row r="14" spans="1:3" x14ac:dyDescent="0.2">
      <c r="A14" s="89">
        <v>2.7</v>
      </c>
      <c r="B14" s="76" t="s">
        <v>240</v>
      </c>
      <c r="C14" s="162">
        <v>0</v>
      </c>
    </row>
    <row r="15" spans="1:3" x14ac:dyDescent="0.2">
      <c r="A15" s="89">
        <v>2.8</v>
      </c>
      <c r="B15" s="76" t="s">
        <v>241</v>
      </c>
      <c r="C15" s="162">
        <v>233526.35</v>
      </c>
    </row>
    <row r="16" spans="1:3" x14ac:dyDescent="0.2">
      <c r="A16" s="89">
        <v>2.9</v>
      </c>
      <c r="B16" s="76" t="s">
        <v>243</v>
      </c>
      <c r="C16" s="162">
        <v>0</v>
      </c>
    </row>
    <row r="17" spans="1:3" x14ac:dyDescent="0.2">
      <c r="A17" s="89" t="s">
        <v>535</v>
      </c>
      <c r="B17" s="76" t="s">
        <v>536</v>
      </c>
      <c r="C17" s="162">
        <v>0</v>
      </c>
    </row>
    <row r="18" spans="1:3" x14ac:dyDescent="0.2">
      <c r="A18" s="89" t="s">
        <v>559</v>
      </c>
      <c r="B18" s="76" t="s">
        <v>245</v>
      </c>
      <c r="C18" s="162">
        <v>0</v>
      </c>
    </row>
    <row r="19" spans="1:3" x14ac:dyDescent="0.2">
      <c r="A19" s="89" t="s">
        <v>560</v>
      </c>
      <c r="B19" s="76" t="s">
        <v>537</v>
      </c>
      <c r="C19" s="162">
        <v>116819094.40000001</v>
      </c>
    </row>
    <row r="20" spans="1:3" x14ac:dyDescent="0.2">
      <c r="A20" s="89" t="s">
        <v>561</v>
      </c>
      <c r="B20" s="76" t="s">
        <v>538</v>
      </c>
      <c r="C20" s="162">
        <v>56462001.219999999</v>
      </c>
    </row>
    <row r="21" spans="1:3" x14ac:dyDescent="0.2">
      <c r="A21" s="89" t="s">
        <v>562</v>
      </c>
      <c r="B21" s="76" t="s">
        <v>539</v>
      </c>
      <c r="C21" s="162">
        <v>0</v>
      </c>
    </row>
    <row r="22" spans="1:3" x14ac:dyDescent="0.2">
      <c r="A22" s="89" t="s">
        <v>540</v>
      </c>
      <c r="B22" s="76" t="s">
        <v>541</v>
      </c>
      <c r="C22" s="162">
        <v>0</v>
      </c>
    </row>
    <row r="23" spans="1:3" x14ac:dyDescent="0.2">
      <c r="A23" s="89" t="s">
        <v>542</v>
      </c>
      <c r="B23" s="76" t="s">
        <v>543</v>
      </c>
      <c r="C23" s="162">
        <v>0</v>
      </c>
    </row>
    <row r="24" spans="1:3" x14ac:dyDescent="0.2">
      <c r="A24" s="89" t="s">
        <v>544</v>
      </c>
      <c r="B24" s="76" t="s">
        <v>545</v>
      </c>
      <c r="C24" s="162">
        <v>0</v>
      </c>
    </row>
    <row r="25" spans="1:3" x14ac:dyDescent="0.2">
      <c r="A25" s="89" t="s">
        <v>546</v>
      </c>
      <c r="B25" s="76" t="s">
        <v>547</v>
      </c>
      <c r="C25" s="162">
        <v>0</v>
      </c>
    </row>
    <row r="26" spans="1:3" x14ac:dyDescent="0.2">
      <c r="A26" s="89" t="s">
        <v>548</v>
      </c>
      <c r="B26" s="76" t="s">
        <v>549</v>
      </c>
      <c r="C26" s="162">
        <v>0</v>
      </c>
    </row>
    <row r="27" spans="1:3" x14ac:dyDescent="0.2">
      <c r="A27" s="89" t="s">
        <v>550</v>
      </c>
      <c r="B27" s="76" t="s">
        <v>551</v>
      </c>
      <c r="C27" s="162">
        <v>0</v>
      </c>
    </row>
    <row r="28" spans="1:3" x14ac:dyDescent="0.2">
      <c r="A28" s="89" t="s">
        <v>552</v>
      </c>
      <c r="B28" s="84" t="s">
        <v>553</v>
      </c>
      <c r="C28" s="162">
        <v>0</v>
      </c>
    </row>
    <row r="29" spans="1:3" x14ac:dyDescent="0.2">
      <c r="A29" s="90"/>
      <c r="B29" s="85"/>
      <c r="C29" s="86"/>
    </row>
    <row r="30" spans="1:3" x14ac:dyDescent="0.2">
      <c r="A30" s="87" t="s">
        <v>554</v>
      </c>
      <c r="B30" s="88"/>
      <c r="C30" s="163">
        <f>SUM(C31:C35)</f>
        <v>15133474.07</v>
      </c>
    </row>
    <row r="31" spans="1:3" x14ac:dyDescent="0.2">
      <c r="A31" s="89" t="s">
        <v>555</v>
      </c>
      <c r="B31" s="76" t="s">
        <v>438</v>
      </c>
      <c r="C31" s="162">
        <v>15133474.07</v>
      </c>
    </row>
    <row r="32" spans="1:3" x14ac:dyDescent="0.2">
      <c r="A32" s="89" t="s">
        <v>556</v>
      </c>
      <c r="B32" s="76" t="s">
        <v>80</v>
      </c>
      <c r="C32" s="162">
        <v>0</v>
      </c>
    </row>
    <row r="33" spans="1:3" x14ac:dyDescent="0.2">
      <c r="A33" s="89" t="s">
        <v>557</v>
      </c>
      <c r="B33" s="76" t="s">
        <v>448</v>
      </c>
      <c r="C33" s="162">
        <v>0</v>
      </c>
    </row>
    <row r="34" spans="1:3" x14ac:dyDescent="0.2">
      <c r="A34" s="89" t="s">
        <v>800</v>
      </c>
      <c r="B34" s="76" t="s">
        <v>454</v>
      </c>
      <c r="C34" s="162">
        <v>0</v>
      </c>
    </row>
    <row r="35" spans="1:3" x14ac:dyDescent="0.2">
      <c r="A35" s="89" t="s">
        <v>801</v>
      </c>
      <c r="B35" s="84" t="s">
        <v>558</v>
      </c>
      <c r="C35" s="164">
        <v>0</v>
      </c>
    </row>
    <row r="36" spans="1:3" x14ac:dyDescent="0.2">
      <c r="A36" s="77"/>
      <c r="B36" s="80"/>
      <c r="C36" s="81"/>
    </row>
    <row r="37" spans="1:3" x14ac:dyDescent="0.2">
      <c r="A37" s="82" t="s">
        <v>658</v>
      </c>
      <c r="B37" s="58"/>
      <c r="C37" s="157">
        <f>C5-C7+C30</f>
        <v>855236187.42999995</v>
      </c>
    </row>
    <row r="39" spans="1:3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3" workbookViewId="0">
      <selection activeCell="B36" sqref="B36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0" t="s">
        <v>659</v>
      </c>
      <c r="B1" s="188"/>
      <c r="C1" s="188"/>
      <c r="D1" s="188"/>
      <c r="E1" s="188"/>
      <c r="F1" s="188"/>
      <c r="G1" s="27" t="s">
        <v>602</v>
      </c>
      <c r="H1" s="28">
        <v>2023</v>
      </c>
    </row>
    <row r="2" spans="1:10" ht="18.899999999999999" customHeight="1" x14ac:dyDescent="0.2">
      <c r="A2" s="170" t="s">
        <v>613</v>
      </c>
      <c r="B2" s="188"/>
      <c r="C2" s="188"/>
      <c r="D2" s="188"/>
      <c r="E2" s="188"/>
      <c r="F2" s="188"/>
      <c r="G2" s="27" t="s">
        <v>603</v>
      </c>
      <c r="H2" s="28" t="s">
        <v>605</v>
      </c>
    </row>
    <row r="3" spans="1:10" ht="18.899999999999999" customHeight="1" x14ac:dyDescent="0.2">
      <c r="A3" s="189" t="s">
        <v>660</v>
      </c>
      <c r="B3" s="190"/>
      <c r="C3" s="190"/>
      <c r="D3" s="190"/>
      <c r="E3" s="190"/>
      <c r="F3" s="190"/>
      <c r="G3" s="27" t="s">
        <v>604</v>
      </c>
      <c r="H3" s="28">
        <v>4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129" t="s">
        <v>802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1940470707.6700001</v>
      </c>
      <c r="E36" s="34">
        <v>-1940470707.6700001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2631214753.4699998</v>
      </c>
      <c r="E37" s="34">
        <v>-2631214753.4699998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532791516.12</v>
      </c>
      <c r="E38" s="34">
        <v>-532791516.12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164944560.03999999</v>
      </c>
      <c r="E39" s="34">
        <v>-164944560.03999999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436539441.32999998</v>
      </c>
      <c r="E40" s="34">
        <v>-436539441.32999998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1858482641.8599999</v>
      </c>
      <c r="E41" s="34">
        <v>-1858482641.8599999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3386711992.54</v>
      </c>
      <c r="E42" s="34">
        <v>-3386711992.54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972208375.83000004</v>
      </c>
      <c r="E43" s="34">
        <v>-972208375.83000004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1429767248.23</v>
      </c>
      <c r="E44" s="34">
        <v>-1429767248.23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1825575884.6900001</v>
      </c>
      <c r="E45" s="34">
        <v>-1825575884.6900001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451553779.73000002</v>
      </c>
      <c r="E46" s="34">
        <v>-451553779.73000002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317042890.36000001</v>
      </c>
      <c r="E47" s="34">
        <v>-317042890.36000001</v>
      </c>
      <c r="F47" s="34">
        <f t="shared" si="0"/>
        <v>0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" customHeight="1" x14ac:dyDescent="0.2">
      <c r="A5" s="191" t="s">
        <v>34</v>
      </c>
      <c r="B5" s="191"/>
      <c r="C5" s="191"/>
      <c r="D5" s="191"/>
      <c r="E5" s="191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3.2" x14ac:dyDescent="0.25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122</v>
      </c>
      <c r="B9" s="119"/>
      <c r="C9" s="119"/>
      <c r="D9" s="119"/>
    </row>
    <row r="10" spans="1:8" s="118" customFormat="1" ht="26.1" customHeight="1" x14ac:dyDescent="0.2">
      <c r="A10" s="121" t="s">
        <v>589</v>
      </c>
      <c r="B10" s="192" t="s">
        <v>36</v>
      </c>
      <c r="C10" s="192"/>
      <c r="D10" s="192"/>
      <c r="E10" s="192"/>
    </row>
    <row r="11" spans="1:8" s="118" customFormat="1" ht="12.9" customHeight="1" x14ac:dyDescent="0.2">
      <c r="A11" s="122" t="s">
        <v>590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591</v>
      </c>
      <c r="B12" s="192" t="s">
        <v>38</v>
      </c>
      <c r="C12" s="192"/>
      <c r="D12" s="192"/>
      <c r="E12" s="192"/>
    </row>
    <row r="13" spans="1:8" s="118" customFormat="1" ht="26.1" customHeight="1" x14ac:dyDescent="0.2">
      <c r="A13" s="122" t="s">
        <v>592</v>
      </c>
      <c r="B13" s="192" t="s">
        <v>39</v>
      </c>
      <c r="C13" s="192"/>
      <c r="D13" s="192"/>
      <c r="E13" s="192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593</v>
      </c>
      <c r="B15" s="123" t="s">
        <v>40</v>
      </c>
    </row>
    <row r="16" spans="1:8" s="118" customFormat="1" ht="12.9" customHeight="1" x14ac:dyDescent="0.2">
      <c r="A16" s="122" t="s">
        <v>594</v>
      </c>
    </row>
    <row r="17" spans="1:4" s="118" customFormat="1" ht="12.9" customHeight="1" x14ac:dyDescent="0.2">
      <c r="A17" s="123"/>
    </row>
    <row r="18" spans="1:4" s="118" customFormat="1" ht="12.9" customHeight="1" x14ac:dyDescent="0.2">
      <c r="A18" s="133" t="s">
        <v>95</v>
      </c>
    </row>
    <row r="19" spans="1:4" s="118" customFormat="1" ht="12.9" customHeight="1" x14ac:dyDescent="0.2">
      <c r="A19" s="126" t="s">
        <v>595</v>
      </c>
    </row>
    <row r="20" spans="1:4" s="118" customFormat="1" ht="12.9" customHeight="1" x14ac:dyDescent="0.2">
      <c r="A20" s="126" t="s">
        <v>596</v>
      </c>
    </row>
    <row r="21" spans="1:4" s="118" customFormat="1" x14ac:dyDescent="0.2">
      <c r="A21" s="119"/>
    </row>
    <row r="22" spans="1:4" s="118" customFormat="1" x14ac:dyDescent="0.2">
      <c r="A22" s="119" t="s">
        <v>515</v>
      </c>
      <c r="B22" s="119"/>
      <c r="C22" s="119"/>
      <c r="D22" s="119"/>
    </row>
    <row r="23" spans="1:4" s="118" customFormat="1" x14ac:dyDescent="0.2">
      <c r="A23" s="119" t="s">
        <v>516</v>
      </c>
      <c r="B23" s="119"/>
      <c r="C23" s="119"/>
      <c r="D23" s="119"/>
    </row>
    <row r="24" spans="1:4" s="118" customFormat="1" x14ac:dyDescent="0.2">
      <c r="A24" s="119" t="s">
        <v>517</v>
      </c>
      <c r="B24" s="119"/>
      <c r="C24" s="119"/>
      <c r="D24" s="119"/>
    </row>
    <row r="25" spans="1:4" s="118" customFormat="1" x14ac:dyDescent="0.2">
      <c r="A25" s="119" t="s">
        <v>518</v>
      </c>
      <c r="B25" s="119"/>
      <c r="C25" s="119"/>
      <c r="D25" s="119"/>
    </row>
    <row r="26" spans="1:4" s="118" customFormat="1" x14ac:dyDescent="0.2">
      <c r="A26" s="119" t="s">
        <v>519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5">
      <c r="A28" s="124" t="s">
        <v>96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tabSelected="1" view="pageBreakPreview" topLeftCell="A160" zoomScale="60" zoomScaleNormal="106" workbookViewId="0">
      <selection activeCell="E193" sqref="E193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8" t="s">
        <v>659</v>
      </c>
      <c r="B1" s="169"/>
      <c r="C1" s="169"/>
      <c r="D1" s="169"/>
      <c r="E1" s="169"/>
      <c r="F1" s="169"/>
      <c r="G1" s="14" t="s">
        <v>602</v>
      </c>
      <c r="H1" s="25">
        <v>2023</v>
      </c>
    </row>
    <row r="2" spans="1:8" s="16" customFormat="1" ht="18.899999999999999" customHeight="1" x14ac:dyDescent="0.3">
      <c r="A2" s="168" t="s">
        <v>606</v>
      </c>
      <c r="B2" s="169"/>
      <c r="C2" s="169"/>
      <c r="D2" s="169"/>
      <c r="E2" s="169"/>
      <c r="F2" s="169"/>
      <c r="G2" s="14" t="s">
        <v>603</v>
      </c>
      <c r="H2" s="25" t="s">
        <v>605</v>
      </c>
    </row>
    <row r="3" spans="1:8" s="16" customFormat="1" ht="18.899999999999999" customHeight="1" x14ac:dyDescent="0.3">
      <c r="A3" s="168" t="s">
        <v>660</v>
      </c>
      <c r="B3" s="169"/>
      <c r="C3" s="169"/>
      <c r="D3" s="169"/>
      <c r="E3" s="169"/>
      <c r="F3" s="169"/>
      <c r="G3" s="14" t="s">
        <v>604</v>
      </c>
      <c r="H3" s="25">
        <v>4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62616164.340000004</v>
      </c>
    </row>
    <row r="11" spans="1:8" x14ac:dyDescent="0.2">
      <c r="A11" s="22">
        <v>1121000201</v>
      </c>
      <c r="B11" s="20" t="s">
        <v>661</v>
      </c>
      <c r="C11" s="24">
        <v>62616164.340000004</v>
      </c>
      <c r="D11" s="20" t="s">
        <v>662</v>
      </c>
    </row>
    <row r="12" spans="1:8" x14ac:dyDescent="0.2">
      <c r="A12" s="22">
        <v>1211</v>
      </c>
      <c r="B12" s="20" t="s">
        <v>197</v>
      </c>
      <c r="C12" s="24">
        <v>0</v>
      </c>
    </row>
    <row r="14" spans="1:8" x14ac:dyDescent="0.2">
      <c r="A14" s="19" t="s">
        <v>151</v>
      </c>
      <c r="B14" s="19"/>
      <c r="C14" s="19"/>
      <c r="D14" s="19"/>
      <c r="E14" s="19"/>
      <c r="F14" s="19"/>
      <c r="G14" s="19"/>
      <c r="H14" s="19"/>
    </row>
    <row r="15" spans="1:8" x14ac:dyDescent="0.2">
      <c r="A15" s="21" t="s">
        <v>143</v>
      </c>
      <c r="B15" s="21" t="s">
        <v>140</v>
      </c>
      <c r="C15" s="21" t="s">
        <v>141</v>
      </c>
      <c r="D15" s="21">
        <v>2022</v>
      </c>
      <c r="E15" s="21">
        <v>2021</v>
      </c>
      <c r="F15" s="21">
        <v>2020</v>
      </c>
      <c r="G15" s="21">
        <v>2019</v>
      </c>
      <c r="H15" s="21" t="s">
        <v>184</v>
      </c>
    </row>
    <row r="16" spans="1:8" x14ac:dyDescent="0.2">
      <c r="A16" s="22">
        <v>1122</v>
      </c>
      <c r="B16" s="20" t="s">
        <v>198</v>
      </c>
      <c r="C16" s="24">
        <v>162546378.21000001</v>
      </c>
      <c r="D16" s="24">
        <v>0</v>
      </c>
      <c r="E16" s="24">
        <v>0</v>
      </c>
      <c r="F16" s="24">
        <v>0</v>
      </c>
      <c r="G16" s="24">
        <v>0</v>
      </c>
    </row>
    <row r="17" spans="1:8" x14ac:dyDescent="0.2">
      <c r="A17" s="22">
        <v>1122909999</v>
      </c>
      <c r="B17" s="20" t="s">
        <v>663</v>
      </c>
      <c r="C17" s="24">
        <v>155605478.93000001</v>
      </c>
      <c r="D17" s="24"/>
      <c r="E17" s="24"/>
      <c r="F17" s="24"/>
      <c r="G17" s="24"/>
    </row>
    <row r="18" spans="1:8" x14ac:dyDescent="0.2">
      <c r="A18" s="22">
        <v>1122909999</v>
      </c>
      <c r="B18" s="20" t="s">
        <v>664</v>
      </c>
      <c r="C18" s="24">
        <v>1467632.66</v>
      </c>
      <c r="D18" s="24"/>
      <c r="E18" s="24"/>
      <c r="F18" s="24"/>
      <c r="G18" s="24"/>
    </row>
    <row r="19" spans="1:8" x14ac:dyDescent="0.2">
      <c r="A19" s="22">
        <v>1122909999</v>
      </c>
      <c r="B19" s="20" t="s">
        <v>665</v>
      </c>
      <c r="C19" s="24">
        <v>177326.54</v>
      </c>
      <c r="D19" s="24"/>
      <c r="E19" s="24"/>
      <c r="F19" s="24"/>
      <c r="G19" s="24"/>
    </row>
    <row r="20" spans="1:8" x14ac:dyDescent="0.2">
      <c r="A20" s="22">
        <v>1122909999</v>
      </c>
      <c r="B20" s="20" t="s">
        <v>666</v>
      </c>
      <c r="C20" s="24">
        <v>1785940.08</v>
      </c>
      <c r="D20" s="24"/>
      <c r="E20" s="24"/>
      <c r="F20" s="24"/>
      <c r="G20" s="24"/>
    </row>
    <row r="21" spans="1:8" x14ac:dyDescent="0.2">
      <c r="A21" s="22">
        <v>1122909999</v>
      </c>
      <c r="B21" s="20" t="s">
        <v>667</v>
      </c>
      <c r="C21" s="24">
        <v>3510000</v>
      </c>
      <c r="D21" s="24"/>
      <c r="E21" s="24"/>
      <c r="F21" s="24"/>
      <c r="G21" s="24"/>
    </row>
    <row r="22" spans="1:8" x14ac:dyDescent="0.2">
      <c r="A22" s="22">
        <v>1124</v>
      </c>
      <c r="B22" s="20" t="s">
        <v>199</v>
      </c>
      <c r="C22" s="24">
        <v>1682332.18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1124000001</v>
      </c>
      <c r="B23" s="20" t="s">
        <v>668</v>
      </c>
      <c r="C23" s="24">
        <v>1682332.18</v>
      </c>
      <c r="D23" s="24"/>
      <c r="E23" s="24"/>
      <c r="F23" s="24"/>
      <c r="G23" s="24"/>
    </row>
    <row r="25" spans="1:8" x14ac:dyDescent="0.2">
      <c r="A25" s="19" t="s">
        <v>152</v>
      </c>
      <c r="B25" s="19"/>
      <c r="C25" s="19"/>
      <c r="D25" s="19"/>
      <c r="E25" s="19"/>
      <c r="F25" s="19"/>
      <c r="G25" s="19"/>
      <c r="H25" s="19"/>
    </row>
    <row r="26" spans="1:8" x14ac:dyDescent="0.2">
      <c r="A26" s="21" t="s">
        <v>143</v>
      </c>
      <c r="B26" s="21" t="s">
        <v>140</v>
      </c>
      <c r="C26" s="21" t="s">
        <v>141</v>
      </c>
      <c r="D26" s="21" t="s">
        <v>200</v>
      </c>
      <c r="E26" s="21" t="s">
        <v>201</v>
      </c>
      <c r="F26" s="21" t="s">
        <v>202</v>
      </c>
      <c r="G26" s="21" t="s">
        <v>203</v>
      </c>
      <c r="H26" s="21" t="s">
        <v>204</v>
      </c>
    </row>
    <row r="27" spans="1:8" x14ac:dyDescent="0.2">
      <c r="A27" s="22">
        <v>1123</v>
      </c>
      <c r="B27" s="20" t="s">
        <v>205</v>
      </c>
      <c r="C27" s="24">
        <v>243238.76</v>
      </c>
      <c r="D27" s="24">
        <v>0</v>
      </c>
      <c r="E27" s="24">
        <v>0</v>
      </c>
      <c r="F27" s="24">
        <f>SUM(F42:F50)</f>
        <v>150267.82999999999</v>
      </c>
      <c r="G27" s="24">
        <f>SUM(G28:G41)</f>
        <v>92970.930000000008</v>
      </c>
    </row>
    <row r="28" spans="1:8" x14ac:dyDescent="0.2">
      <c r="A28" s="22">
        <v>1123000001</v>
      </c>
      <c r="B28" s="20" t="s">
        <v>669</v>
      </c>
      <c r="C28" s="24">
        <v>2219.39</v>
      </c>
      <c r="D28" s="24"/>
      <c r="E28" s="24"/>
      <c r="F28" s="24"/>
      <c r="G28" s="24">
        <v>2219.39</v>
      </c>
      <c r="H28" s="20" t="s">
        <v>670</v>
      </c>
    </row>
    <row r="29" spans="1:8" x14ac:dyDescent="0.2">
      <c r="A29" s="22">
        <v>1123000001</v>
      </c>
      <c r="B29" s="20" t="s">
        <v>671</v>
      </c>
      <c r="C29" s="24">
        <v>3310</v>
      </c>
      <c r="D29" s="24"/>
      <c r="E29" s="24"/>
      <c r="F29" s="24"/>
      <c r="G29" s="24">
        <v>3310</v>
      </c>
      <c r="H29" s="20" t="s">
        <v>670</v>
      </c>
    </row>
    <row r="30" spans="1:8" x14ac:dyDescent="0.2">
      <c r="A30" s="22">
        <v>1123000001</v>
      </c>
      <c r="B30" s="20" t="s">
        <v>672</v>
      </c>
      <c r="C30" s="24">
        <v>2287</v>
      </c>
      <c r="D30" s="24"/>
      <c r="E30" s="24"/>
      <c r="F30" s="24"/>
      <c r="G30" s="24">
        <v>2287</v>
      </c>
      <c r="H30" s="20" t="s">
        <v>670</v>
      </c>
    </row>
    <row r="31" spans="1:8" x14ac:dyDescent="0.2">
      <c r="A31" s="22">
        <v>1123000001</v>
      </c>
      <c r="B31" s="20" t="s">
        <v>673</v>
      </c>
      <c r="C31" s="24">
        <v>250</v>
      </c>
      <c r="D31" s="24"/>
      <c r="E31" s="24"/>
      <c r="F31" s="24"/>
      <c r="G31" s="24">
        <v>250</v>
      </c>
      <c r="H31" s="20" t="s">
        <v>670</v>
      </c>
    </row>
    <row r="32" spans="1:8" x14ac:dyDescent="0.2">
      <c r="A32" s="22">
        <v>1123000001</v>
      </c>
      <c r="B32" s="20" t="s">
        <v>674</v>
      </c>
      <c r="C32" s="24">
        <v>55329.5</v>
      </c>
      <c r="D32" s="24"/>
      <c r="E32" s="24"/>
      <c r="F32" s="24"/>
      <c r="G32" s="24">
        <v>55329.5</v>
      </c>
      <c r="H32" s="20" t="s">
        <v>670</v>
      </c>
    </row>
    <row r="33" spans="1:8" x14ac:dyDescent="0.2">
      <c r="A33" s="22">
        <v>1123000001</v>
      </c>
      <c r="B33" s="20" t="s">
        <v>675</v>
      </c>
      <c r="C33" s="24">
        <v>838.8</v>
      </c>
      <c r="D33" s="24"/>
      <c r="E33" s="24"/>
      <c r="F33" s="24"/>
      <c r="G33" s="24">
        <v>838.8</v>
      </c>
      <c r="H33" s="20" t="s">
        <v>670</v>
      </c>
    </row>
    <row r="34" spans="1:8" x14ac:dyDescent="0.2">
      <c r="A34" s="22">
        <v>1123000001</v>
      </c>
      <c r="B34" s="20" t="s">
        <v>676</v>
      </c>
      <c r="C34" s="24">
        <v>838.8</v>
      </c>
      <c r="D34" s="24"/>
      <c r="E34" s="24"/>
      <c r="F34" s="24"/>
      <c r="G34" s="24">
        <v>838.8</v>
      </c>
      <c r="H34" s="20" t="s">
        <v>670</v>
      </c>
    </row>
    <row r="35" spans="1:8" x14ac:dyDescent="0.2">
      <c r="A35" s="22">
        <v>1123000001</v>
      </c>
      <c r="B35" s="20" t="s">
        <v>677</v>
      </c>
      <c r="C35" s="24">
        <v>1524.43</v>
      </c>
      <c r="D35" s="24"/>
      <c r="E35" s="24"/>
      <c r="F35" s="24"/>
      <c r="G35" s="24">
        <v>1524.43</v>
      </c>
      <c r="H35" s="20" t="s">
        <v>670</v>
      </c>
    </row>
    <row r="36" spans="1:8" x14ac:dyDescent="0.2">
      <c r="A36" s="22">
        <v>1123000001</v>
      </c>
      <c r="B36" s="20" t="s">
        <v>678</v>
      </c>
      <c r="C36" s="24">
        <v>1684.69</v>
      </c>
      <c r="D36" s="24"/>
      <c r="E36" s="24"/>
      <c r="F36" s="24"/>
      <c r="G36" s="24">
        <v>1684.69</v>
      </c>
      <c r="H36" s="20" t="s">
        <v>670</v>
      </c>
    </row>
    <row r="37" spans="1:8" x14ac:dyDescent="0.2">
      <c r="A37" s="22">
        <v>1123000001</v>
      </c>
      <c r="B37" s="20" t="s">
        <v>679</v>
      </c>
      <c r="C37" s="24">
        <v>18359.88</v>
      </c>
      <c r="D37" s="24"/>
      <c r="E37" s="24"/>
      <c r="F37" s="24"/>
      <c r="G37" s="24">
        <v>18359.88</v>
      </c>
      <c r="H37" s="20" t="s">
        <v>670</v>
      </c>
    </row>
    <row r="38" spans="1:8" x14ac:dyDescent="0.2">
      <c r="A38" s="22">
        <v>1123000001</v>
      </c>
      <c r="B38" s="20" t="s">
        <v>680</v>
      </c>
      <c r="C38" s="24">
        <v>5425</v>
      </c>
      <c r="D38" s="24"/>
      <c r="E38" s="24"/>
      <c r="F38" s="24"/>
      <c r="G38" s="24">
        <v>5425</v>
      </c>
      <c r="H38" s="20" t="s">
        <v>670</v>
      </c>
    </row>
    <row r="39" spans="1:8" x14ac:dyDescent="0.2">
      <c r="A39" s="22">
        <v>1123000001</v>
      </c>
      <c r="B39" s="20" t="s">
        <v>681</v>
      </c>
      <c r="C39" s="24">
        <v>255.2</v>
      </c>
      <c r="D39" s="24"/>
      <c r="E39" s="24"/>
      <c r="F39" s="24"/>
      <c r="G39" s="24">
        <v>255.2</v>
      </c>
      <c r="H39" s="20" t="s">
        <v>670</v>
      </c>
    </row>
    <row r="40" spans="1:8" x14ac:dyDescent="0.2">
      <c r="A40" s="22">
        <v>1123000001</v>
      </c>
      <c r="B40" s="20" t="s">
        <v>682</v>
      </c>
      <c r="C40" s="24">
        <v>576.24</v>
      </c>
      <c r="D40" s="24"/>
      <c r="E40" s="24"/>
      <c r="F40" s="24"/>
      <c r="G40" s="24">
        <v>576.24</v>
      </c>
      <c r="H40" s="20" t="s">
        <v>670</v>
      </c>
    </row>
    <row r="41" spans="1:8" x14ac:dyDescent="0.2">
      <c r="A41" s="22">
        <v>1123000001</v>
      </c>
      <c r="B41" s="20" t="s">
        <v>683</v>
      </c>
      <c r="C41" s="24">
        <v>72</v>
      </c>
      <c r="D41" s="24"/>
      <c r="E41" s="24"/>
      <c r="F41" s="24"/>
      <c r="G41" s="24">
        <v>72</v>
      </c>
      <c r="H41" s="20" t="s">
        <v>670</v>
      </c>
    </row>
    <row r="42" spans="1:8" x14ac:dyDescent="0.2">
      <c r="A42" s="22">
        <v>1123000011</v>
      </c>
      <c r="B42" s="20" t="s">
        <v>684</v>
      </c>
      <c r="C42" s="24">
        <v>1043.46</v>
      </c>
      <c r="D42" s="24"/>
      <c r="E42" s="24"/>
      <c r="F42" s="24">
        <v>1043.46</v>
      </c>
      <c r="G42" s="24"/>
      <c r="H42" s="20" t="s">
        <v>685</v>
      </c>
    </row>
    <row r="43" spans="1:8" x14ac:dyDescent="0.2">
      <c r="A43" s="22">
        <v>1123000011</v>
      </c>
      <c r="B43" s="20" t="s">
        <v>686</v>
      </c>
      <c r="C43" s="24">
        <v>34910</v>
      </c>
      <c r="D43" s="24"/>
      <c r="E43" s="24"/>
      <c r="F43" s="24">
        <v>34910</v>
      </c>
      <c r="G43" s="24"/>
      <c r="H43" s="20" t="s">
        <v>685</v>
      </c>
    </row>
    <row r="44" spans="1:8" x14ac:dyDescent="0.2">
      <c r="A44" s="22">
        <v>1123000011</v>
      </c>
      <c r="B44" s="20" t="s">
        <v>687</v>
      </c>
      <c r="C44" s="24">
        <v>17901.25</v>
      </c>
      <c r="D44" s="24"/>
      <c r="E44" s="24"/>
      <c r="F44" s="24">
        <v>17901.25</v>
      </c>
      <c r="G44" s="24"/>
      <c r="H44" s="20" t="s">
        <v>685</v>
      </c>
    </row>
    <row r="45" spans="1:8" x14ac:dyDescent="0.2">
      <c r="A45" s="22">
        <v>1123000011</v>
      </c>
      <c r="B45" s="20" t="s">
        <v>688</v>
      </c>
      <c r="C45" s="24">
        <v>1517.74</v>
      </c>
      <c r="D45" s="24"/>
      <c r="E45" s="24"/>
      <c r="F45" s="24">
        <v>1517.74</v>
      </c>
      <c r="G45" s="24"/>
      <c r="H45" s="20" t="s">
        <v>685</v>
      </c>
    </row>
    <row r="46" spans="1:8" x14ac:dyDescent="0.2">
      <c r="A46" s="22">
        <v>1123000011</v>
      </c>
      <c r="B46" s="20" t="s">
        <v>689</v>
      </c>
      <c r="C46" s="24">
        <v>17391.310000000001</v>
      </c>
      <c r="D46" s="24"/>
      <c r="E46" s="24"/>
      <c r="F46" s="24">
        <v>17391.310000000001</v>
      </c>
      <c r="G46" s="24"/>
      <c r="H46" s="20" t="s">
        <v>685</v>
      </c>
    </row>
    <row r="47" spans="1:8" x14ac:dyDescent="0.2">
      <c r="A47" s="22">
        <v>1123000011</v>
      </c>
      <c r="B47" s="20" t="s">
        <v>690</v>
      </c>
      <c r="C47" s="24">
        <v>3636.3</v>
      </c>
      <c r="D47" s="24"/>
      <c r="E47" s="24"/>
      <c r="F47" s="24">
        <v>3636.3</v>
      </c>
      <c r="G47" s="24"/>
      <c r="H47" s="20" t="s">
        <v>685</v>
      </c>
    </row>
    <row r="48" spans="1:8" x14ac:dyDescent="0.2">
      <c r="A48" s="22">
        <v>1123000011</v>
      </c>
      <c r="B48" s="20" t="s">
        <v>691</v>
      </c>
      <c r="C48" s="24">
        <v>5217.3900000000003</v>
      </c>
      <c r="D48" s="24"/>
      <c r="E48" s="24"/>
      <c r="F48" s="24">
        <v>5217.3900000000003</v>
      </c>
      <c r="G48" s="24"/>
      <c r="H48" s="20" t="s">
        <v>685</v>
      </c>
    </row>
    <row r="49" spans="1:8" x14ac:dyDescent="0.2">
      <c r="A49" s="22">
        <v>1123000011</v>
      </c>
      <c r="B49" s="20" t="s">
        <v>692</v>
      </c>
      <c r="C49" s="24">
        <v>26842.12</v>
      </c>
      <c r="D49" s="24"/>
      <c r="E49" s="24"/>
      <c r="F49" s="24">
        <v>26842.12</v>
      </c>
      <c r="G49" s="24"/>
      <c r="H49" s="20" t="s">
        <v>685</v>
      </c>
    </row>
    <row r="50" spans="1:8" x14ac:dyDescent="0.2">
      <c r="A50" s="22">
        <v>1123000011</v>
      </c>
      <c r="B50" s="20" t="s">
        <v>693</v>
      </c>
      <c r="C50" s="24">
        <v>41808.26</v>
      </c>
      <c r="D50" s="24"/>
      <c r="E50" s="24"/>
      <c r="F50" s="24">
        <v>41808.26</v>
      </c>
      <c r="G50" s="24"/>
      <c r="H50" s="20" t="s">
        <v>685</v>
      </c>
    </row>
    <row r="51" spans="1:8" x14ac:dyDescent="0.2">
      <c r="A51" s="22">
        <v>1125</v>
      </c>
      <c r="B51" s="20" t="s">
        <v>206</v>
      </c>
      <c r="C51" s="24">
        <v>69800</v>
      </c>
      <c r="D51" s="24">
        <v>0</v>
      </c>
      <c r="E51" s="24">
        <v>0</v>
      </c>
      <c r="F51" s="24">
        <f>SUM(F52:F55)</f>
        <v>69800</v>
      </c>
      <c r="G51" s="24">
        <v>0</v>
      </c>
    </row>
    <row r="52" spans="1:8" x14ac:dyDescent="0.2">
      <c r="A52" s="22">
        <v>1125000001</v>
      </c>
      <c r="B52" s="20" t="s">
        <v>694</v>
      </c>
      <c r="C52" s="24">
        <v>4700</v>
      </c>
      <c r="D52" s="24"/>
      <c r="E52" s="24"/>
      <c r="F52" s="24">
        <v>4700</v>
      </c>
      <c r="G52" s="24"/>
      <c r="H52" s="20" t="s">
        <v>695</v>
      </c>
    </row>
    <row r="53" spans="1:8" x14ac:dyDescent="0.2">
      <c r="A53" s="22">
        <v>1125000001</v>
      </c>
      <c r="B53" s="20" t="s">
        <v>696</v>
      </c>
      <c r="C53" s="24">
        <v>40500</v>
      </c>
      <c r="D53" s="24"/>
      <c r="E53" s="24"/>
      <c r="F53" s="24">
        <v>40500</v>
      </c>
      <c r="G53" s="24"/>
      <c r="H53" s="20" t="s">
        <v>695</v>
      </c>
    </row>
    <row r="54" spans="1:8" x14ac:dyDescent="0.2">
      <c r="A54" s="22">
        <v>1125000001</v>
      </c>
      <c r="B54" s="20" t="s">
        <v>697</v>
      </c>
      <c r="C54" s="24">
        <v>3100</v>
      </c>
      <c r="D54" s="24"/>
      <c r="E54" s="24"/>
      <c r="F54" s="24">
        <v>3100</v>
      </c>
      <c r="G54" s="24"/>
      <c r="H54" s="20" t="s">
        <v>695</v>
      </c>
    </row>
    <row r="55" spans="1:8" x14ac:dyDescent="0.2">
      <c r="A55" s="22">
        <v>1125000001</v>
      </c>
      <c r="B55" s="20" t="s">
        <v>698</v>
      </c>
      <c r="C55" s="24">
        <v>21500</v>
      </c>
      <c r="D55" s="24"/>
      <c r="E55" s="24"/>
      <c r="F55" s="24">
        <v>21500</v>
      </c>
      <c r="G55" s="24"/>
      <c r="H55" s="20" t="s">
        <v>695</v>
      </c>
    </row>
    <row r="56" spans="1:8" x14ac:dyDescent="0.2">
      <c r="A56" s="22">
        <v>1126</v>
      </c>
      <c r="B56" s="20" t="s">
        <v>572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8" x14ac:dyDescent="0.2">
      <c r="A57" s="22">
        <v>1129</v>
      </c>
      <c r="B57" s="20" t="s">
        <v>573</v>
      </c>
      <c r="C57" s="24">
        <v>7562326.2199999997</v>
      </c>
      <c r="D57" s="24">
        <f>SUM(D58:D106)</f>
        <v>1828220.06</v>
      </c>
      <c r="E57" s="24">
        <v>0</v>
      </c>
      <c r="F57" s="24">
        <v>0</v>
      </c>
      <c r="G57" s="24">
        <f>SUM(G58:G106)</f>
        <v>5734106.1600000001</v>
      </c>
    </row>
    <row r="58" spans="1:8" x14ac:dyDescent="0.2">
      <c r="A58" s="22">
        <v>1129000001</v>
      </c>
      <c r="B58" s="20" t="s">
        <v>699</v>
      </c>
      <c r="C58" s="24">
        <v>41937.699999999997</v>
      </c>
      <c r="D58" s="24"/>
      <c r="E58" s="24"/>
      <c r="F58" s="24"/>
      <c r="G58" s="24">
        <v>41937.699999999997</v>
      </c>
      <c r="H58" s="20" t="s">
        <v>670</v>
      </c>
    </row>
    <row r="59" spans="1:8" x14ac:dyDescent="0.2">
      <c r="A59" s="22">
        <v>1129000001</v>
      </c>
      <c r="B59" s="20" t="s">
        <v>700</v>
      </c>
      <c r="C59" s="24">
        <v>300</v>
      </c>
      <c r="D59" s="24"/>
      <c r="E59" s="24"/>
      <c r="F59" s="24"/>
      <c r="G59" s="24">
        <v>300</v>
      </c>
      <c r="H59" s="20" t="s">
        <v>670</v>
      </c>
    </row>
    <row r="60" spans="1:8" x14ac:dyDescent="0.2">
      <c r="A60" s="22">
        <v>1129000001</v>
      </c>
      <c r="B60" s="20" t="s">
        <v>701</v>
      </c>
      <c r="C60" s="24">
        <v>24000</v>
      </c>
      <c r="D60" s="24"/>
      <c r="E60" s="24"/>
      <c r="F60" s="24"/>
      <c r="G60" s="24">
        <v>24000</v>
      </c>
      <c r="H60" s="20" t="s">
        <v>670</v>
      </c>
    </row>
    <row r="61" spans="1:8" x14ac:dyDescent="0.2">
      <c r="A61" s="22">
        <v>1129000001</v>
      </c>
      <c r="B61" s="20" t="s">
        <v>702</v>
      </c>
      <c r="C61" s="24">
        <v>839543.65</v>
      </c>
      <c r="D61" s="24"/>
      <c r="E61" s="24"/>
      <c r="F61" s="24"/>
      <c r="G61" s="24">
        <v>839543.65</v>
      </c>
      <c r="H61" s="20" t="s">
        <v>670</v>
      </c>
    </row>
    <row r="62" spans="1:8" x14ac:dyDescent="0.2">
      <c r="A62" s="22">
        <v>1129000001</v>
      </c>
      <c r="B62" s="20" t="s">
        <v>703</v>
      </c>
      <c r="C62" s="24">
        <v>13444</v>
      </c>
      <c r="D62" s="24"/>
      <c r="E62" s="24"/>
      <c r="F62" s="24"/>
      <c r="G62" s="24">
        <v>13444</v>
      </c>
      <c r="H62" s="20" t="s">
        <v>670</v>
      </c>
    </row>
    <row r="63" spans="1:8" x14ac:dyDescent="0.2">
      <c r="A63" s="22">
        <v>1129000001</v>
      </c>
      <c r="B63" s="20" t="s">
        <v>704</v>
      </c>
      <c r="C63" s="24">
        <v>1330</v>
      </c>
      <c r="D63" s="24"/>
      <c r="E63" s="24"/>
      <c r="F63" s="24"/>
      <c r="G63" s="24">
        <v>1330</v>
      </c>
      <c r="H63" s="20" t="s">
        <v>670</v>
      </c>
    </row>
    <row r="64" spans="1:8" x14ac:dyDescent="0.2">
      <c r="A64" s="22">
        <v>1129000001</v>
      </c>
      <c r="B64" s="20" t="s">
        <v>705</v>
      </c>
      <c r="C64" s="24">
        <v>543.95000000000005</v>
      </c>
      <c r="D64" s="24"/>
      <c r="E64" s="24"/>
      <c r="F64" s="24"/>
      <c r="G64" s="24">
        <v>543.95000000000005</v>
      </c>
      <c r="H64" s="20" t="s">
        <v>670</v>
      </c>
    </row>
    <row r="65" spans="1:8" x14ac:dyDescent="0.2">
      <c r="A65" s="22">
        <v>1129000001</v>
      </c>
      <c r="B65" s="20" t="s">
        <v>706</v>
      </c>
      <c r="C65" s="24">
        <v>1265.1600000000001</v>
      </c>
      <c r="D65" s="24"/>
      <c r="E65" s="24"/>
      <c r="F65" s="24"/>
      <c r="G65" s="24">
        <v>1265.1600000000001</v>
      </c>
      <c r="H65" s="20" t="s">
        <v>670</v>
      </c>
    </row>
    <row r="66" spans="1:8" x14ac:dyDescent="0.2">
      <c r="A66" s="22">
        <v>1129000001</v>
      </c>
      <c r="B66" s="20" t="s">
        <v>707</v>
      </c>
      <c r="C66" s="24">
        <v>255.58</v>
      </c>
      <c r="D66" s="24"/>
      <c r="E66" s="24"/>
      <c r="F66" s="24"/>
      <c r="G66" s="24">
        <v>255.58</v>
      </c>
      <c r="H66" s="20" t="s">
        <v>670</v>
      </c>
    </row>
    <row r="67" spans="1:8" x14ac:dyDescent="0.2">
      <c r="A67" s="22">
        <v>1129000001</v>
      </c>
      <c r="B67" s="20" t="s">
        <v>708</v>
      </c>
      <c r="C67" s="24">
        <v>30000</v>
      </c>
      <c r="D67" s="24"/>
      <c r="E67" s="24"/>
      <c r="F67" s="24"/>
      <c r="G67" s="24">
        <v>30000</v>
      </c>
      <c r="H67" s="20" t="s">
        <v>670</v>
      </c>
    </row>
    <row r="68" spans="1:8" x14ac:dyDescent="0.2">
      <c r="A68" s="22">
        <v>1129000001</v>
      </c>
      <c r="B68" s="20" t="s">
        <v>709</v>
      </c>
      <c r="C68" s="24">
        <v>1016001.6</v>
      </c>
      <c r="D68" s="24">
        <v>1016001.6</v>
      </c>
      <c r="E68" s="24"/>
      <c r="F68" s="24"/>
      <c r="G68" s="24"/>
      <c r="H68" s="20" t="s">
        <v>710</v>
      </c>
    </row>
    <row r="69" spans="1:8" x14ac:dyDescent="0.2">
      <c r="A69" s="22">
        <v>1129000001</v>
      </c>
      <c r="B69" s="20" t="s">
        <v>711</v>
      </c>
      <c r="C69" s="24">
        <v>3864</v>
      </c>
      <c r="D69" s="24"/>
      <c r="E69" s="24"/>
      <c r="F69" s="24"/>
      <c r="G69" s="24">
        <v>3864</v>
      </c>
      <c r="H69" s="20" t="s">
        <v>670</v>
      </c>
    </row>
    <row r="70" spans="1:8" x14ac:dyDescent="0.2">
      <c r="A70" s="22">
        <v>1129000001</v>
      </c>
      <c r="B70" s="20" t="s">
        <v>712</v>
      </c>
      <c r="C70" s="24">
        <v>25797.5</v>
      </c>
      <c r="D70" s="24"/>
      <c r="E70" s="24"/>
      <c r="F70" s="24"/>
      <c r="G70" s="24">
        <v>25797.5</v>
      </c>
      <c r="H70" s="20" t="s">
        <v>670</v>
      </c>
    </row>
    <row r="71" spans="1:8" x14ac:dyDescent="0.2">
      <c r="A71" s="22">
        <v>1129000001</v>
      </c>
      <c r="B71" s="20" t="s">
        <v>713</v>
      </c>
      <c r="C71" s="24">
        <v>161576</v>
      </c>
      <c r="D71" s="24"/>
      <c r="E71" s="24"/>
      <c r="F71" s="24"/>
      <c r="G71" s="24">
        <v>161576</v>
      </c>
      <c r="H71" s="20" t="s">
        <v>670</v>
      </c>
    </row>
    <row r="72" spans="1:8" x14ac:dyDescent="0.2">
      <c r="A72" s="22">
        <v>1129000001</v>
      </c>
      <c r="B72" s="20" t="s">
        <v>714</v>
      </c>
      <c r="C72" s="24">
        <v>6877.62</v>
      </c>
      <c r="D72" s="24"/>
      <c r="E72" s="24"/>
      <c r="F72" s="24"/>
      <c r="G72" s="24">
        <v>6877.62</v>
      </c>
      <c r="H72" s="20" t="s">
        <v>670</v>
      </c>
    </row>
    <row r="73" spans="1:8" x14ac:dyDescent="0.2">
      <c r="A73" s="22">
        <v>1129000001</v>
      </c>
      <c r="B73" s="20" t="s">
        <v>664</v>
      </c>
      <c r="C73" s="24">
        <v>18006.93</v>
      </c>
      <c r="D73" s="24"/>
      <c r="E73" s="24"/>
      <c r="F73" s="24"/>
      <c r="G73" s="24">
        <v>18006.93</v>
      </c>
      <c r="H73" s="20" t="s">
        <v>670</v>
      </c>
    </row>
    <row r="74" spans="1:8" x14ac:dyDescent="0.2">
      <c r="A74" s="22">
        <v>1129000001</v>
      </c>
      <c r="B74" s="20" t="s">
        <v>715</v>
      </c>
      <c r="C74" s="24">
        <v>250059.28</v>
      </c>
      <c r="D74" s="24"/>
      <c r="E74" s="24"/>
      <c r="F74" s="24"/>
      <c r="G74" s="24">
        <v>250059.28</v>
      </c>
      <c r="H74" s="20" t="s">
        <v>670</v>
      </c>
    </row>
    <row r="75" spans="1:8" x14ac:dyDescent="0.2">
      <c r="A75" s="22">
        <v>1129000001</v>
      </c>
      <c r="B75" s="20" t="s">
        <v>716</v>
      </c>
      <c r="C75" s="24">
        <v>812218.46</v>
      </c>
      <c r="D75" s="24">
        <v>812218.46</v>
      </c>
      <c r="E75" s="24"/>
      <c r="F75" s="24"/>
      <c r="G75" s="24"/>
      <c r="H75" s="20" t="s">
        <v>710</v>
      </c>
    </row>
    <row r="76" spans="1:8" x14ac:dyDescent="0.2">
      <c r="A76" s="22">
        <v>1129000001</v>
      </c>
      <c r="B76" s="20" t="s">
        <v>717</v>
      </c>
      <c r="C76" s="24">
        <v>1245315.8700000001</v>
      </c>
      <c r="D76" s="24"/>
      <c r="E76" s="24"/>
      <c r="F76" s="24"/>
      <c r="G76" s="24">
        <v>1245315.8700000001</v>
      </c>
      <c r="H76" s="20" t="s">
        <v>670</v>
      </c>
    </row>
    <row r="77" spans="1:8" x14ac:dyDescent="0.2">
      <c r="A77" s="22">
        <v>1129000001</v>
      </c>
      <c r="B77" s="20" t="s">
        <v>718</v>
      </c>
      <c r="C77" s="24">
        <v>64346</v>
      </c>
      <c r="D77" s="24"/>
      <c r="E77" s="24"/>
      <c r="F77" s="24"/>
      <c r="G77" s="24">
        <v>64346</v>
      </c>
      <c r="H77" s="20" t="s">
        <v>670</v>
      </c>
    </row>
    <row r="78" spans="1:8" x14ac:dyDescent="0.2">
      <c r="A78" s="22">
        <v>1129000001</v>
      </c>
      <c r="B78" s="20" t="s">
        <v>719</v>
      </c>
      <c r="C78" s="24">
        <v>946.88</v>
      </c>
      <c r="D78" s="24"/>
      <c r="E78" s="24"/>
      <c r="F78" s="24"/>
      <c r="G78" s="24">
        <v>946.88</v>
      </c>
      <c r="H78" s="20" t="s">
        <v>670</v>
      </c>
    </row>
    <row r="79" spans="1:8" x14ac:dyDescent="0.2">
      <c r="A79" s="22">
        <v>1129000001</v>
      </c>
      <c r="B79" s="20" t="s">
        <v>720</v>
      </c>
      <c r="C79" s="24">
        <v>74800</v>
      </c>
      <c r="D79" s="24"/>
      <c r="E79" s="24"/>
      <c r="F79" s="24"/>
      <c r="G79" s="24">
        <v>74800</v>
      </c>
      <c r="H79" s="20" t="s">
        <v>670</v>
      </c>
    </row>
    <row r="80" spans="1:8" x14ac:dyDescent="0.2">
      <c r="A80" s="22">
        <v>1129000001</v>
      </c>
      <c r="B80" s="20" t="s">
        <v>721</v>
      </c>
      <c r="C80" s="24">
        <v>44000</v>
      </c>
      <c r="D80" s="24"/>
      <c r="E80" s="24"/>
      <c r="F80" s="24"/>
      <c r="G80" s="24">
        <v>44000</v>
      </c>
      <c r="H80" s="20" t="s">
        <v>670</v>
      </c>
    </row>
    <row r="81" spans="1:8" x14ac:dyDescent="0.2">
      <c r="A81" s="22">
        <v>1129000001</v>
      </c>
      <c r="B81" s="20" t="s">
        <v>722</v>
      </c>
      <c r="C81" s="24">
        <v>31500</v>
      </c>
      <c r="D81" s="24"/>
      <c r="E81" s="24"/>
      <c r="F81" s="24"/>
      <c r="G81" s="24">
        <v>31500</v>
      </c>
      <c r="H81" s="20" t="s">
        <v>670</v>
      </c>
    </row>
    <row r="82" spans="1:8" x14ac:dyDescent="0.2">
      <c r="A82" s="22">
        <v>1129000001</v>
      </c>
      <c r="B82" s="20" t="s">
        <v>723</v>
      </c>
      <c r="C82" s="24">
        <v>98000</v>
      </c>
      <c r="D82" s="24"/>
      <c r="E82" s="24"/>
      <c r="F82" s="24"/>
      <c r="G82" s="24">
        <v>98000</v>
      </c>
      <c r="H82" s="20" t="s">
        <v>670</v>
      </c>
    </row>
    <row r="83" spans="1:8" x14ac:dyDescent="0.2">
      <c r="A83" s="22">
        <v>1129000001</v>
      </c>
      <c r="B83" s="20" t="s">
        <v>724</v>
      </c>
      <c r="C83" s="24">
        <v>60</v>
      </c>
      <c r="D83" s="24"/>
      <c r="E83" s="24"/>
      <c r="F83" s="24"/>
      <c r="G83" s="24">
        <v>60</v>
      </c>
      <c r="H83" s="20" t="s">
        <v>670</v>
      </c>
    </row>
    <row r="84" spans="1:8" x14ac:dyDescent="0.2">
      <c r="A84" s="22">
        <v>1129000001</v>
      </c>
      <c r="B84" s="20" t="s">
        <v>725</v>
      </c>
      <c r="C84" s="24">
        <v>227650</v>
      </c>
      <c r="D84" s="24"/>
      <c r="E84" s="24"/>
      <c r="F84" s="24"/>
      <c r="G84" s="24">
        <v>227650</v>
      </c>
      <c r="H84" s="20" t="s">
        <v>670</v>
      </c>
    </row>
    <row r="85" spans="1:8" x14ac:dyDescent="0.2">
      <c r="A85" s="22">
        <v>1129000001</v>
      </c>
      <c r="B85" s="20" t="s">
        <v>726</v>
      </c>
      <c r="C85" s="24">
        <v>47000</v>
      </c>
      <c r="D85" s="24"/>
      <c r="E85" s="24"/>
      <c r="F85" s="24"/>
      <c r="G85" s="24">
        <v>47000</v>
      </c>
      <c r="H85" s="20" t="s">
        <v>670</v>
      </c>
    </row>
    <row r="86" spans="1:8" x14ac:dyDescent="0.2">
      <c r="A86" s="22">
        <v>1129000001</v>
      </c>
      <c r="B86" s="20" t="s">
        <v>727</v>
      </c>
      <c r="C86" s="24">
        <v>1200</v>
      </c>
      <c r="D86" s="24"/>
      <c r="E86" s="24"/>
      <c r="F86" s="24"/>
      <c r="G86" s="24">
        <v>1200</v>
      </c>
      <c r="H86" s="20" t="s">
        <v>670</v>
      </c>
    </row>
    <row r="87" spans="1:8" x14ac:dyDescent="0.2">
      <c r="A87" s="22">
        <v>1129000001</v>
      </c>
      <c r="B87" s="20" t="s">
        <v>728</v>
      </c>
      <c r="C87" s="24">
        <v>73500</v>
      </c>
      <c r="D87" s="24"/>
      <c r="E87" s="24"/>
      <c r="F87" s="24"/>
      <c r="G87" s="24">
        <v>73500</v>
      </c>
      <c r="H87" s="20" t="s">
        <v>670</v>
      </c>
    </row>
    <row r="88" spans="1:8" x14ac:dyDescent="0.2">
      <c r="A88" s="22">
        <v>1129000001</v>
      </c>
      <c r="B88" s="20" t="s">
        <v>729</v>
      </c>
      <c r="C88" s="24">
        <v>81936.39</v>
      </c>
      <c r="D88" s="24"/>
      <c r="E88" s="24"/>
      <c r="F88" s="24"/>
      <c r="G88" s="24">
        <v>81936.39</v>
      </c>
      <c r="H88" s="20" t="s">
        <v>670</v>
      </c>
    </row>
    <row r="89" spans="1:8" x14ac:dyDescent="0.2">
      <c r="A89" s="22">
        <v>1129000001</v>
      </c>
      <c r="B89" s="20" t="s">
        <v>730</v>
      </c>
      <c r="C89" s="24">
        <v>1050</v>
      </c>
      <c r="D89" s="24"/>
      <c r="E89" s="24"/>
      <c r="F89" s="24"/>
      <c r="G89" s="24">
        <v>1050</v>
      </c>
      <c r="H89" s="20" t="s">
        <v>670</v>
      </c>
    </row>
    <row r="90" spans="1:8" x14ac:dyDescent="0.2">
      <c r="A90" s="22">
        <v>1129000001</v>
      </c>
      <c r="B90" s="20" t="s">
        <v>731</v>
      </c>
      <c r="C90" s="24">
        <v>84670.56</v>
      </c>
      <c r="D90" s="24"/>
      <c r="E90" s="24"/>
      <c r="F90" s="24"/>
      <c r="G90" s="24">
        <v>84670.56</v>
      </c>
      <c r="H90" s="20" t="s">
        <v>670</v>
      </c>
    </row>
    <row r="91" spans="1:8" x14ac:dyDescent="0.2">
      <c r="A91" s="22">
        <v>1129000001</v>
      </c>
      <c r="B91" s="20" t="s">
        <v>732</v>
      </c>
      <c r="C91" s="24">
        <v>165068.35999999999</v>
      </c>
      <c r="D91" s="24"/>
      <c r="E91" s="24"/>
      <c r="F91" s="24"/>
      <c r="G91" s="24">
        <v>165068.35999999999</v>
      </c>
      <c r="H91" s="20" t="s">
        <v>670</v>
      </c>
    </row>
    <row r="92" spans="1:8" x14ac:dyDescent="0.2">
      <c r="A92" s="22">
        <v>1129000001</v>
      </c>
      <c r="B92" s="20" t="s">
        <v>733</v>
      </c>
      <c r="C92" s="24">
        <v>27837.08</v>
      </c>
      <c r="D92" s="24"/>
      <c r="E92" s="24"/>
      <c r="F92" s="24"/>
      <c r="G92" s="24">
        <v>27837.08</v>
      </c>
      <c r="H92" s="20" t="s">
        <v>670</v>
      </c>
    </row>
    <row r="93" spans="1:8" x14ac:dyDescent="0.2">
      <c r="A93" s="22">
        <v>1129000001</v>
      </c>
      <c r="B93" s="20" t="s">
        <v>734</v>
      </c>
      <c r="C93" s="24">
        <v>50521</v>
      </c>
      <c r="D93" s="24"/>
      <c r="E93" s="24"/>
      <c r="F93" s="24"/>
      <c r="G93" s="24">
        <v>50521</v>
      </c>
      <c r="H93" s="20" t="s">
        <v>670</v>
      </c>
    </row>
    <row r="94" spans="1:8" x14ac:dyDescent="0.2">
      <c r="A94" s="22">
        <v>1129000001</v>
      </c>
      <c r="B94" s="20" t="s">
        <v>735</v>
      </c>
      <c r="C94" s="24">
        <v>22500</v>
      </c>
      <c r="D94" s="24"/>
      <c r="E94" s="24"/>
      <c r="F94" s="24"/>
      <c r="G94" s="24">
        <v>22500</v>
      </c>
      <c r="H94" s="20" t="s">
        <v>670</v>
      </c>
    </row>
    <row r="95" spans="1:8" x14ac:dyDescent="0.2">
      <c r="A95" s="22">
        <v>1129000001</v>
      </c>
      <c r="B95" s="20" t="s">
        <v>736</v>
      </c>
      <c r="C95" s="24">
        <v>5994.08</v>
      </c>
      <c r="D95" s="24"/>
      <c r="E95" s="24"/>
      <c r="F95" s="24"/>
      <c r="G95" s="24">
        <v>5994.08</v>
      </c>
      <c r="H95" s="20" t="s">
        <v>670</v>
      </c>
    </row>
    <row r="96" spans="1:8" x14ac:dyDescent="0.2">
      <c r="A96" s="22">
        <v>1129000001</v>
      </c>
      <c r="B96" s="20" t="s">
        <v>737</v>
      </c>
      <c r="C96" s="24">
        <v>15978.86</v>
      </c>
      <c r="D96" s="24"/>
      <c r="E96" s="24"/>
      <c r="F96" s="24"/>
      <c r="G96" s="24">
        <v>15978.86</v>
      </c>
      <c r="H96" s="20" t="s">
        <v>670</v>
      </c>
    </row>
    <row r="97" spans="1:8" x14ac:dyDescent="0.2">
      <c r="A97" s="22">
        <v>1129000001</v>
      </c>
      <c r="B97" s="20" t="s">
        <v>738</v>
      </c>
      <c r="C97" s="24">
        <v>1176</v>
      </c>
      <c r="D97" s="24"/>
      <c r="E97" s="24"/>
      <c r="F97" s="24"/>
      <c r="G97" s="24">
        <v>1176</v>
      </c>
      <c r="H97" s="20" t="s">
        <v>670</v>
      </c>
    </row>
    <row r="98" spans="1:8" x14ac:dyDescent="0.2">
      <c r="A98" s="22">
        <v>1129000001</v>
      </c>
      <c r="B98" s="20" t="s">
        <v>739</v>
      </c>
      <c r="C98" s="24">
        <v>96000</v>
      </c>
      <c r="D98" s="24"/>
      <c r="E98" s="24"/>
      <c r="F98" s="24"/>
      <c r="G98" s="24">
        <v>96000</v>
      </c>
      <c r="H98" s="20" t="s">
        <v>670</v>
      </c>
    </row>
    <row r="99" spans="1:8" x14ac:dyDescent="0.2">
      <c r="A99" s="22">
        <v>1129000001</v>
      </c>
      <c r="B99" s="20" t="s">
        <v>740</v>
      </c>
      <c r="C99" s="24">
        <v>104000</v>
      </c>
      <c r="D99" s="24"/>
      <c r="E99" s="24"/>
      <c r="F99" s="24"/>
      <c r="G99" s="24">
        <v>104000</v>
      </c>
      <c r="H99" s="20" t="s">
        <v>670</v>
      </c>
    </row>
    <row r="100" spans="1:8" x14ac:dyDescent="0.2">
      <c r="A100" s="22">
        <v>1129000001</v>
      </c>
      <c r="B100" s="20" t="s">
        <v>741</v>
      </c>
      <c r="C100" s="24">
        <v>5809</v>
      </c>
      <c r="D100" s="24"/>
      <c r="E100" s="24"/>
      <c r="F100" s="24"/>
      <c r="G100" s="24">
        <v>5809</v>
      </c>
      <c r="H100" s="20" t="s">
        <v>670</v>
      </c>
    </row>
    <row r="101" spans="1:8" x14ac:dyDescent="0.2">
      <c r="A101" s="22">
        <v>1129000001</v>
      </c>
      <c r="B101" s="20" t="s">
        <v>742</v>
      </c>
      <c r="C101" s="24">
        <v>129200</v>
      </c>
      <c r="D101" s="24"/>
      <c r="E101" s="24"/>
      <c r="F101" s="24"/>
      <c r="G101" s="24">
        <v>129200</v>
      </c>
      <c r="H101" s="20" t="s">
        <v>670</v>
      </c>
    </row>
    <row r="102" spans="1:8" x14ac:dyDescent="0.2">
      <c r="A102" s="22">
        <v>1129000001</v>
      </c>
      <c r="B102" s="20" t="s">
        <v>743</v>
      </c>
      <c r="C102" s="24">
        <v>134724</v>
      </c>
      <c r="D102" s="24"/>
      <c r="E102" s="24"/>
      <c r="F102" s="24"/>
      <c r="G102" s="24">
        <v>134724</v>
      </c>
      <c r="H102" s="20" t="s">
        <v>670</v>
      </c>
    </row>
    <row r="103" spans="1:8" x14ac:dyDescent="0.2">
      <c r="A103" s="22">
        <v>1129000001</v>
      </c>
      <c r="B103" s="20" t="s">
        <v>744</v>
      </c>
      <c r="C103" s="24">
        <v>126000</v>
      </c>
      <c r="D103" s="24"/>
      <c r="E103" s="24"/>
      <c r="F103" s="24"/>
      <c r="G103" s="24">
        <v>126000</v>
      </c>
      <c r="H103" s="20" t="s">
        <v>670</v>
      </c>
    </row>
    <row r="104" spans="1:8" x14ac:dyDescent="0.2">
      <c r="A104" s="22">
        <v>1129000001</v>
      </c>
      <c r="B104" s="20" t="s">
        <v>745</v>
      </c>
      <c r="C104" s="24">
        <v>32400</v>
      </c>
      <c r="D104" s="24"/>
      <c r="E104" s="24"/>
      <c r="F104" s="24"/>
      <c r="G104" s="24">
        <v>32400</v>
      </c>
      <c r="H104" s="20" t="s">
        <v>670</v>
      </c>
    </row>
    <row r="105" spans="1:8" x14ac:dyDescent="0.2">
      <c r="A105" s="22">
        <v>1129000001</v>
      </c>
      <c r="B105" s="20" t="s">
        <v>746</v>
      </c>
      <c r="C105" s="24">
        <v>164798.04</v>
      </c>
      <c r="D105" s="24"/>
      <c r="E105" s="24"/>
      <c r="F105" s="24"/>
      <c r="G105" s="24">
        <v>164798.04</v>
      </c>
      <c r="H105" s="20" t="s">
        <v>670</v>
      </c>
    </row>
    <row r="106" spans="1:8" x14ac:dyDescent="0.2">
      <c r="A106" s="22">
        <v>1129000001</v>
      </c>
      <c r="B106" s="20" t="s">
        <v>747</v>
      </c>
      <c r="C106" s="24">
        <v>1157322.67</v>
      </c>
      <c r="D106" s="24"/>
      <c r="E106" s="24"/>
      <c r="F106" s="24"/>
      <c r="G106" s="24">
        <v>1157322.67</v>
      </c>
      <c r="H106" s="20" t="s">
        <v>670</v>
      </c>
    </row>
    <row r="107" spans="1:8" x14ac:dyDescent="0.2">
      <c r="A107" s="22">
        <v>1131</v>
      </c>
      <c r="B107" s="20" t="s">
        <v>207</v>
      </c>
      <c r="C107" s="24">
        <v>56067966.759999998</v>
      </c>
      <c r="D107" s="24">
        <f>SUM(D108:D111)</f>
        <v>56042303.5</v>
      </c>
      <c r="E107" s="24">
        <v>0</v>
      </c>
      <c r="F107" s="24">
        <v>0</v>
      </c>
      <c r="G107" s="24">
        <f>SUM(G108:G111)</f>
        <v>25663.26</v>
      </c>
    </row>
    <row r="108" spans="1:8" x14ac:dyDescent="0.2">
      <c r="A108" s="22">
        <v>1131000001</v>
      </c>
      <c r="B108" s="20" t="s">
        <v>748</v>
      </c>
      <c r="C108" s="24">
        <v>220400</v>
      </c>
      <c r="D108" s="24">
        <v>220400</v>
      </c>
      <c r="E108" s="24"/>
      <c r="F108" s="24"/>
      <c r="G108" s="24"/>
      <c r="H108" s="20" t="s">
        <v>749</v>
      </c>
    </row>
    <row r="109" spans="1:8" x14ac:dyDescent="0.2">
      <c r="A109" s="22">
        <v>1131000001</v>
      </c>
      <c r="B109" s="20" t="s">
        <v>750</v>
      </c>
      <c r="C109" s="24">
        <v>25663.26</v>
      </c>
      <c r="D109" s="24"/>
      <c r="E109" s="24"/>
      <c r="F109" s="24"/>
      <c r="G109" s="24">
        <v>25663.26</v>
      </c>
      <c r="H109" s="20" t="s">
        <v>749</v>
      </c>
    </row>
    <row r="110" spans="1:8" x14ac:dyDescent="0.2">
      <c r="A110" s="22">
        <v>1131000001</v>
      </c>
      <c r="B110" s="20" t="s">
        <v>751</v>
      </c>
      <c r="C110" s="24">
        <v>145000</v>
      </c>
      <c r="D110" s="24">
        <v>145000</v>
      </c>
      <c r="E110" s="24"/>
      <c r="F110" s="24"/>
      <c r="G110" s="24"/>
      <c r="H110" s="20" t="s">
        <v>749</v>
      </c>
    </row>
    <row r="111" spans="1:8" x14ac:dyDescent="0.2">
      <c r="A111" s="22">
        <v>1131000001</v>
      </c>
      <c r="B111" s="20" t="s">
        <v>752</v>
      </c>
      <c r="C111" s="24">
        <v>55676903.5</v>
      </c>
      <c r="D111" s="24">
        <v>55676903.5</v>
      </c>
      <c r="E111" s="24"/>
      <c r="F111" s="24"/>
      <c r="G111" s="24"/>
      <c r="H111" s="20" t="s">
        <v>749</v>
      </c>
    </row>
    <row r="112" spans="1:8" x14ac:dyDescent="0.2">
      <c r="A112" s="22">
        <v>1132</v>
      </c>
      <c r="B112" s="20" t="s">
        <v>208</v>
      </c>
      <c r="C112" s="24">
        <v>109784.14</v>
      </c>
      <c r="D112" s="24">
        <v>0</v>
      </c>
      <c r="E112" s="24">
        <v>0</v>
      </c>
      <c r="F112" s="24">
        <f>SUM(F113)</f>
        <v>109784.14</v>
      </c>
      <c r="G112" s="24">
        <v>0</v>
      </c>
    </row>
    <row r="113" spans="1:8" x14ac:dyDescent="0.2">
      <c r="A113" s="22">
        <v>1132000001</v>
      </c>
      <c r="B113" s="20" t="s">
        <v>753</v>
      </c>
      <c r="C113" s="24"/>
      <c r="D113" s="24"/>
      <c r="E113" s="24"/>
      <c r="F113" s="24">
        <v>109784.14</v>
      </c>
      <c r="G113" s="24"/>
      <c r="H113" s="20" t="s">
        <v>710</v>
      </c>
    </row>
    <row r="114" spans="1:8" x14ac:dyDescent="0.2">
      <c r="A114" s="22">
        <v>1133</v>
      </c>
      <c r="B114" s="20" t="s">
        <v>209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1134</v>
      </c>
      <c r="B115" s="20" t="s">
        <v>210</v>
      </c>
      <c r="C115" s="24">
        <v>30042276.010000002</v>
      </c>
      <c r="D115" s="24">
        <v>0</v>
      </c>
      <c r="E115" s="24">
        <v>0</v>
      </c>
      <c r="F115" s="24">
        <f>SUM(F116:F159)</f>
        <v>30042276.010000005</v>
      </c>
      <c r="G115" s="24">
        <v>0</v>
      </c>
    </row>
    <row r="116" spans="1:8" x14ac:dyDescent="0.2">
      <c r="A116" s="22">
        <v>1134000001</v>
      </c>
      <c r="B116" s="20" t="s">
        <v>754</v>
      </c>
      <c r="C116" s="24">
        <v>397024.4</v>
      </c>
      <c r="D116" s="24"/>
      <c r="E116" s="24"/>
      <c r="F116" s="24">
        <v>397024.4</v>
      </c>
      <c r="G116" s="24"/>
      <c r="H116" s="20" t="s">
        <v>755</v>
      </c>
    </row>
    <row r="117" spans="1:8" x14ac:dyDescent="0.2">
      <c r="A117" s="22">
        <v>1134000001</v>
      </c>
      <c r="B117" s="20" t="s">
        <v>756</v>
      </c>
      <c r="C117" s="24">
        <v>1212031.55</v>
      </c>
      <c r="D117" s="24"/>
      <c r="E117" s="24"/>
      <c r="F117" s="24">
        <v>1212031.55</v>
      </c>
      <c r="G117" s="24"/>
      <c r="H117" s="20" t="s">
        <v>755</v>
      </c>
    </row>
    <row r="118" spans="1:8" x14ac:dyDescent="0.2">
      <c r="A118" s="22">
        <v>1134000001</v>
      </c>
      <c r="B118" s="20" t="s">
        <v>757</v>
      </c>
      <c r="C118" s="24">
        <v>511571.39</v>
      </c>
      <c r="D118" s="24"/>
      <c r="E118" s="24"/>
      <c r="F118" s="24">
        <v>511571.39</v>
      </c>
      <c r="G118" s="24"/>
      <c r="H118" s="20" t="s">
        <v>755</v>
      </c>
    </row>
    <row r="119" spans="1:8" x14ac:dyDescent="0.2">
      <c r="A119" s="22">
        <v>1134000001</v>
      </c>
      <c r="B119" s="20" t="s">
        <v>758</v>
      </c>
      <c r="C119" s="24">
        <v>197870.2</v>
      </c>
      <c r="D119" s="24"/>
      <c r="E119" s="24"/>
      <c r="F119" s="24">
        <v>197870.2</v>
      </c>
      <c r="G119" s="24"/>
      <c r="H119" s="20" t="s">
        <v>755</v>
      </c>
    </row>
    <row r="120" spans="1:8" x14ac:dyDescent="0.2">
      <c r="A120" s="22">
        <v>1134000001</v>
      </c>
      <c r="B120" s="20" t="s">
        <v>759</v>
      </c>
      <c r="C120" s="24">
        <v>276904.32000000001</v>
      </c>
      <c r="D120" s="24"/>
      <c r="E120" s="24"/>
      <c r="F120" s="24">
        <v>276904.32000000001</v>
      </c>
      <c r="G120" s="24"/>
      <c r="H120" s="20" t="s">
        <v>755</v>
      </c>
    </row>
    <row r="121" spans="1:8" x14ac:dyDescent="0.2">
      <c r="A121" s="22">
        <v>1134000001</v>
      </c>
      <c r="B121" s="20" t="s">
        <v>760</v>
      </c>
      <c r="C121" s="24">
        <v>251290.99</v>
      </c>
      <c r="D121" s="24"/>
      <c r="E121" s="24"/>
      <c r="F121" s="24">
        <v>251290.99</v>
      </c>
      <c r="G121" s="24"/>
      <c r="H121" s="20" t="s">
        <v>755</v>
      </c>
    </row>
    <row r="122" spans="1:8" x14ac:dyDescent="0.2">
      <c r="A122" s="22">
        <v>1134000001</v>
      </c>
      <c r="B122" s="20" t="s">
        <v>761</v>
      </c>
      <c r="C122" s="24">
        <v>567107.68000000005</v>
      </c>
      <c r="D122" s="24"/>
      <c r="E122" s="24"/>
      <c r="F122" s="24">
        <v>567107.68000000005</v>
      </c>
      <c r="G122" s="24"/>
      <c r="H122" s="20" t="s">
        <v>755</v>
      </c>
    </row>
    <row r="123" spans="1:8" x14ac:dyDescent="0.2">
      <c r="A123" s="22">
        <v>1134000001</v>
      </c>
      <c r="B123" s="20" t="s">
        <v>762</v>
      </c>
      <c r="C123" s="24">
        <v>2375509.5099999998</v>
      </c>
      <c r="D123" s="24"/>
      <c r="E123" s="24"/>
      <c r="F123" s="24">
        <v>2375509.5099999998</v>
      </c>
      <c r="G123" s="24"/>
      <c r="H123" s="20" t="s">
        <v>755</v>
      </c>
    </row>
    <row r="124" spans="1:8" x14ac:dyDescent="0.2">
      <c r="A124" s="22">
        <v>1134000001</v>
      </c>
      <c r="B124" s="20" t="s">
        <v>763</v>
      </c>
      <c r="C124" s="24">
        <v>40269.61</v>
      </c>
      <c r="D124" s="24"/>
      <c r="E124" s="24"/>
      <c r="F124" s="24">
        <v>40269.61</v>
      </c>
      <c r="G124" s="24"/>
      <c r="H124" s="20" t="s">
        <v>755</v>
      </c>
    </row>
    <row r="125" spans="1:8" x14ac:dyDescent="0.2">
      <c r="A125" s="22">
        <v>1134000001</v>
      </c>
      <c r="B125" s="20" t="s">
        <v>764</v>
      </c>
      <c r="C125" s="24">
        <v>314.06</v>
      </c>
      <c r="D125" s="24"/>
      <c r="E125" s="24"/>
      <c r="F125" s="24">
        <v>314.06</v>
      </c>
      <c r="G125" s="24"/>
      <c r="H125" s="20" t="s">
        <v>755</v>
      </c>
    </row>
    <row r="126" spans="1:8" x14ac:dyDescent="0.2">
      <c r="A126" s="22">
        <v>1134000001</v>
      </c>
      <c r="B126" s="20" t="s">
        <v>765</v>
      </c>
      <c r="C126" s="24">
        <v>2816.73</v>
      </c>
      <c r="D126" s="24"/>
      <c r="E126" s="24"/>
      <c r="F126" s="24">
        <v>2816.73</v>
      </c>
      <c r="G126" s="24"/>
      <c r="H126" s="20" t="s">
        <v>755</v>
      </c>
    </row>
    <row r="127" spans="1:8" x14ac:dyDescent="0.2">
      <c r="A127" s="22">
        <v>1134000001</v>
      </c>
      <c r="B127" s="20" t="s">
        <v>766</v>
      </c>
      <c r="C127" s="24">
        <v>770.88</v>
      </c>
      <c r="D127" s="24"/>
      <c r="E127" s="24"/>
      <c r="F127" s="24">
        <v>770.88</v>
      </c>
      <c r="G127" s="24"/>
      <c r="H127" s="20" t="s">
        <v>755</v>
      </c>
    </row>
    <row r="128" spans="1:8" x14ac:dyDescent="0.2">
      <c r="A128" s="22">
        <v>1134000001</v>
      </c>
      <c r="B128" s="20" t="s">
        <v>767</v>
      </c>
      <c r="C128" s="24">
        <v>1645.75</v>
      </c>
      <c r="D128" s="24"/>
      <c r="E128" s="24"/>
      <c r="F128" s="24">
        <v>1645.75</v>
      </c>
      <c r="G128" s="24"/>
      <c r="H128" s="20" t="s">
        <v>755</v>
      </c>
    </row>
    <row r="129" spans="1:8" x14ac:dyDescent="0.2">
      <c r="A129" s="22">
        <v>1134000001</v>
      </c>
      <c r="B129" s="20" t="s">
        <v>768</v>
      </c>
      <c r="C129" s="24">
        <v>1529.16</v>
      </c>
      <c r="D129" s="24"/>
      <c r="E129" s="24"/>
      <c r="F129" s="24">
        <v>1529.16</v>
      </c>
      <c r="G129" s="24"/>
      <c r="H129" s="20" t="s">
        <v>755</v>
      </c>
    </row>
    <row r="130" spans="1:8" x14ac:dyDescent="0.2">
      <c r="A130" s="22">
        <v>1134000001</v>
      </c>
      <c r="B130" s="20" t="s">
        <v>769</v>
      </c>
      <c r="C130" s="24">
        <v>3240.31</v>
      </c>
      <c r="D130" s="24"/>
      <c r="E130" s="24"/>
      <c r="F130" s="24">
        <v>3240.31</v>
      </c>
      <c r="G130" s="24"/>
      <c r="H130" s="20" t="s">
        <v>755</v>
      </c>
    </row>
    <row r="131" spans="1:8" x14ac:dyDescent="0.2">
      <c r="A131" s="22">
        <v>1134000001</v>
      </c>
      <c r="B131" s="20" t="s">
        <v>770</v>
      </c>
      <c r="C131" s="24">
        <v>542.62</v>
      </c>
      <c r="D131" s="24"/>
      <c r="E131" s="24"/>
      <c r="F131" s="24">
        <v>542.62</v>
      </c>
      <c r="G131" s="24"/>
      <c r="H131" s="20" t="s">
        <v>755</v>
      </c>
    </row>
    <row r="132" spans="1:8" x14ac:dyDescent="0.2">
      <c r="A132" s="22">
        <v>1134000001</v>
      </c>
      <c r="B132" s="20" t="s">
        <v>771</v>
      </c>
      <c r="C132" s="24">
        <v>13982.5</v>
      </c>
      <c r="D132" s="24"/>
      <c r="E132" s="24"/>
      <c r="F132" s="24">
        <v>13982.5</v>
      </c>
      <c r="G132" s="24"/>
      <c r="H132" s="20" t="s">
        <v>755</v>
      </c>
    </row>
    <row r="133" spans="1:8" x14ac:dyDescent="0.2">
      <c r="A133" s="22">
        <v>1134000001</v>
      </c>
      <c r="B133" s="20" t="s">
        <v>772</v>
      </c>
      <c r="C133" s="24">
        <v>167751.34</v>
      </c>
      <c r="D133" s="24"/>
      <c r="E133" s="24"/>
      <c r="F133" s="24">
        <v>167751.34</v>
      </c>
      <c r="G133" s="24"/>
      <c r="H133" s="20" t="s">
        <v>755</v>
      </c>
    </row>
    <row r="134" spans="1:8" x14ac:dyDescent="0.2">
      <c r="A134" s="22">
        <v>1134000001</v>
      </c>
      <c r="B134" s="20" t="s">
        <v>773</v>
      </c>
      <c r="C134" s="24">
        <v>28453.5</v>
      </c>
      <c r="D134" s="24"/>
      <c r="E134" s="24"/>
      <c r="F134" s="24">
        <v>28453.5</v>
      </c>
      <c r="G134" s="24"/>
      <c r="H134" s="20" t="s">
        <v>755</v>
      </c>
    </row>
    <row r="135" spans="1:8" x14ac:dyDescent="0.2">
      <c r="A135" s="22">
        <v>1134000001</v>
      </c>
      <c r="B135" s="20" t="s">
        <v>774</v>
      </c>
      <c r="C135" s="24">
        <v>12428.92</v>
      </c>
      <c r="D135" s="24"/>
      <c r="E135" s="24"/>
      <c r="F135" s="24">
        <v>12428.92</v>
      </c>
      <c r="G135" s="24"/>
      <c r="H135" s="20" t="s">
        <v>755</v>
      </c>
    </row>
    <row r="136" spans="1:8" x14ac:dyDescent="0.2">
      <c r="A136" s="22">
        <v>1134000001</v>
      </c>
      <c r="B136" s="20" t="s">
        <v>775</v>
      </c>
      <c r="C136" s="24">
        <v>13076.83</v>
      </c>
      <c r="D136" s="24"/>
      <c r="E136" s="24"/>
      <c r="F136" s="24">
        <v>13076.83</v>
      </c>
      <c r="G136" s="24"/>
      <c r="H136" s="20" t="s">
        <v>755</v>
      </c>
    </row>
    <row r="137" spans="1:8" x14ac:dyDescent="0.2">
      <c r="A137" s="22">
        <v>1134000001</v>
      </c>
      <c r="B137" s="20" t="s">
        <v>776</v>
      </c>
      <c r="C137" s="24">
        <v>6322.84</v>
      </c>
      <c r="D137" s="24"/>
      <c r="E137" s="24"/>
      <c r="F137" s="24">
        <v>6322.84</v>
      </c>
      <c r="G137" s="24"/>
      <c r="H137" s="20" t="s">
        <v>755</v>
      </c>
    </row>
    <row r="138" spans="1:8" x14ac:dyDescent="0.2">
      <c r="A138" s="22">
        <v>1134000001</v>
      </c>
      <c r="B138" s="20" t="s">
        <v>777</v>
      </c>
      <c r="C138" s="24">
        <v>5985.18</v>
      </c>
      <c r="D138" s="24"/>
      <c r="E138" s="24"/>
      <c r="F138" s="24">
        <v>5985.18</v>
      </c>
      <c r="G138" s="24"/>
      <c r="H138" s="20" t="s">
        <v>755</v>
      </c>
    </row>
    <row r="139" spans="1:8" x14ac:dyDescent="0.2">
      <c r="A139" s="22">
        <v>1134000001</v>
      </c>
      <c r="B139" s="20" t="s">
        <v>778</v>
      </c>
      <c r="C139" s="24">
        <v>77496.06</v>
      </c>
      <c r="D139" s="24"/>
      <c r="E139" s="24"/>
      <c r="F139" s="24">
        <v>77496.06</v>
      </c>
      <c r="G139" s="24"/>
      <c r="H139" s="20" t="s">
        <v>755</v>
      </c>
    </row>
    <row r="140" spans="1:8" x14ac:dyDescent="0.2">
      <c r="A140" s="22">
        <v>1134000001</v>
      </c>
      <c r="B140" s="20" t="s">
        <v>779</v>
      </c>
      <c r="C140" s="24">
        <v>39920.54</v>
      </c>
      <c r="D140" s="24"/>
      <c r="E140" s="24"/>
      <c r="F140" s="24">
        <v>39920.54</v>
      </c>
      <c r="G140" s="24"/>
      <c r="H140" s="20" t="s">
        <v>755</v>
      </c>
    </row>
    <row r="141" spans="1:8" x14ac:dyDescent="0.2">
      <c r="A141" s="22">
        <v>1134000001</v>
      </c>
      <c r="B141" s="20" t="s">
        <v>780</v>
      </c>
      <c r="C141" s="24">
        <v>95138.11</v>
      </c>
      <c r="D141" s="24"/>
      <c r="E141" s="24"/>
      <c r="F141" s="24">
        <v>95138.11</v>
      </c>
      <c r="G141" s="24"/>
      <c r="H141" s="20" t="s">
        <v>755</v>
      </c>
    </row>
    <row r="142" spans="1:8" x14ac:dyDescent="0.2">
      <c r="A142" s="22">
        <v>1134000001</v>
      </c>
      <c r="B142" s="20" t="s">
        <v>781</v>
      </c>
      <c r="C142" s="24">
        <v>206796.82</v>
      </c>
      <c r="D142" s="24"/>
      <c r="E142" s="24"/>
      <c r="F142" s="24">
        <v>206796.82</v>
      </c>
      <c r="G142" s="24"/>
      <c r="H142" s="20" t="s">
        <v>755</v>
      </c>
    </row>
    <row r="143" spans="1:8" x14ac:dyDescent="0.2">
      <c r="A143" s="22">
        <v>1134000001</v>
      </c>
      <c r="B143" s="20" t="s">
        <v>782</v>
      </c>
      <c r="C143" s="24">
        <v>1806051.44</v>
      </c>
      <c r="D143" s="24"/>
      <c r="E143" s="24"/>
      <c r="F143" s="24">
        <v>1806051.44</v>
      </c>
      <c r="G143" s="24"/>
      <c r="H143" s="20" t="s">
        <v>755</v>
      </c>
    </row>
    <row r="144" spans="1:8" x14ac:dyDescent="0.2">
      <c r="A144" s="22">
        <v>1134000001</v>
      </c>
      <c r="B144" s="20" t="s">
        <v>783</v>
      </c>
      <c r="C144" s="24">
        <v>1954572.41</v>
      </c>
      <c r="D144" s="24"/>
      <c r="E144" s="24"/>
      <c r="F144" s="24">
        <v>1954572.41</v>
      </c>
      <c r="G144" s="24"/>
      <c r="H144" s="20" t="s">
        <v>755</v>
      </c>
    </row>
    <row r="145" spans="1:8" x14ac:dyDescent="0.2">
      <c r="A145" s="22">
        <v>1134000001</v>
      </c>
      <c r="B145" s="20" t="s">
        <v>784</v>
      </c>
      <c r="C145" s="24">
        <v>345208.58</v>
      </c>
      <c r="D145" s="24"/>
      <c r="E145" s="24"/>
      <c r="F145" s="24">
        <v>345208.58</v>
      </c>
      <c r="G145" s="24"/>
      <c r="H145" s="20" t="s">
        <v>755</v>
      </c>
    </row>
    <row r="146" spans="1:8" x14ac:dyDescent="0.2">
      <c r="A146" s="22">
        <v>1134000001</v>
      </c>
      <c r="B146" s="20" t="s">
        <v>785</v>
      </c>
      <c r="C146" s="24">
        <v>444641.89</v>
      </c>
      <c r="D146" s="24"/>
      <c r="E146" s="24"/>
      <c r="F146" s="24">
        <v>444641.89</v>
      </c>
      <c r="G146" s="24"/>
      <c r="H146" s="20" t="s">
        <v>755</v>
      </c>
    </row>
    <row r="147" spans="1:8" x14ac:dyDescent="0.2">
      <c r="A147" s="22">
        <v>1134000001</v>
      </c>
      <c r="B147" s="20" t="s">
        <v>786</v>
      </c>
      <c r="C147" s="24">
        <v>1526166.98</v>
      </c>
      <c r="D147" s="24"/>
      <c r="E147" s="24"/>
      <c r="F147" s="24">
        <v>1526166.98</v>
      </c>
      <c r="G147" s="24"/>
      <c r="H147" s="20" t="s">
        <v>755</v>
      </c>
    </row>
    <row r="148" spans="1:8" x14ac:dyDescent="0.2">
      <c r="A148" s="22">
        <v>1134000001</v>
      </c>
      <c r="B148" s="20" t="s">
        <v>787</v>
      </c>
      <c r="C148" s="24">
        <v>3937205.95</v>
      </c>
      <c r="D148" s="24"/>
      <c r="E148" s="24"/>
      <c r="F148" s="24">
        <v>3937205.95</v>
      </c>
      <c r="G148" s="24"/>
      <c r="H148" s="20" t="s">
        <v>755</v>
      </c>
    </row>
    <row r="149" spans="1:8" x14ac:dyDescent="0.2">
      <c r="A149" s="22">
        <v>1134000001</v>
      </c>
      <c r="B149" s="20" t="s">
        <v>788</v>
      </c>
      <c r="C149" s="24">
        <v>842982.9</v>
      </c>
      <c r="D149" s="24"/>
      <c r="E149" s="24"/>
      <c r="F149" s="24">
        <v>842982.9</v>
      </c>
      <c r="G149" s="24"/>
      <c r="H149" s="20" t="s">
        <v>755</v>
      </c>
    </row>
    <row r="150" spans="1:8" x14ac:dyDescent="0.2">
      <c r="A150" s="22">
        <v>1134000001</v>
      </c>
      <c r="B150" s="20" t="s">
        <v>789</v>
      </c>
      <c r="C150" s="24">
        <v>1378145.78</v>
      </c>
      <c r="D150" s="24"/>
      <c r="E150" s="24"/>
      <c r="F150" s="24">
        <v>1378145.78</v>
      </c>
      <c r="G150" s="24"/>
      <c r="H150" s="20" t="s">
        <v>755</v>
      </c>
    </row>
    <row r="151" spans="1:8" x14ac:dyDescent="0.2">
      <c r="A151" s="22">
        <v>1134000001</v>
      </c>
      <c r="B151" s="20" t="s">
        <v>790</v>
      </c>
      <c r="C151" s="24">
        <v>1526079.51</v>
      </c>
      <c r="D151" s="24"/>
      <c r="E151" s="24"/>
      <c r="F151" s="24">
        <v>1526079.51</v>
      </c>
      <c r="G151" s="24"/>
      <c r="H151" s="20" t="s">
        <v>755</v>
      </c>
    </row>
    <row r="152" spans="1:8" x14ac:dyDescent="0.2">
      <c r="A152" s="22">
        <v>1134000001</v>
      </c>
      <c r="B152" s="20" t="s">
        <v>791</v>
      </c>
      <c r="C152" s="24">
        <v>511201.61</v>
      </c>
      <c r="D152" s="24"/>
      <c r="E152" s="24"/>
      <c r="F152" s="24">
        <v>511201.61</v>
      </c>
      <c r="G152" s="24"/>
      <c r="H152" s="20" t="s">
        <v>755</v>
      </c>
    </row>
    <row r="153" spans="1:8" x14ac:dyDescent="0.2">
      <c r="A153" s="22">
        <v>1134000001</v>
      </c>
      <c r="B153" s="20" t="s">
        <v>792</v>
      </c>
      <c r="C153" s="24">
        <v>312602.05</v>
      </c>
      <c r="D153" s="24"/>
      <c r="E153" s="24"/>
      <c r="F153" s="24">
        <v>312602.05</v>
      </c>
      <c r="G153" s="24"/>
      <c r="H153" s="20" t="s">
        <v>755</v>
      </c>
    </row>
    <row r="154" spans="1:8" x14ac:dyDescent="0.2">
      <c r="A154" s="22">
        <v>1134000001</v>
      </c>
      <c r="B154" s="20" t="s">
        <v>793</v>
      </c>
      <c r="C154" s="24">
        <v>377684.1</v>
      </c>
      <c r="D154" s="24"/>
      <c r="E154" s="24"/>
      <c r="F154" s="24">
        <v>377684.1</v>
      </c>
      <c r="G154" s="24"/>
      <c r="H154" s="20" t="s">
        <v>755</v>
      </c>
    </row>
    <row r="155" spans="1:8" x14ac:dyDescent="0.2">
      <c r="A155" s="22">
        <v>1134000001</v>
      </c>
      <c r="B155" s="20" t="s">
        <v>794</v>
      </c>
      <c r="C155" s="24">
        <v>290265.73</v>
      </c>
      <c r="D155" s="24"/>
      <c r="E155" s="24"/>
      <c r="F155" s="24">
        <v>290265.73</v>
      </c>
      <c r="G155" s="24"/>
      <c r="H155" s="20" t="s">
        <v>755</v>
      </c>
    </row>
    <row r="156" spans="1:8" x14ac:dyDescent="0.2">
      <c r="A156" s="22">
        <v>1134000001</v>
      </c>
      <c r="B156" s="20" t="s">
        <v>795</v>
      </c>
      <c r="C156" s="24">
        <v>627970.81999999995</v>
      </c>
      <c r="D156" s="24"/>
      <c r="E156" s="24"/>
      <c r="F156" s="24">
        <v>627970.81999999995</v>
      </c>
      <c r="G156" s="24"/>
      <c r="H156" s="20" t="s">
        <v>755</v>
      </c>
    </row>
    <row r="157" spans="1:8" x14ac:dyDescent="0.2">
      <c r="A157" s="22">
        <v>1134000001</v>
      </c>
      <c r="B157" s="20" t="s">
        <v>796</v>
      </c>
      <c r="C157" s="24">
        <v>4488288.5</v>
      </c>
      <c r="D157" s="24"/>
      <c r="E157" s="24"/>
      <c r="F157" s="24">
        <v>4488288.5</v>
      </c>
      <c r="G157" s="24"/>
      <c r="H157" s="20" t="s">
        <v>755</v>
      </c>
    </row>
    <row r="158" spans="1:8" x14ac:dyDescent="0.2">
      <c r="A158" s="22">
        <v>1134000001</v>
      </c>
      <c r="B158" s="20" t="s">
        <v>797</v>
      </c>
      <c r="C158" s="24">
        <v>1766004.26</v>
      </c>
      <c r="D158" s="24"/>
      <c r="E158" s="24"/>
      <c r="F158" s="24">
        <v>1766004.26</v>
      </c>
      <c r="G158" s="24"/>
      <c r="H158" s="20" t="s">
        <v>755</v>
      </c>
    </row>
    <row r="159" spans="1:8" x14ac:dyDescent="0.2">
      <c r="A159" s="22">
        <v>1134000001</v>
      </c>
      <c r="B159" s="20" t="s">
        <v>798</v>
      </c>
      <c r="C159" s="24">
        <v>1399411.7</v>
      </c>
      <c r="D159" s="24"/>
      <c r="E159" s="24"/>
      <c r="F159" s="24">
        <v>1399411.7</v>
      </c>
      <c r="G159" s="24"/>
      <c r="H159" s="20" t="s">
        <v>755</v>
      </c>
    </row>
    <row r="160" spans="1:8" x14ac:dyDescent="0.2">
      <c r="A160" s="22">
        <v>1139</v>
      </c>
      <c r="B160" s="20" t="s">
        <v>211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</row>
    <row r="162" spans="1:8" x14ac:dyDescent="0.2">
      <c r="A162" s="19" t="s">
        <v>574</v>
      </c>
      <c r="B162" s="19"/>
      <c r="C162" s="19"/>
      <c r="D162" s="19"/>
      <c r="E162" s="19"/>
      <c r="F162" s="19"/>
      <c r="G162" s="19"/>
      <c r="H162" s="19"/>
    </row>
    <row r="163" spans="1:8" x14ac:dyDescent="0.2">
      <c r="A163" s="21" t="s">
        <v>143</v>
      </c>
      <c r="B163" s="21" t="s">
        <v>140</v>
      </c>
      <c r="C163" s="21" t="s">
        <v>141</v>
      </c>
      <c r="D163" s="21" t="s">
        <v>155</v>
      </c>
      <c r="E163" s="21" t="s">
        <v>154</v>
      </c>
      <c r="F163" s="21" t="s">
        <v>212</v>
      </c>
      <c r="G163" s="21" t="s">
        <v>157</v>
      </c>
      <c r="H163" s="21"/>
    </row>
    <row r="164" spans="1:8" x14ac:dyDescent="0.2">
      <c r="A164" s="22">
        <v>1140</v>
      </c>
      <c r="B164" s="20" t="s">
        <v>213</v>
      </c>
      <c r="C164" s="24">
        <f>SUM(C165:C169)</f>
        <v>0</v>
      </c>
    </row>
    <row r="165" spans="1:8" x14ac:dyDescent="0.2">
      <c r="A165" s="22">
        <v>1141</v>
      </c>
      <c r="B165" s="20" t="s">
        <v>214</v>
      </c>
      <c r="C165" s="24">
        <v>0</v>
      </c>
    </row>
    <row r="166" spans="1:8" x14ac:dyDescent="0.2">
      <c r="A166" s="22">
        <v>1142</v>
      </c>
      <c r="B166" s="20" t="s">
        <v>215</v>
      </c>
      <c r="C166" s="24">
        <v>0</v>
      </c>
    </row>
    <row r="167" spans="1:8" x14ac:dyDescent="0.2">
      <c r="A167" s="22">
        <v>1143</v>
      </c>
      <c r="B167" s="20" t="s">
        <v>216</v>
      </c>
      <c r="C167" s="24">
        <v>0</v>
      </c>
    </row>
    <row r="168" spans="1:8" x14ac:dyDescent="0.2">
      <c r="A168" s="22">
        <v>1144</v>
      </c>
      <c r="B168" s="20" t="s">
        <v>217</v>
      </c>
      <c r="C168" s="24">
        <v>0</v>
      </c>
    </row>
    <row r="169" spans="1:8" x14ac:dyDescent="0.2">
      <c r="A169" s="22">
        <v>1145</v>
      </c>
      <c r="B169" s="20" t="s">
        <v>218</v>
      </c>
      <c r="C169" s="24">
        <v>0</v>
      </c>
    </row>
    <row r="171" spans="1:8" x14ac:dyDescent="0.2">
      <c r="A171" s="19" t="s">
        <v>219</v>
      </c>
      <c r="B171" s="19"/>
      <c r="C171" s="19"/>
      <c r="D171" s="19"/>
      <c r="E171" s="19"/>
      <c r="F171" s="19"/>
      <c r="G171" s="19"/>
      <c r="H171" s="19"/>
    </row>
    <row r="172" spans="1:8" x14ac:dyDescent="0.2">
      <c r="A172" s="21" t="s">
        <v>143</v>
      </c>
      <c r="B172" s="21" t="s">
        <v>140</v>
      </c>
      <c r="C172" s="21" t="s">
        <v>141</v>
      </c>
      <c r="D172" s="21" t="s">
        <v>153</v>
      </c>
      <c r="E172" s="21" t="s">
        <v>156</v>
      </c>
      <c r="F172" s="21" t="s">
        <v>220</v>
      </c>
      <c r="G172" s="21"/>
      <c r="H172" s="21"/>
    </row>
    <row r="173" spans="1:8" x14ac:dyDescent="0.2">
      <c r="A173" s="22">
        <v>1150</v>
      </c>
      <c r="B173" s="20" t="s">
        <v>221</v>
      </c>
      <c r="C173" s="24">
        <f>C174</f>
        <v>105932.61</v>
      </c>
    </row>
    <row r="174" spans="1:8" x14ac:dyDescent="0.2">
      <c r="A174" s="22">
        <v>1151</v>
      </c>
      <c r="B174" s="20" t="s">
        <v>222</v>
      </c>
      <c r="C174" s="24">
        <v>105932.61</v>
      </c>
    </row>
    <row r="176" spans="1:8" x14ac:dyDescent="0.2">
      <c r="A176" s="19" t="s">
        <v>158</v>
      </c>
      <c r="B176" s="19"/>
      <c r="C176" s="19"/>
      <c r="D176" s="19"/>
      <c r="E176" s="19"/>
      <c r="F176" s="19"/>
      <c r="G176" s="19"/>
      <c r="H176" s="19"/>
    </row>
    <row r="177" spans="1:9" x14ac:dyDescent="0.2">
      <c r="A177" s="21" t="s">
        <v>143</v>
      </c>
      <c r="B177" s="21" t="s">
        <v>140</v>
      </c>
      <c r="C177" s="21" t="s">
        <v>141</v>
      </c>
      <c r="D177" s="21" t="s">
        <v>142</v>
      </c>
      <c r="E177" s="21" t="s">
        <v>204</v>
      </c>
      <c r="F177" s="21"/>
      <c r="G177" s="21"/>
      <c r="H177" s="21"/>
    </row>
    <row r="178" spans="1:9" x14ac:dyDescent="0.2">
      <c r="A178" s="22">
        <v>1213</v>
      </c>
      <c r="B178" s="20" t="s">
        <v>223</v>
      </c>
      <c r="C178" s="24">
        <v>0</v>
      </c>
    </row>
    <row r="180" spans="1:9" x14ac:dyDescent="0.2">
      <c r="A180" s="19" t="s">
        <v>159</v>
      </c>
      <c r="B180" s="19"/>
      <c r="C180" s="19"/>
      <c r="D180" s="19"/>
      <c r="E180" s="19"/>
      <c r="F180" s="19"/>
      <c r="G180" s="19"/>
      <c r="H180" s="19"/>
    </row>
    <row r="181" spans="1:9" x14ac:dyDescent="0.2">
      <c r="A181" s="21" t="s">
        <v>143</v>
      </c>
      <c r="B181" s="21" t="s">
        <v>140</v>
      </c>
      <c r="C181" s="21" t="s">
        <v>141</v>
      </c>
      <c r="D181" s="21"/>
      <c r="E181" s="21"/>
      <c r="F181" s="21"/>
      <c r="G181" s="21"/>
      <c r="H181" s="21"/>
    </row>
    <row r="182" spans="1:9" x14ac:dyDescent="0.2">
      <c r="A182" s="22">
        <v>1214</v>
      </c>
      <c r="B182" s="20" t="s">
        <v>224</v>
      </c>
      <c r="C182" s="24">
        <v>0</v>
      </c>
    </row>
    <row r="184" spans="1:9" x14ac:dyDescent="0.2">
      <c r="A184" s="19" t="s">
        <v>163</v>
      </c>
      <c r="B184" s="19"/>
      <c r="C184" s="19"/>
      <c r="D184" s="19"/>
      <c r="E184" s="19"/>
      <c r="F184" s="19"/>
      <c r="G184" s="19"/>
      <c r="H184" s="19"/>
      <c r="I184" s="19"/>
    </row>
    <row r="185" spans="1:9" x14ac:dyDescent="0.2">
      <c r="A185" s="21" t="s">
        <v>143</v>
      </c>
      <c r="B185" s="21" t="s">
        <v>140</v>
      </c>
      <c r="C185" s="21" t="s">
        <v>141</v>
      </c>
      <c r="D185" s="21" t="s">
        <v>160</v>
      </c>
      <c r="E185" s="21" t="s">
        <v>161</v>
      </c>
      <c r="F185" s="21" t="s">
        <v>153</v>
      </c>
      <c r="G185" s="21" t="s">
        <v>225</v>
      </c>
      <c r="H185" s="21" t="s">
        <v>162</v>
      </c>
      <c r="I185" s="21" t="s">
        <v>226</v>
      </c>
    </row>
    <row r="186" spans="1:9" x14ac:dyDescent="0.2">
      <c r="A186" s="22">
        <v>1230</v>
      </c>
      <c r="B186" s="20" t="s">
        <v>227</v>
      </c>
      <c r="C186" s="24">
        <f>SUM(C187:C193)</f>
        <v>377488927.31000006</v>
      </c>
      <c r="D186" s="24">
        <f>SUM(D187:D193)</f>
        <v>4012571.08</v>
      </c>
      <c r="E186" s="24">
        <f>SUM(E187:E193)</f>
        <v>-22525178.390000001</v>
      </c>
    </row>
    <row r="187" spans="1:9" x14ac:dyDescent="0.2">
      <c r="A187" s="22">
        <v>1231</v>
      </c>
      <c r="B187" s="20" t="s">
        <v>228</v>
      </c>
      <c r="C187" s="24">
        <v>64286049.240000002</v>
      </c>
      <c r="D187" s="24">
        <v>0</v>
      </c>
      <c r="E187" s="24">
        <v>0</v>
      </c>
    </row>
    <row r="188" spans="1:9" x14ac:dyDescent="0.2">
      <c r="A188" s="22">
        <v>1232</v>
      </c>
      <c r="B188" s="20" t="s">
        <v>229</v>
      </c>
      <c r="C188" s="24">
        <v>0</v>
      </c>
      <c r="D188" s="24">
        <v>0</v>
      </c>
      <c r="E188" s="24">
        <v>0</v>
      </c>
    </row>
    <row r="189" spans="1:9" x14ac:dyDescent="0.2">
      <c r="A189" s="22">
        <v>1233</v>
      </c>
      <c r="B189" s="20" t="s">
        <v>230</v>
      </c>
      <c r="C189" s="24">
        <v>64322641.969999999</v>
      </c>
      <c r="D189" s="24">
        <v>3338873.15</v>
      </c>
      <c r="E189" s="24">
        <v>-19922375.77</v>
      </c>
    </row>
    <row r="190" spans="1:9" x14ac:dyDescent="0.2">
      <c r="A190" s="22">
        <v>1234</v>
      </c>
      <c r="B190" s="20" t="s">
        <v>231</v>
      </c>
      <c r="C190" s="24">
        <v>0</v>
      </c>
      <c r="D190" s="24">
        <v>0</v>
      </c>
      <c r="E190" s="24">
        <v>0</v>
      </c>
    </row>
    <row r="191" spans="1:9" x14ac:dyDescent="0.2">
      <c r="A191" s="22">
        <v>1235</v>
      </c>
      <c r="B191" s="20" t="s">
        <v>232</v>
      </c>
      <c r="C191" s="24">
        <v>90139776.870000005</v>
      </c>
      <c r="D191" s="24">
        <v>0</v>
      </c>
      <c r="E191" s="24">
        <v>0</v>
      </c>
    </row>
    <row r="192" spans="1:9" x14ac:dyDescent="0.2">
      <c r="A192" s="22">
        <v>1236</v>
      </c>
      <c r="B192" s="20" t="s">
        <v>233</v>
      </c>
      <c r="C192" s="24">
        <v>137029053.61000001</v>
      </c>
      <c r="D192" s="24">
        <v>0</v>
      </c>
      <c r="E192" s="24">
        <v>0</v>
      </c>
    </row>
    <row r="193" spans="1:9" x14ac:dyDescent="0.2">
      <c r="A193" s="22">
        <v>1239</v>
      </c>
      <c r="B193" s="20" t="s">
        <v>234</v>
      </c>
      <c r="C193" s="24">
        <v>21711405.620000001</v>
      </c>
      <c r="D193" s="24">
        <v>673697.93</v>
      </c>
      <c r="E193" s="24">
        <v>-2602802.62</v>
      </c>
    </row>
    <row r="194" spans="1:9" x14ac:dyDescent="0.2">
      <c r="A194" s="22">
        <v>1240</v>
      </c>
      <c r="B194" s="20" t="s">
        <v>235</v>
      </c>
      <c r="C194" s="24">
        <f>SUM(C195:C202)</f>
        <v>197075447.89000002</v>
      </c>
      <c r="D194" s="24">
        <f>SUM(D195:D200)</f>
        <v>10653378.34</v>
      </c>
      <c r="E194" s="24">
        <f>SUM(E195:E200)</f>
        <v>-144647296.23999998</v>
      </c>
      <c r="F194" s="20" t="s">
        <v>799</v>
      </c>
    </row>
    <row r="195" spans="1:9" x14ac:dyDescent="0.2">
      <c r="A195" s="22">
        <v>1241</v>
      </c>
      <c r="B195" s="20" t="s">
        <v>236</v>
      </c>
      <c r="C195" s="24">
        <v>37120970.200000003</v>
      </c>
      <c r="D195" s="24">
        <v>1681578.89</v>
      </c>
      <c r="E195" s="24">
        <v>-32208802.239999998</v>
      </c>
      <c r="F195" s="20" t="s">
        <v>799</v>
      </c>
    </row>
    <row r="196" spans="1:9" x14ac:dyDescent="0.2">
      <c r="A196" s="22">
        <v>1242</v>
      </c>
      <c r="B196" s="20" t="s">
        <v>237</v>
      </c>
      <c r="C196" s="24">
        <v>6942904.0499999998</v>
      </c>
      <c r="D196" s="24">
        <v>764990.69</v>
      </c>
      <c r="E196" s="24">
        <v>-4397554.75</v>
      </c>
      <c r="F196" s="20" t="s">
        <v>799</v>
      </c>
    </row>
    <row r="197" spans="1:9" x14ac:dyDescent="0.2">
      <c r="A197" s="22">
        <v>1243</v>
      </c>
      <c r="B197" s="20" t="s">
        <v>238</v>
      </c>
      <c r="C197" s="24">
        <v>289183.35999999999</v>
      </c>
      <c r="D197" s="24">
        <v>42197.7</v>
      </c>
      <c r="E197" s="24">
        <v>-186726.31</v>
      </c>
      <c r="F197" s="20" t="s">
        <v>799</v>
      </c>
    </row>
    <row r="198" spans="1:9" x14ac:dyDescent="0.2">
      <c r="A198" s="22">
        <v>1244</v>
      </c>
      <c r="B198" s="20" t="s">
        <v>239</v>
      </c>
      <c r="C198" s="24">
        <v>124675273.25</v>
      </c>
      <c r="D198" s="24">
        <v>6326748.0599999996</v>
      </c>
      <c r="E198" s="24">
        <v>-88983335.429999992</v>
      </c>
      <c r="F198" s="20" t="s">
        <v>799</v>
      </c>
    </row>
    <row r="199" spans="1:9" x14ac:dyDescent="0.2">
      <c r="A199" s="22">
        <v>1245</v>
      </c>
      <c r="B199" s="20" t="s">
        <v>240</v>
      </c>
      <c r="C199" s="24">
        <v>1934809.63</v>
      </c>
      <c r="D199" s="24">
        <v>193480.97</v>
      </c>
      <c r="E199" s="24">
        <v>-703818.47</v>
      </c>
      <c r="F199" s="20" t="s">
        <v>799</v>
      </c>
    </row>
    <row r="200" spans="1:9" x14ac:dyDescent="0.2">
      <c r="A200" s="22">
        <v>1246</v>
      </c>
      <c r="B200" s="20" t="s">
        <v>241</v>
      </c>
      <c r="C200" s="24">
        <v>25530040.66</v>
      </c>
      <c r="D200" s="24">
        <v>1644382.03</v>
      </c>
      <c r="E200" s="24">
        <v>-18167059.040000003</v>
      </c>
      <c r="F200" s="20" t="s">
        <v>799</v>
      </c>
    </row>
    <row r="201" spans="1:9" x14ac:dyDescent="0.2">
      <c r="A201" s="22">
        <v>1247</v>
      </c>
      <c r="B201" s="20" t="s">
        <v>242</v>
      </c>
      <c r="C201" s="24">
        <v>582266.74</v>
      </c>
      <c r="D201" s="24">
        <v>0</v>
      </c>
      <c r="E201" s="24">
        <v>0</v>
      </c>
    </row>
    <row r="202" spans="1:9" x14ac:dyDescent="0.2">
      <c r="A202" s="22">
        <v>1248</v>
      </c>
      <c r="B202" s="20" t="s">
        <v>243</v>
      </c>
      <c r="C202" s="24">
        <v>0</v>
      </c>
      <c r="D202" s="24">
        <v>0</v>
      </c>
      <c r="E202" s="24">
        <v>0</v>
      </c>
    </row>
    <row r="204" spans="1:9" x14ac:dyDescent="0.2">
      <c r="A204" s="19" t="s">
        <v>164</v>
      </c>
      <c r="B204" s="19"/>
      <c r="C204" s="19"/>
      <c r="D204" s="19"/>
      <c r="E204" s="19"/>
      <c r="F204" s="19"/>
      <c r="G204" s="19"/>
      <c r="H204" s="19"/>
      <c r="I204" s="19"/>
    </row>
    <row r="205" spans="1:9" x14ac:dyDescent="0.2">
      <c r="A205" s="21" t="s">
        <v>143</v>
      </c>
      <c r="B205" s="21" t="s">
        <v>140</v>
      </c>
      <c r="C205" s="21" t="s">
        <v>141</v>
      </c>
      <c r="D205" s="21" t="s">
        <v>165</v>
      </c>
      <c r="E205" s="21" t="s">
        <v>244</v>
      </c>
      <c r="F205" s="21" t="s">
        <v>153</v>
      </c>
      <c r="G205" s="21" t="s">
        <v>225</v>
      </c>
      <c r="H205" s="21" t="s">
        <v>162</v>
      </c>
      <c r="I205" s="21" t="s">
        <v>226</v>
      </c>
    </row>
    <row r="206" spans="1:9" x14ac:dyDescent="0.2">
      <c r="A206" s="22">
        <v>1250</v>
      </c>
      <c r="B206" s="20" t="s">
        <v>245</v>
      </c>
      <c r="C206" s="24">
        <f>SUM(C207:C211)</f>
        <v>4799210.1099999994</v>
      </c>
      <c r="D206" s="24">
        <f>SUM(D207:D211)</f>
        <v>467524.65</v>
      </c>
      <c r="E206" s="24">
        <f>SUM(E207:E211)</f>
        <v>-3290175.77</v>
      </c>
    </row>
    <row r="207" spans="1:9" x14ac:dyDescent="0.2">
      <c r="A207" s="22">
        <v>1251</v>
      </c>
      <c r="B207" s="20" t="s">
        <v>246</v>
      </c>
      <c r="C207" s="24">
        <v>4654587.26</v>
      </c>
      <c r="D207" s="24">
        <v>463589.37</v>
      </c>
      <c r="E207" s="24">
        <v>-3159800.37</v>
      </c>
    </row>
    <row r="208" spans="1:9" x14ac:dyDescent="0.2">
      <c r="A208" s="22">
        <v>1252</v>
      </c>
      <c r="B208" s="20" t="s">
        <v>247</v>
      </c>
      <c r="C208" s="24">
        <v>0</v>
      </c>
      <c r="D208" s="24">
        <v>0</v>
      </c>
      <c r="E208" s="24">
        <v>0</v>
      </c>
    </row>
    <row r="209" spans="1:8" x14ac:dyDescent="0.2">
      <c r="A209" s="22">
        <v>1253</v>
      </c>
      <c r="B209" s="20" t="s">
        <v>248</v>
      </c>
      <c r="C209" s="24">
        <v>0</v>
      </c>
      <c r="D209" s="24">
        <v>0</v>
      </c>
      <c r="E209" s="24">
        <v>0</v>
      </c>
    </row>
    <row r="210" spans="1:8" x14ac:dyDescent="0.2">
      <c r="A210" s="22">
        <v>1254</v>
      </c>
      <c r="B210" s="20" t="s">
        <v>249</v>
      </c>
      <c r="C210" s="24">
        <v>144622.85</v>
      </c>
      <c r="D210" s="24">
        <v>3935.28</v>
      </c>
      <c r="E210" s="24">
        <v>-130375.4</v>
      </c>
    </row>
    <row r="211" spans="1:8" x14ac:dyDescent="0.2">
      <c r="A211" s="22">
        <v>1259</v>
      </c>
      <c r="B211" s="20" t="s">
        <v>250</v>
      </c>
      <c r="C211" s="24">
        <v>0</v>
      </c>
      <c r="D211" s="24">
        <v>0</v>
      </c>
      <c r="E211" s="24">
        <v>0</v>
      </c>
    </row>
    <row r="212" spans="1:8" x14ac:dyDescent="0.2">
      <c r="A212" s="22">
        <v>1270</v>
      </c>
      <c r="B212" s="20" t="s">
        <v>251</v>
      </c>
      <c r="C212" s="24">
        <f>SUM(C213:C218)</f>
        <v>96610</v>
      </c>
      <c r="D212" s="24">
        <f>SUM(D213:D218)</f>
        <v>0</v>
      </c>
      <c r="E212" s="24">
        <f>SUM(E213:E218)</f>
        <v>0</v>
      </c>
    </row>
    <row r="213" spans="1:8" x14ac:dyDescent="0.2">
      <c r="A213" s="22">
        <v>1271</v>
      </c>
      <c r="B213" s="20" t="s">
        <v>252</v>
      </c>
      <c r="C213" s="24">
        <v>96610</v>
      </c>
      <c r="D213" s="24">
        <v>0</v>
      </c>
      <c r="E213" s="24">
        <v>0</v>
      </c>
    </row>
    <row r="214" spans="1:8" x14ac:dyDescent="0.2">
      <c r="A214" s="22">
        <v>1272</v>
      </c>
      <c r="B214" s="20" t="s">
        <v>253</v>
      </c>
      <c r="C214" s="24">
        <v>0</v>
      </c>
      <c r="D214" s="24">
        <v>0</v>
      </c>
      <c r="E214" s="24">
        <v>0</v>
      </c>
    </row>
    <row r="215" spans="1:8" x14ac:dyDescent="0.2">
      <c r="A215" s="22">
        <v>1273</v>
      </c>
      <c r="B215" s="20" t="s">
        <v>254</v>
      </c>
      <c r="C215" s="24">
        <v>0</v>
      </c>
      <c r="D215" s="24">
        <v>0</v>
      </c>
      <c r="E215" s="24">
        <v>0</v>
      </c>
    </row>
    <row r="216" spans="1:8" x14ac:dyDescent="0.2">
      <c r="A216" s="22">
        <v>1274</v>
      </c>
      <c r="B216" s="20" t="s">
        <v>255</v>
      </c>
      <c r="C216" s="24">
        <v>0</v>
      </c>
      <c r="D216" s="24">
        <v>0</v>
      </c>
      <c r="E216" s="24">
        <v>0</v>
      </c>
    </row>
    <row r="217" spans="1:8" x14ac:dyDescent="0.2">
      <c r="A217" s="22">
        <v>1275</v>
      </c>
      <c r="B217" s="20" t="s">
        <v>256</v>
      </c>
      <c r="C217" s="24">
        <v>0</v>
      </c>
      <c r="D217" s="24">
        <v>0</v>
      </c>
      <c r="E217" s="24">
        <v>0</v>
      </c>
    </row>
    <row r="218" spans="1:8" x14ac:dyDescent="0.2">
      <c r="A218" s="22">
        <v>1279</v>
      </c>
      <c r="B218" s="20" t="s">
        <v>257</v>
      </c>
      <c r="C218" s="24">
        <v>0</v>
      </c>
      <c r="D218" s="24">
        <v>0</v>
      </c>
      <c r="E218" s="24">
        <v>0</v>
      </c>
    </row>
    <row r="220" spans="1:8" x14ac:dyDescent="0.2">
      <c r="A220" s="19" t="s">
        <v>166</v>
      </c>
      <c r="B220" s="19"/>
      <c r="C220" s="19"/>
      <c r="D220" s="19"/>
      <c r="E220" s="19"/>
      <c r="F220" s="19"/>
      <c r="G220" s="19"/>
      <c r="H220" s="19"/>
    </row>
    <row r="221" spans="1:8" x14ac:dyDescent="0.2">
      <c r="A221" s="21" t="s">
        <v>143</v>
      </c>
      <c r="B221" s="21" t="s">
        <v>140</v>
      </c>
      <c r="C221" s="21" t="s">
        <v>141</v>
      </c>
      <c r="D221" s="21" t="s">
        <v>258</v>
      </c>
      <c r="E221" s="21"/>
      <c r="F221" s="21"/>
      <c r="G221" s="21"/>
      <c r="H221" s="21"/>
    </row>
    <row r="222" spans="1:8" x14ac:dyDescent="0.2">
      <c r="A222" s="22">
        <v>1160</v>
      </c>
      <c r="B222" s="20" t="s">
        <v>259</v>
      </c>
      <c r="C222" s="24">
        <f>SUM(C223:C224)</f>
        <v>0</v>
      </c>
    </row>
    <row r="223" spans="1:8" x14ac:dyDescent="0.2">
      <c r="A223" s="22">
        <v>1161</v>
      </c>
      <c r="B223" s="20" t="s">
        <v>260</v>
      </c>
      <c r="C223" s="24">
        <v>0</v>
      </c>
    </row>
    <row r="224" spans="1:8" x14ac:dyDescent="0.2">
      <c r="A224" s="22">
        <v>1162</v>
      </c>
      <c r="B224" s="20" t="s">
        <v>261</v>
      </c>
      <c r="C224" s="24">
        <v>0</v>
      </c>
    </row>
    <row r="226" spans="1:8" x14ac:dyDescent="0.2">
      <c r="A226" s="19" t="s">
        <v>575</v>
      </c>
      <c r="B226" s="19"/>
      <c r="C226" s="19"/>
      <c r="D226" s="19"/>
      <c r="E226" s="19"/>
      <c r="F226" s="19"/>
      <c r="G226" s="19"/>
      <c r="H226" s="19"/>
    </row>
    <row r="227" spans="1:8" x14ac:dyDescent="0.2">
      <c r="A227" s="21" t="s">
        <v>143</v>
      </c>
      <c r="B227" s="21" t="s">
        <v>140</v>
      </c>
      <c r="C227" s="21" t="s">
        <v>141</v>
      </c>
      <c r="D227" s="21" t="s">
        <v>204</v>
      </c>
      <c r="E227" s="21"/>
      <c r="F227" s="21"/>
      <c r="G227" s="21"/>
      <c r="H227" s="21"/>
    </row>
    <row r="228" spans="1:8" x14ac:dyDescent="0.2">
      <c r="A228" s="22">
        <v>1190</v>
      </c>
      <c r="B228" s="20" t="s">
        <v>583</v>
      </c>
      <c r="C228" s="24">
        <f>SUM(C229:C232)</f>
        <v>30991</v>
      </c>
    </row>
    <row r="229" spans="1:8" x14ac:dyDescent="0.2">
      <c r="A229" s="22">
        <v>1191</v>
      </c>
      <c r="B229" s="20" t="s">
        <v>576</v>
      </c>
      <c r="C229" s="24">
        <v>30991</v>
      </c>
    </row>
    <row r="230" spans="1:8" x14ac:dyDescent="0.2">
      <c r="A230" s="22">
        <v>1192</v>
      </c>
      <c r="B230" s="20" t="s">
        <v>577</v>
      </c>
      <c r="C230" s="24">
        <v>0</v>
      </c>
    </row>
    <row r="231" spans="1:8" x14ac:dyDescent="0.2">
      <c r="A231" s="22">
        <v>1193</v>
      </c>
      <c r="B231" s="20" t="s">
        <v>578</v>
      </c>
      <c r="C231" s="24">
        <v>0</v>
      </c>
    </row>
    <row r="232" spans="1:8" x14ac:dyDescent="0.2">
      <c r="A232" s="22">
        <v>1194</v>
      </c>
      <c r="B232" s="20" t="s">
        <v>579</v>
      </c>
      <c r="C232" s="24">
        <v>0</v>
      </c>
    </row>
    <row r="233" spans="1:8" x14ac:dyDescent="0.2">
      <c r="A233" s="19" t="s">
        <v>623</v>
      </c>
      <c r="C233" s="24"/>
    </row>
    <row r="234" spans="1:8" x14ac:dyDescent="0.2">
      <c r="A234" s="21" t="s">
        <v>143</v>
      </c>
      <c r="B234" s="21" t="s">
        <v>140</v>
      </c>
      <c r="C234" s="21" t="s">
        <v>141</v>
      </c>
      <c r="D234" s="21" t="s">
        <v>204</v>
      </c>
      <c r="E234" s="21"/>
      <c r="F234" s="21"/>
      <c r="G234" s="21"/>
      <c r="H234" s="21"/>
    </row>
    <row r="235" spans="1:8" x14ac:dyDescent="0.2">
      <c r="A235" s="22">
        <v>1290</v>
      </c>
      <c r="B235" s="20" t="s">
        <v>262</v>
      </c>
      <c r="C235" s="24">
        <f>SUM(C236:C238)</f>
        <v>14616191.310000001</v>
      </c>
    </row>
    <row r="236" spans="1:8" x14ac:dyDescent="0.2">
      <c r="A236" s="22">
        <v>1291</v>
      </c>
      <c r="B236" s="20" t="s">
        <v>263</v>
      </c>
      <c r="C236" s="24">
        <v>0</v>
      </c>
    </row>
    <row r="237" spans="1:8" x14ac:dyDescent="0.2">
      <c r="A237" s="22">
        <v>1292</v>
      </c>
      <c r="B237" s="20" t="s">
        <v>264</v>
      </c>
      <c r="C237" s="24">
        <v>0</v>
      </c>
    </row>
    <row r="238" spans="1:8" x14ac:dyDescent="0.2">
      <c r="A238" s="22">
        <v>1293</v>
      </c>
      <c r="B238" s="20" t="s">
        <v>265</v>
      </c>
      <c r="C238" s="24">
        <v>14616191.310000001</v>
      </c>
    </row>
    <row r="240" spans="1:8" x14ac:dyDescent="0.2">
      <c r="A240" s="19" t="s">
        <v>168</v>
      </c>
      <c r="B240" s="19"/>
      <c r="C240" s="19"/>
      <c r="D240" s="19"/>
      <c r="E240" s="19"/>
      <c r="F240" s="19"/>
      <c r="G240" s="19"/>
      <c r="H240" s="19"/>
    </row>
    <row r="241" spans="1:8" x14ac:dyDescent="0.2">
      <c r="A241" s="21" t="s">
        <v>143</v>
      </c>
      <c r="B241" s="21" t="s">
        <v>140</v>
      </c>
      <c r="C241" s="21" t="s">
        <v>141</v>
      </c>
      <c r="D241" s="21" t="s">
        <v>200</v>
      </c>
      <c r="E241" s="21" t="s">
        <v>201</v>
      </c>
      <c r="F241" s="21" t="s">
        <v>202</v>
      </c>
      <c r="G241" s="21" t="s">
        <v>266</v>
      </c>
      <c r="H241" s="21" t="s">
        <v>267</v>
      </c>
    </row>
    <row r="242" spans="1:8" x14ac:dyDescent="0.2">
      <c r="A242" s="22">
        <v>2110</v>
      </c>
      <c r="B242" s="20" t="s">
        <v>268</v>
      </c>
      <c r="C242" s="24">
        <f>SUM(C243:C251)</f>
        <v>123818479.02000001</v>
      </c>
      <c r="D242" s="24">
        <f>SUM(D243:D251)</f>
        <v>123818479.02000001</v>
      </c>
      <c r="E242" s="24">
        <f>SUM(E243:E251)</f>
        <v>0</v>
      </c>
      <c r="F242" s="24">
        <f>SUM(F243:F251)</f>
        <v>0</v>
      </c>
      <c r="G242" s="24">
        <f>SUM(G243:G251)</f>
        <v>0</v>
      </c>
    </row>
    <row r="243" spans="1:8" x14ac:dyDescent="0.2">
      <c r="A243" s="22">
        <v>2111</v>
      </c>
      <c r="B243" s="20" t="s">
        <v>269</v>
      </c>
      <c r="C243" s="24">
        <v>13113689.23</v>
      </c>
      <c r="D243" s="24">
        <f>C243</f>
        <v>13113689.23</v>
      </c>
      <c r="E243" s="24">
        <v>0</v>
      </c>
      <c r="F243" s="24">
        <v>0</v>
      </c>
      <c r="G243" s="24">
        <v>0</v>
      </c>
    </row>
    <row r="244" spans="1:8" x14ac:dyDescent="0.2">
      <c r="A244" s="22">
        <v>2112</v>
      </c>
      <c r="B244" s="20" t="s">
        <v>270</v>
      </c>
      <c r="C244" s="24">
        <v>37498753.18</v>
      </c>
      <c r="D244" s="24">
        <f t="shared" ref="D244:D251" si="0">C244</f>
        <v>37498753.18</v>
      </c>
      <c r="E244" s="24">
        <v>0</v>
      </c>
      <c r="F244" s="24">
        <v>0</v>
      </c>
      <c r="G244" s="24">
        <v>0</v>
      </c>
    </row>
    <row r="245" spans="1:8" x14ac:dyDescent="0.2">
      <c r="A245" s="22">
        <v>2113</v>
      </c>
      <c r="B245" s="20" t="s">
        <v>271</v>
      </c>
      <c r="C245" s="24">
        <v>36349972.93</v>
      </c>
      <c r="D245" s="24">
        <f t="shared" si="0"/>
        <v>36349972.93</v>
      </c>
      <c r="E245" s="24">
        <v>0</v>
      </c>
      <c r="F245" s="24">
        <v>0</v>
      </c>
      <c r="G245" s="24">
        <v>0</v>
      </c>
    </row>
    <row r="246" spans="1:8" x14ac:dyDescent="0.2">
      <c r="A246" s="22">
        <v>2114</v>
      </c>
      <c r="B246" s="20" t="s">
        <v>272</v>
      </c>
      <c r="C246" s="24">
        <v>0</v>
      </c>
      <c r="D246" s="24">
        <f t="shared" si="0"/>
        <v>0</v>
      </c>
      <c r="E246" s="24">
        <v>0</v>
      </c>
      <c r="F246" s="24">
        <v>0</v>
      </c>
      <c r="G246" s="24">
        <v>0</v>
      </c>
    </row>
    <row r="247" spans="1:8" x14ac:dyDescent="0.2">
      <c r="A247" s="22">
        <v>2115</v>
      </c>
      <c r="B247" s="20" t="s">
        <v>273</v>
      </c>
      <c r="C247" s="24">
        <v>17864967.18</v>
      </c>
      <c r="D247" s="24">
        <f t="shared" si="0"/>
        <v>17864967.18</v>
      </c>
      <c r="E247" s="24">
        <v>0</v>
      </c>
      <c r="F247" s="24">
        <v>0</v>
      </c>
      <c r="G247" s="24">
        <v>0</v>
      </c>
    </row>
    <row r="248" spans="1:8" x14ac:dyDescent="0.2">
      <c r="A248" s="22">
        <v>2116</v>
      </c>
      <c r="B248" s="20" t="s">
        <v>274</v>
      </c>
      <c r="C248" s="24">
        <v>0</v>
      </c>
      <c r="D248" s="24">
        <f t="shared" si="0"/>
        <v>0</v>
      </c>
      <c r="E248" s="24">
        <v>0</v>
      </c>
      <c r="F248" s="24">
        <v>0</v>
      </c>
      <c r="G248" s="24">
        <v>0</v>
      </c>
    </row>
    <row r="249" spans="1:8" x14ac:dyDescent="0.2">
      <c r="A249" s="22">
        <v>2117</v>
      </c>
      <c r="B249" s="20" t="s">
        <v>275</v>
      </c>
      <c r="C249" s="24">
        <v>13860224.119999999</v>
      </c>
      <c r="D249" s="24">
        <f t="shared" si="0"/>
        <v>13860224.119999999</v>
      </c>
      <c r="E249" s="24">
        <v>0</v>
      </c>
      <c r="F249" s="24">
        <v>0</v>
      </c>
      <c r="G249" s="24">
        <v>0</v>
      </c>
    </row>
    <row r="250" spans="1:8" x14ac:dyDescent="0.2">
      <c r="A250" s="22">
        <v>2118</v>
      </c>
      <c r="B250" s="20" t="s">
        <v>276</v>
      </c>
      <c r="C250" s="24">
        <v>0</v>
      </c>
      <c r="D250" s="24">
        <f t="shared" si="0"/>
        <v>0</v>
      </c>
      <c r="E250" s="24">
        <v>0</v>
      </c>
      <c r="F250" s="24">
        <v>0</v>
      </c>
      <c r="G250" s="24">
        <v>0</v>
      </c>
    </row>
    <row r="251" spans="1:8" x14ac:dyDescent="0.2">
      <c r="A251" s="22">
        <v>2119</v>
      </c>
      <c r="B251" s="20" t="s">
        <v>277</v>
      </c>
      <c r="C251" s="24">
        <v>5130872.38</v>
      </c>
      <c r="D251" s="24">
        <f t="shared" si="0"/>
        <v>5130872.38</v>
      </c>
      <c r="E251" s="24">
        <v>0</v>
      </c>
      <c r="F251" s="24">
        <v>0</v>
      </c>
      <c r="G251" s="24">
        <v>0</v>
      </c>
    </row>
    <row r="252" spans="1:8" x14ac:dyDescent="0.2">
      <c r="A252" s="22">
        <v>2120</v>
      </c>
      <c r="B252" s="20" t="s">
        <v>278</v>
      </c>
      <c r="C252" s="24">
        <f>SUM(C253:C255)</f>
        <v>0</v>
      </c>
      <c r="D252" s="24">
        <f t="shared" ref="D252:G252" si="1">SUM(D253:D255)</f>
        <v>0</v>
      </c>
      <c r="E252" s="24">
        <f t="shared" si="1"/>
        <v>0</v>
      </c>
      <c r="F252" s="24">
        <f t="shared" si="1"/>
        <v>0</v>
      </c>
      <c r="G252" s="24">
        <f t="shared" si="1"/>
        <v>0</v>
      </c>
    </row>
    <row r="253" spans="1:8" x14ac:dyDescent="0.2">
      <c r="A253" s="22">
        <v>2121</v>
      </c>
      <c r="B253" s="20" t="s">
        <v>279</v>
      </c>
      <c r="C253" s="24">
        <v>0</v>
      </c>
      <c r="D253" s="24">
        <f>C253</f>
        <v>0</v>
      </c>
      <c r="E253" s="24">
        <v>0</v>
      </c>
      <c r="F253" s="24">
        <v>0</v>
      </c>
      <c r="G253" s="24">
        <v>0</v>
      </c>
    </row>
    <row r="254" spans="1:8" x14ac:dyDescent="0.2">
      <c r="A254" s="22">
        <v>2122</v>
      </c>
      <c r="B254" s="20" t="s">
        <v>280</v>
      </c>
      <c r="C254" s="24">
        <v>0</v>
      </c>
      <c r="D254" s="24">
        <f t="shared" ref="D254:D255" si="2">C254</f>
        <v>0</v>
      </c>
      <c r="E254" s="24">
        <v>0</v>
      </c>
      <c r="F254" s="24">
        <v>0</v>
      </c>
      <c r="G254" s="24">
        <v>0</v>
      </c>
    </row>
    <row r="255" spans="1:8" x14ac:dyDescent="0.2">
      <c r="A255" s="22">
        <v>2129</v>
      </c>
      <c r="B255" s="20" t="s">
        <v>281</v>
      </c>
      <c r="C255" s="24">
        <v>0</v>
      </c>
      <c r="D255" s="24">
        <f t="shared" si="2"/>
        <v>0</v>
      </c>
      <c r="E255" s="24">
        <v>0</v>
      </c>
      <c r="F255" s="24">
        <v>0</v>
      </c>
      <c r="G255" s="24">
        <v>0</v>
      </c>
    </row>
    <row r="257" spans="1:8" x14ac:dyDescent="0.2">
      <c r="A257" s="19" t="s">
        <v>169</v>
      </c>
      <c r="B257" s="19"/>
      <c r="C257" s="19"/>
      <c r="D257" s="19"/>
      <c r="E257" s="19"/>
      <c r="F257" s="19"/>
      <c r="G257" s="19"/>
      <c r="H257" s="19"/>
    </row>
    <row r="258" spans="1:8" x14ac:dyDescent="0.2">
      <c r="A258" s="21" t="s">
        <v>143</v>
      </c>
      <c r="B258" s="21" t="s">
        <v>140</v>
      </c>
      <c r="C258" s="21" t="s">
        <v>141</v>
      </c>
      <c r="D258" s="21" t="s">
        <v>144</v>
      </c>
      <c r="E258" s="21" t="s">
        <v>204</v>
      </c>
      <c r="F258" s="21"/>
      <c r="G258" s="21"/>
      <c r="H258" s="21"/>
    </row>
    <row r="259" spans="1:8" x14ac:dyDescent="0.2">
      <c r="A259" s="22">
        <v>2160</v>
      </c>
      <c r="B259" s="20" t="s">
        <v>282</v>
      </c>
      <c r="C259" s="24">
        <f>SUM(C260:C265)</f>
        <v>3513</v>
      </c>
    </row>
    <row r="260" spans="1:8" x14ac:dyDescent="0.2">
      <c r="A260" s="22">
        <v>2161</v>
      </c>
      <c r="B260" s="20" t="s">
        <v>283</v>
      </c>
      <c r="C260" s="24">
        <v>3513</v>
      </c>
    </row>
    <row r="261" spans="1:8" x14ac:dyDescent="0.2">
      <c r="A261" s="22">
        <v>2162</v>
      </c>
      <c r="B261" s="20" t="s">
        <v>284</v>
      </c>
      <c r="C261" s="24">
        <v>0</v>
      </c>
    </row>
    <row r="262" spans="1:8" x14ac:dyDescent="0.2">
      <c r="A262" s="22">
        <v>2163</v>
      </c>
      <c r="B262" s="20" t="s">
        <v>285</v>
      </c>
      <c r="C262" s="24">
        <v>0</v>
      </c>
    </row>
    <row r="263" spans="1:8" x14ac:dyDescent="0.2">
      <c r="A263" s="22">
        <v>2164</v>
      </c>
      <c r="B263" s="20" t="s">
        <v>286</v>
      </c>
      <c r="C263" s="24">
        <v>0</v>
      </c>
    </row>
    <row r="264" spans="1:8" x14ac:dyDescent="0.2">
      <c r="A264" s="22">
        <v>2165</v>
      </c>
      <c r="B264" s="20" t="s">
        <v>287</v>
      </c>
      <c r="C264" s="24">
        <v>0</v>
      </c>
    </row>
    <row r="265" spans="1:8" x14ac:dyDescent="0.2">
      <c r="A265" s="22">
        <v>2166</v>
      </c>
      <c r="B265" s="20" t="s">
        <v>288</v>
      </c>
      <c r="C265" s="24">
        <v>0</v>
      </c>
    </row>
    <row r="266" spans="1:8" x14ac:dyDescent="0.2">
      <c r="A266" s="22">
        <v>2250</v>
      </c>
      <c r="B266" s="20" t="s">
        <v>289</v>
      </c>
      <c r="C266" s="24">
        <f>SUM(C267:C272)</f>
        <v>6243.66</v>
      </c>
    </row>
    <row r="267" spans="1:8" x14ac:dyDescent="0.2">
      <c r="A267" s="22">
        <v>2251</v>
      </c>
      <c r="B267" s="20" t="s">
        <v>290</v>
      </c>
      <c r="C267" s="24">
        <v>6243.66</v>
      </c>
    </row>
    <row r="268" spans="1:8" x14ac:dyDescent="0.2">
      <c r="A268" s="22">
        <v>2252</v>
      </c>
      <c r="B268" s="20" t="s">
        <v>291</v>
      </c>
      <c r="C268" s="24">
        <v>0</v>
      </c>
    </row>
    <row r="269" spans="1:8" x14ac:dyDescent="0.2">
      <c r="A269" s="22">
        <v>2253</v>
      </c>
      <c r="B269" s="20" t="s">
        <v>292</v>
      </c>
      <c r="C269" s="24">
        <v>0</v>
      </c>
    </row>
    <row r="270" spans="1:8" x14ac:dyDescent="0.2">
      <c r="A270" s="22">
        <v>2254</v>
      </c>
      <c r="B270" s="20" t="s">
        <v>293</v>
      </c>
      <c r="C270" s="24">
        <v>0</v>
      </c>
    </row>
    <row r="271" spans="1:8" x14ac:dyDescent="0.2">
      <c r="A271" s="22">
        <v>2255</v>
      </c>
      <c r="B271" s="20" t="s">
        <v>294</v>
      </c>
      <c r="C271" s="24">
        <v>0</v>
      </c>
    </row>
    <row r="272" spans="1:8" x14ac:dyDescent="0.2">
      <c r="A272" s="22">
        <v>2256</v>
      </c>
      <c r="B272" s="20" t="s">
        <v>295</v>
      </c>
      <c r="C272" s="24">
        <v>0</v>
      </c>
    </row>
    <row r="274" spans="1:8" x14ac:dyDescent="0.2">
      <c r="A274" s="19" t="s">
        <v>170</v>
      </c>
      <c r="B274" s="19"/>
      <c r="C274" s="19"/>
      <c r="D274" s="19"/>
      <c r="E274" s="19"/>
      <c r="F274" s="19"/>
      <c r="G274" s="19"/>
      <c r="H274" s="19"/>
    </row>
    <row r="275" spans="1:8" x14ac:dyDescent="0.2">
      <c r="A275" s="23" t="s">
        <v>143</v>
      </c>
      <c r="B275" s="23" t="s">
        <v>140</v>
      </c>
      <c r="C275" s="23" t="s">
        <v>141</v>
      </c>
      <c r="D275" s="23" t="s">
        <v>144</v>
      </c>
      <c r="E275" s="23" t="s">
        <v>204</v>
      </c>
      <c r="F275" s="23"/>
      <c r="G275" s="23"/>
      <c r="H275" s="23"/>
    </row>
    <row r="276" spans="1:8" x14ac:dyDescent="0.2">
      <c r="A276" s="22">
        <v>2159</v>
      </c>
      <c r="B276" s="20" t="s">
        <v>296</v>
      </c>
      <c r="C276" s="24">
        <v>0</v>
      </c>
    </row>
    <row r="277" spans="1:8" x14ac:dyDescent="0.2">
      <c r="A277" s="22">
        <v>2199</v>
      </c>
      <c r="B277" s="20" t="s">
        <v>297</v>
      </c>
      <c r="C277" s="24">
        <v>217.62</v>
      </c>
    </row>
    <row r="278" spans="1:8" x14ac:dyDescent="0.2">
      <c r="A278" s="22">
        <v>2240</v>
      </c>
      <c r="B278" s="20" t="s">
        <v>298</v>
      </c>
      <c r="C278" s="24">
        <f>SUM(C279:C281)</f>
        <v>0</v>
      </c>
    </row>
    <row r="279" spans="1:8" x14ac:dyDescent="0.2">
      <c r="A279" s="22">
        <v>2241</v>
      </c>
      <c r="B279" s="20" t="s">
        <v>299</v>
      </c>
      <c r="C279" s="24">
        <v>0</v>
      </c>
    </row>
    <row r="280" spans="1:8" x14ac:dyDescent="0.2">
      <c r="A280" s="22">
        <v>2242</v>
      </c>
      <c r="B280" s="20" t="s">
        <v>300</v>
      </c>
      <c r="C280" s="24">
        <v>0</v>
      </c>
    </row>
    <row r="281" spans="1:8" x14ac:dyDescent="0.2">
      <c r="A281" s="22">
        <v>2249</v>
      </c>
      <c r="B281" s="20" t="s">
        <v>301</v>
      </c>
      <c r="C281" s="24">
        <v>0</v>
      </c>
    </row>
    <row r="283" spans="1:8" x14ac:dyDescent="0.2">
      <c r="B283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187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146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584</v>
      </c>
    </row>
    <row r="10" spans="1:2" ht="15" customHeight="1" x14ac:dyDescent="0.2">
      <c r="A10" s="102"/>
      <c r="B10" s="101" t="s">
        <v>585</v>
      </c>
    </row>
    <row r="11" spans="1:2" ht="15" customHeight="1" x14ac:dyDescent="0.2">
      <c r="A11" s="102"/>
      <c r="B11" s="101" t="s">
        <v>124</v>
      </c>
    </row>
    <row r="12" spans="1:2" ht="15" customHeight="1" x14ac:dyDescent="0.2">
      <c r="A12" s="102"/>
      <c r="B12" s="101" t="s">
        <v>123</v>
      </c>
    </row>
    <row r="13" spans="1:2" ht="15" customHeight="1" x14ac:dyDescent="0.2">
      <c r="A13" s="102"/>
      <c r="B13" s="101" t="s">
        <v>125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134</v>
      </c>
    </row>
    <row r="20" spans="1:2" x14ac:dyDescent="0.2">
      <c r="A20" s="102"/>
    </row>
    <row r="21" spans="1:2" ht="15" customHeight="1" x14ac:dyDescent="0.2">
      <c r="A21" s="100" t="s">
        <v>130</v>
      </c>
      <c r="B21" s="1" t="s">
        <v>185</v>
      </c>
    </row>
    <row r="22" spans="1:2" ht="15" customHeight="1" x14ac:dyDescent="0.2">
      <c r="A22" s="102"/>
      <c r="B22" s="106" t="s">
        <v>186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126</v>
      </c>
    </row>
    <row r="26" spans="1:2" ht="15" customHeight="1" x14ac:dyDescent="0.2">
      <c r="A26" s="102"/>
      <c r="B26" s="105" t="s">
        <v>127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133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128</v>
      </c>
    </row>
    <row r="37" spans="1:2" ht="15" customHeight="1" x14ac:dyDescent="0.2">
      <c r="A37" s="102"/>
      <c r="B37" s="101" t="s">
        <v>135</v>
      </c>
    </row>
    <row r="38" spans="1:2" ht="15" customHeight="1" x14ac:dyDescent="0.2">
      <c r="A38" s="102"/>
      <c r="B38" s="108" t="s">
        <v>188</v>
      </c>
    </row>
    <row r="39" spans="1:2" ht="15" customHeight="1" x14ac:dyDescent="0.2">
      <c r="A39" s="102"/>
      <c r="B39" s="101" t="s">
        <v>189</v>
      </c>
    </row>
    <row r="40" spans="1:2" ht="15" customHeight="1" x14ac:dyDescent="0.2">
      <c r="A40" s="102"/>
      <c r="B40" s="101" t="s">
        <v>131</v>
      </c>
    </row>
    <row r="41" spans="1:2" ht="15" customHeight="1" x14ac:dyDescent="0.2">
      <c r="A41" s="102"/>
      <c r="B41" s="101" t="s">
        <v>132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136</v>
      </c>
    </row>
    <row r="44" spans="1:2" ht="15" customHeight="1" x14ac:dyDescent="0.2">
      <c r="A44" s="102"/>
      <c r="B44" s="101" t="s">
        <v>139</v>
      </c>
    </row>
    <row r="45" spans="1:2" ht="15" customHeight="1" x14ac:dyDescent="0.2">
      <c r="A45" s="102"/>
      <c r="B45" s="108" t="s">
        <v>190</v>
      </c>
    </row>
    <row r="46" spans="1:2" ht="15" customHeight="1" x14ac:dyDescent="0.2">
      <c r="A46" s="102"/>
      <c r="B46" s="101" t="s">
        <v>191</v>
      </c>
    </row>
    <row r="47" spans="1:2" ht="15" customHeight="1" x14ac:dyDescent="0.2">
      <c r="A47" s="102"/>
      <c r="B47" s="101" t="s">
        <v>138</v>
      </c>
    </row>
    <row r="48" spans="1:2" ht="15" customHeight="1" x14ac:dyDescent="0.2">
      <c r="A48" s="102"/>
      <c r="B48" s="101" t="s">
        <v>137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167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37" zoomScaleNormal="100" workbookViewId="0">
      <selection activeCell="G62" sqref="G62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6" t="s">
        <v>659</v>
      </c>
      <c r="B1" s="166"/>
      <c r="C1" s="166"/>
      <c r="D1" s="14" t="s">
        <v>602</v>
      </c>
      <c r="E1" s="25">
        <v>2023</v>
      </c>
    </row>
    <row r="2" spans="1:5" s="16" customFormat="1" ht="18.899999999999999" customHeight="1" x14ac:dyDescent="0.3">
      <c r="A2" s="166" t="s">
        <v>607</v>
      </c>
      <c r="B2" s="166"/>
      <c r="C2" s="166"/>
      <c r="D2" s="14" t="s">
        <v>603</v>
      </c>
      <c r="E2" s="25" t="s">
        <v>605</v>
      </c>
    </row>
    <row r="3" spans="1:5" s="16" customFormat="1" ht="18.899999999999999" customHeight="1" x14ac:dyDescent="0.3">
      <c r="A3" s="166" t="s">
        <v>660</v>
      </c>
      <c r="B3" s="166"/>
      <c r="C3" s="166"/>
      <c r="D3" s="14" t="s">
        <v>604</v>
      </c>
      <c r="E3" s="25">
        <v>4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5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313640311.12</v>
      </c>
      <c r="D8" s="91"/>
      <c r="E8" s="49"/>
    </row>
    <row r="9" spans="1:5" x14ac:dyDescent="0.2">
      <c r="A9" s="50">
        <v>4110</v>
      </c>
      <c r="B9" s="51" t="s">
        <v>304</v>
      </c>
      <c r="C9" s="55">
        <f>SUM(C10:C18)</f>
        <v>138449208.05000001</v>
      </c>
      <c r="D9" s="91"/>
      <c r="E9" s="49"/>
    </row>
    <row r="10" spans="1:5" x14ac:dyDescent="0.2">
      <c r="A10" s="50">
        <v>4111</v>
      </c>
      <c r="B10" s="51" t="s">
        <v>305</v>
      </c>
      <c r="C10" s="55">
        <v>42480</v>
      </c>
      <c r="D10" s="91"/>
      <c r="E10" s="49"/>
    </row>
    <row r="11" spans="1:5" x14ac:dyDescent="0.2">
      <c r="A11" s="50">
        <v>4112</v>
      </c>
      <c r="B11" s="51" t="s">
        <v>306</v>
      </c>
      <c r="C11" s="55">
        <v>128948262.11</v>
      </c>
      <c r="D11" s="91"/>
      <c r="E11" s="49"/>
    </row>
    <row r="12" spans="1:5" x14ac:dyDescent="0.2">
      <c r="A12" s="50">
        <v>4113</v>
      </c>
      <c r="B12" s="51" t="s">
        <v>307</v>
      </c>
      <c r="C12" s="55">
        <v>2585367.65</v>
      </c>
      <c r="D12" s="91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311</v>
      </c>
      <c r="C16" s="55">
        <v>6873098.29</v>
      </c>
      <c r="D16" s="91"/>
      <c r="E16" s="49"/>
    </row>
    <row r="17" spans="1:5" ht="20.399999999999999" x14ac:dyDescent="0.2">
      <c r="A17" s="50">
        <v>4118</v>
      </c>
      <c r="B17" s="52" t="s">
        <v>489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1"/>
      <c r="E26" s="49"/>
    </row>
    <row r="27" spans="1:5" ht="20.399999999999999" x14ac:dyDescent="0.2">
      <c r="A27" s="50">
        <v>4132</v>
      </c>
      <c r="B27" s="52" t="s">
        <v>491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320</v>
      </c>
      <c r="C28" s="55">
        <f>SUM(C29:C33)</f>
        <v>116144284.72999999</v>
      </c>
      <c r="D28" s="91"/>
      <c r="E28" s="49"/>
    </row>
    <row r="29" spans="1:5" x14ac:dyDescent="0.2">
      <c r="A29" s="50">
        <v>4141</v>
      </c>
      <c r="B29" s="51" t="s">
        <v>321</v>
      </c>
      <c r="C29" s="55">
        <v>57538291.780000001</v>
      </c>
      <c r="D29" s="91"/>
      <c r="E29" s="49"/>
    </row>
    <row r="30" spans="1:5" x14ac:dyDescent="0.2">
      <c r="A30" s="50">
        <v>4143</v>
      </c>
      <c r="B30" s="51" t="s">
        <v>322</v>
      </c>
      <c r="C30" s="55">
        <v>57781550.880000003</v>
      </c>
      <c r="D30" s="91"/>
      <c r="E30" s="49"/>
    </row>
    <row r="31" spans="1:5" x14ac:dyDescent="0.2">
      <c r="A31" s="50">
        <v>4144</v>
      </c>
      <c r="B31" s="51" t="s">
        <v>323</v>
      </c>
      <c r="C31" s="55">
        <v>824442.07</v>
      </c>
      <c r="D31" s="91"/>
      <c r="E31" s="49"/>
    </row>
    <row r="32" spans="1:5" ht="20.399999999999999" x14ac:dyDescent="0.2">
      <c r="A32" s="50">
        <v>4145</v>
      </c>
      <c r="B32" s="52" t="s">
        <v>492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493</v>
      </c>
      <c r="C34" s="55">
        <f>SUM(C35:C36)</f>
        <v>41131687.119999997</v>
      </c>
      <c r="D34" s="91"/>
      <c r="E34" s="49"/>
    </row>
    <row r="35" spans="1:5" x14ac:dyDescent="0.2">
      <c r="A35" s="50">
        <v>4151</v>
      </c>
      <c r="B35" s="51" t="s">
        <v>493</v>
      </c>
      <c r="C35" s="55">
        <v>41131687.119999997</v>
      </c>
      <c r="D35" s="91"/>
      <c r="E35" s="49"/>
    </row>
    <row r="36" spans="1:5" ht="20.399999999999999" x14ac:dyDescent="0.2">
      <c r="A36" s="50">
        <v>4154</v>
      </c>
      <c r="B36" s="52" t="s">
        <v>494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495</v>
      </c>
      <c r="C37" s="55">
        <f>SUM(C38:C45)</f>
        <v>17915131.219999999</v>
      </c>
      <c r="D37" s="91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326</v>
      </c>
      <c r="C39" s="55">
        <v>16319458.51</v>
      </c>
      <c r="D39" s="91"/>
      <c r="E39" s="49"/>
    </row>
    <row r="40" spans="1:5" x14ac:dyDescent="0.2">
      <c r="A40" s="50">
        <v>4163</v>
      </c>
      <c r="B40" s="51" t="s">
        <v>327</v>
      </c>
      <c r="C40" s="55">
        <v>354258.4</v>
      </c>
      <c r="D40" s="91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329</v>
      </c>
      <c r="C42" s="55">
        <v>18964.37</v>
      </c>
      <c r="D42" s="91"/>
      <c r="E42" s="49"/>
    </row>
    <row r="43" spans="1:5" ht="20.399999999999999" x14ac:dyDescent="0.2">
      <c r="A43" s="50">
        <v>4166</v>
      </c>
      <c r="B43" s="52" t="s">
        <v>496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330</v>
      </c>
      <c r="C44" s="55">
        <v>25443.21</v>
      </c>
      <c r="D44" s="91"/>
      <c r="E44" s="49"/>
    </row>
    <row r="45" spans="1:5" x14ac:dyDescent="0.2">
      <c r="A45" s="50">
        <v>4169</v>
      </c>
      <c r="B45" s="51" t="s">
        <v>331</v>
      </c>
      <c r="C45" s="55">
        <v>1197006.73</v>
      </c>
      <c r="D45" s="91"/>
      <c r="E45" s="49"/>
    </row>
    <row r="46" spans="1:5" x14ac:dyDescent="0.2">
      <c r="A46" s="50">
        <v>4170</v>
      </c>
      <c r="B46" s="51" t="s">
        <v>597</v>
      </c>
      <c r="C46" s="55">
        <f>SUM(C47:C54)</f>
        <v>0</v>
      </c>
      <c r="D46" s="91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1"/>
      <c r="E48" s="49"/>
    </row>
    <row r="49" spans="1:5" ht="20.399999999999999" x14ac:dyDescent="0.2">
      <c r="A49" s="50">
        <v>4173</v>
      </c>
      <c r="B49" s="52" t="s">
        <v>499</v>
      </c>
      <c r="C49" s="55">
        <v>0</v>
      </c>
      <c r="D49" s="91"/>
      <c r="E49" s="49"/>
    </row>
    <row r="50" spans="1:5" ht="20.399999999999999" x14ac:dyDescent="0.2">
      <c r="A50" s="50">
        <v>4174</v>
      </c>
      <c r="B50" s="52" t="s">
        <v>500</v>
      </c>
      <c r="C50" s="55">
        <v>0</v>
      </c>
      <c r="D50" s="91"/>
      <c r="E50" s="49"/>
    </row>
    <row r="51" spans="1:5" ht="20.399999999999999" x14ac:dyDescent="0.2">
      <c r="A51" s="50">
        <v>4175</v>
      </c>
      <c r="B51" s="52" t="s">
        <v>501</v>
      </c>
      <c r="C51" s="55">
        <v>0</v>
      </c>
      <c r="D51" s="91"/>
      <c r="E51" s="49"/>
    </row>
    <row r="52" spans="1:5" ht="20.399999999999999" x14ac:dyDescent="0.2">
      <c r="A52" s="50">
        <v>4176</v>
      </c>
      <c r="B52" s="52" t="s">
        <v>502</v>
      </c>
      <c r="C52" s="55">
        <v>0</v>
      </c>
      <c r="D52" s="91"/>
      <c r="E52" s="49"/>
    </row>
    <row r="53" spans="1:5" ht="20.399999999999999" x14ac:dyDescent="0.2">
      <c r="A53" s="50">
        <v>4177</v>
      </c>
      <c r="B53" s="52" t="s">
        <v>503</v>
      </c>
      <c r="C53" s="55">
        <v>0</v>
      </c>
      <c r="D53" s="91"/>
      <c r="E53" s="49"/>
    </row>
    <row r="54" spans="1:5" x14ac:dyDescent="0.2">
      <c r="A54" s="50">
        <v>4178</v>
      </c>
      <c r="B54" s="52" t="s">
        <v>504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0.6" x14ac:dyDescent="0.2">
      <c r="A58" s="50">
        <v>4200</v>
      </c>
      <c r="B58" s="52" t="s">
        <v>505</v>
      </c>
      <c r="C58" s="55">
        <f>+C59+C65</f>
        <v>979970951.36999989</v>
      </c>
      <c r="D58" s="91"/>
      <c r="E58" s="49"/>
    </row>
    <row r="59" spans="1:5" x14ac:dyDescent="0.2">
      <c r="A59" s="50">
        <v>4210</v>
      </c>
      <c r="B59" s="52" t="s">
        <v>506</v>
      </c>
      <c r="C59" s="55">
        <f>SUM(C60:C64)</f>
        <v>628827480.42999995</v>
      </c>
      <c r="D59" s="91"/>
      <c r="E59" s="49"/>
    </row>
    <row r="60" spans="1:5" x14ac:dyDescent="0.2">
      <c r="A60" s="50">
        <v>4211</v>
      </c>
      <c r="B60" s="51" t="s">
        <v>332</v>
      </c>
      <c r="C60" s="55">
        <v>395942582.32999998</v>
      </c>
      <c r="D60" s="91"/>
      <c r="E60" s="49"/>
    </row>
    <row r="61" spans="1:5" x14ac:dyDescent="0.2">
      <c r="A61" s="50">
        <v>4212</v>
      </c>
      <c r="B61" s="51" t="s">
        <v>333</v>
      </c>
      <c r="C61" s="55">
        <v>226419876</v>
      </c>
      <c r="D61" s="91"/>
      <c r="E61" s="49"/>
    </row>
    <row r="62" spans="1:5" x14ac:dyDescent="0.2">
      <c r="A62" s="50">
        <v>4213</v>
      </c>
      <c r="B62" s="51" t="s">
        <v>334</v>
      </c>
      <c r="C62" s="55">
        <v>715682.25</v>
      </c>
      <c r="D62" s="91"/>
      <c r="E62" s="49"/>
    </row>
    <row r="63" spans="1:5" x14ac:dyDescent="0.2">
      <c r="A63" s="50">
        <v>4214</v>
      </c>
      <c r="B63" s="51" t="s">
        <v>507</v>
      </c>
      <c r="C63" s="55">
        <v>5749339.8499999996</v>
      </c>
      <c r="D63" s="91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335</v>
      </c>
      <c r="C65" s="55">
        <f>SUM(C66:C69)</f>
        <v>351143470.94</v>
      </c>
      <c r="D65" s="91"/>
      <c r="E65" s="49"/>
    </row>
    <row r="66" spans="1:5" x14ac:dyDescent="0.2">
      <c r="A66" s="50">
        <v>4221</v>
      </c>
      <c r="B66" s="51" t="s">
        <v>336</v>
      </c>
      <c r="C66" s="55">
        <v>351143470.94</v>
      </c>
      <c r="D66" s="91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5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5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855236187.42999995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749627780.08999991</v>
      </c>
      <c r="D99" s="57">
        <f>C99/$C$98</f>
        <v>0.87651550660250332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478765991.99000001</v>
      </c>
      <c r="D100" s="57">
        <f t="shared" ref="D100:D163" si="0">C100/$C$98</f>
        <v>0.55980558239554901</v>
      </c>
      <c r="E100" s="56"/>
    </row>
    <row r="101" spans="1:5" x14ac:dyDescent="0.2">
      <c r="A101" s="54">
        <v>5111</v>
      </c>
      <c r="B101" s="51" t="s">
        <v>360</v>
      </c>
      <c r="C101" s="55">
        <v>131711406.64</v>
      </c>
      <c r="D101" s="57">
        <f t="shared" si="0"/>
        <v>0.15400588583113531</v>
      </c>
      <c r="E101" s="56"/>
    </row>
    <row r="102" spans="1:5" x14ac:dyDescent="0.2">
      <c r="A102" s="54">
        <v>5112</v>
      </c>
      <c r="B102" s="51" t="s">
        <v>361</v>
      </c>
      <c r="C102" s="55">
        <v>53337186.789999999</v>
      </c>
      <c r="D102" s="57">
        <f t="shared" si="0"/>
        <v>6.236544661455358E-2</v>
      </c>
      <c r="E102" s="56"/>
    </row>
    <row r="103" spans="1:5" x14ac:dyDescent="0.2">
      <c r="A103" s="54">
        <v>5113</v>
      </c>
      <c r="B103" s="51" t="s">
        <v>362</v>
      </c>
      <c r="C103" s="55">
        <v>54845444.729999997</v>
      </c>
      <c r="D103" s="57">
        <f t="shared" si="0"/>
        <v>6.4129003819180685E-2</v>
      </c>
      <c r="E103" s="56"/>
    </row>
    <row r="104" spans="1:5" x14ac:dyDescent="0.2">
      <c r="A104" s="54">
        <v>5114</v>
      </c>
      <c r="B104" s="51" t="s">
        <v>363</v>
      </c>
      <c r="C104" s="55">
        <v>81143026.859999999</v>
      </c>
      <c r="D104" s="57">
        <f t="shared" si="0"/>
        <v>9.4877915659574985E-2</v>
      </c>
      <c r="E104" s="56"/>
    </row>
    <row r="105" spans="1:5" x14ac:dyDescent="0.2">
      <c r="A105" s="54">
        <v>5115</v>
      </c>
      <c r="B105" s="51" t="s">
        <v>364</v>
      </c>
      <c r="C105" s="55">
        <v>157728926.97</v>
      </c>
      <c r="D105" s="57">
        <f t="shared" si="0"/>
        <v>0.18442733047110441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88038236.439999983</v>
      </c>
      <c r="D107" s="57">
        <f t="shared" si="0"/>
        <v>0.1029402611044283</v>
      </c>
      <c r="E107" s="56"/>
    </row>
    <row r="108" spans="1:5" x14ac:dyDescent="0.2">
      <c r="A108" s="54">
        <v>5121</v>
      </c>
      <c r="B108" s="51" t="s">
        <v>367</v>
      </c>
      <c r="C108" s="55">
        <v>7437959.3499999996</v>
      </c>
      <c r="D108" s="57">
        <f t="shared" si="0"/>
        <v>8.6969651884717374E-3</v>
      </c>
      <c r="E108" s="56"/>
    </row>
    <row r="109" spans="1:5" x14ac:dyDescent="0.2">
      <c r="A109" s="54">
        <v>5122</v>
      </c>
      <c r="B109" s="51" t="s">
        <v>368</v>
      </c>
      <c r="C109" s="55">
        <v>8807265.5099999998</v>
      </c>
      <c r="D109" s="57">
        <f t="shared" si="0"/>
        <v>1.0298050572983809E-2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23821466.57</v>
      </c>
      <c r="D111" s="57">
        <f t="shared" si="0"/>
        <v>2.7853670038897597E-2</v>
      </c>
      <c r="E111" s="56"/>
    </row>
    <row r="112" spans="1:5" x14ac:dyDescent="0.2">
      <c r="A112" s="54">
        <v>5125</v>
      </c>
      <c r="B112" s="51" t="s">
        <v>371</v>
      </c>
      <c r="C112" s="55">
        <v>821569.55</v>
      </c>
      <c r="D112" s="57">
        <f t="shared" si="0"/>
        <v>9.6063469024718334E-4</v>
      </c>
      <c r="E112" s="56"/>
    </row>
    <row r="113" spans="1:5" x14ac:dyDescent="0.2">
      <c r="A113" s="54">
        <v>5126</v>
      </c>
      <c r="B113" s="51" t="s">
        <v>372</v>
      </c>
      <c r="C113" s="55">
        <v>39646973.939999998</v>
      </c>
      <c r="D113" s="57">
        <f t="shared" si="0"/>
        <v>4.6357923720627241E-2</v>
      </c>
      <c r="E113" s="56"/>
    </row>
    <row r="114" spans="1:5" x14ac:dyDescent="0.2">
      <c r="A114" s="54">
        <v>5127</v>
      </c>
      <c r="B114" s="51" t="s">
        <v>373</v>
      </c>
      <c r="C114" s="55">
        <v>6415650.3300000001</v>
      </c>
      <c r="D114" s="57">
        <f t="shared" si="0"/>
        <v>7.5016123315351565E-3</v>
      </c>
      <c r="E114" s="56"/>
    </row>
    <row r="115" spans="1:5" x14ac:dyDescent="0.2">
      <c r="A115" s="54">
        <v>5128</v>
      </c>
      <c r="B115" s="51" t="s">
        <v>374</v>
      </c>
      <c r="C115" s="55">
        <v>35703.120000000003</v>
      </c>
      <c r="D115" s="57">
        <f t="shared" si="0"/>
        <v>4.1746502924868644E-5</v>
      </c>
      <c r="E115" s="56"/>
    </row>
    <row r="116" spans="1:5" x14ac:dyDescent="0.2">
      <c r="A116" s="54">
        <v>5129</v>
      </c>
      <c r="B116" s="51" t="s">
        <v>375</v>
      </c>
      <c r="C116" s="55">
        <v>1051648.07</v>
      </c>
      <c r="D116" s="57">
        <f t="shared" si="0"/>
        <v>1.2296580587407339E-3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182823551.66</v>
      </c>
      <c r="D117" s="57">
        <f t="shared" si="0"/>
        <v>0.21376966310252615</v>
      </c>
      <c r="E117" s="56"/>
    </row>
    <row r="118" spans="1:5" x14ac:dyDescent="0.2">
      <c r="A118" s="54">
        <v>5131</v>
      </c>
      <c r="B118" s="51" t="s">
        <v>377</v>
      </c>
      <c r="C118" s="55">
        <v>26677677.050000001</v>
      </c>
      <c r="D118" s="57">
        <f t="shared" si="0"/>
        <v>3.1193344531136945E-2</v>
      </c>
      <c r="E118" s="56"/>
    </row>
    <row r="119" spans="1:5" x14ac:dyDescent="0.2">
      <c r="A119" s="54">
        <v>5132</v>
      </c>
      <c r="B119" s="51" t="s">
        <v>378</v>
      </c>
      <c r="C119" s="55">
        <v>15149132.66</v>
      </c>
      <c r="D119" s="57">
        <f t="shared" si="0"/>
        <v>1.771339061964089E-2</v>
      </c>
      <c r="E119" s="56"/>
    </row>
    <row r="120" spans="1:5" x14ac:dyDescent="0.2">
      <c r="A120" s="54">
        <v>5133</v>
      </c>
      <c r="B120" s="51" t="s">
        <v>379</v>
      </c>
      <c r="C120" s="55">
        <v>23248053.77</v>
      </c>
      <c r="D120" s="57">
        <f t="shared" si="0"/>
        <v>2.7183197006502749E-2</v>
      </c>
      <c r="E120" s="56"/>
    </row>
    <row r="121" spans="1:5" x14ac:dyDescent="0.2">
      <c r="A121" s="54">
        <v>5134</v>
      </c>
      <c r="B121" s="51" t="s">
        <v>380</v>
      </c>
      <c r="C121" s="55">
        <v>7090562.5</v>
      </c>
      <c r="D121" s="57">
        <f t="shared" si="0"/>
        <v>8.2907652929271707E-3</v>
      </c>
      <c r="E121" s="56"/>
    </row>
    <row r="122" spans="1:5" x14ac:dyDescent="0.2">
      <c r="A122" s="54">
        <v>5135</v>
      </c>
      <c r="B122" s="51" t="s">
        <v>381</v>
      </c>
      <c r="C122" s="55">
        <v>53036886.32</v>
      </c>
      <c r="D122" s="57">
        <f t="shared" si="0"/>
        <v>6.2014314992185716E-2</v>
      </c>
      <c r="E122" s="56"/>
    </row>
    <row r="123" spans="1:5" x14ac:dyDescent="0.2">
      <c r="A123" s="54">
        <v>5136</v>
      </c>
      <c r="B123" s="51" t="s">
        <v>382</v>
      </c>
      <c r="C123" s="55">
        <v>11040948.57</v>
      </c>
      <c r="D123" s="57">
        <f t="shared" si="0"/>
        <v>1.2909823896926355E-2</v>
      </c>
      <c r="E123" s="56"/>
    </row>
    <row r="124" spans="1:5" x14ac:dyDescent="0.2">
      <c r="A124" s="54">
        <v>5137</v>
      </c>
      <c r="B124" s="51" t="s">
        <v>383</v>
      </c>
      <c r="C124" s="55">
        <v>711379.57</v>
      </c>
      <c r="D124" s="57">
        <f t="shared" si="0"/>
        <v>8.3179311219010535E-4</v>
      </c>
      <c r="E124" s="56"/>
    </row>
    <row r="125" spans="1:5" x14ac:dyDescent="0.2">
      <c r="A125" s="54">
        <v>5138</v>
      </c>
      <c r="B125" s="51" t="s">
        <v>384</v>
      </c>
      <c r="C125" s="55">
        <v>37604610.009999998</v>
      </c>
      <c r="D125" s="57">
        <f t="shared" si="0"/>
        <v>4.396985366463798E-2</v>
      </c>
      <c r="E125" s="56"/>
    </row>
    <row r="126" spans="1:5" x14ac:dyDescent="0.2">
      <c r="A126" s="54">
        <v>5139</v>
      </c>
      <c r="B126" s="51" t="s">
        <v>385</v>
      </c>
      <c r="C126" s="55">
        <v>8264301.21</v>
      </c>
      <c r="D126" s="57">
        <f t="shared" si="0"/>
        <v>9.6631799863782335E-3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77709481.810000002</v>
      </c>
      <c r="D127" s="57">
        <f t="shared" si="0"/>
        <v>9.0863182536181475E-2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44489319.009999998</v>
      </c>
      <c r="D128" s="57">
        <f t="shared" si="0"/>
        <v>5.2019921121077908E-2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44489319.009999998</v>
      </c>
      <c r="D130" s="57">
        <f t="shared" si="0"/>
        <v>5.2019921121077908E-2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780000</v>
      </c>
      <c r="D134" s="57">
        <f t="shared" si="0"/>
        <v>9.1202876055082973E-4</v>
      </c>
      <c r="E134" s="56"/>
    </row>
    <row r="135" spans="1:5" x14ac:dyDescent="0.2">
      <c r="A135" s="54">
        <v>5231</v>
      </c>
      <c r="B135" s="51" t="s">
        <v>393</v>
      </c>
      <c r="C135" s="55">
        <v>780000</v>
      </c>
      <c r="D135" s="57">
        <f t="shared" si="0"/>
        <v>9.1202876055082973E-4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32440162.800000001</v>
      </c>
      <c r="D137" s="57">
        <f t="shared" si="0"/>
        <v>3.7931232654552741E-2</v>
      </c>
      <c r="E137" s="56"/>
    </row>
    <row r="138" spans="1:5" x14ac:dyDescent="0.2">
      <c r="A138" s="54">
        <v>5241</v>
      </c>
      <c r="B138" s="51" t="s">
        <v>395</v>
      </c>
      <c r="C138" s="55">
        <v>26891563.420000002</v>
      </c>
      <c r="D138" s="57">
        <f t="shared" si="0"/>
        <v>3.1443434942585433E-2</v>
      </c>
      <c r="E138" s="56"/>
    </row>
    <row r="139" spans="1:5" x14ac:dyDescent="0.2">
      <c r="A139" s="54">
        <v>5242</v>
      </c>
      <c r="B139" s="51" t="s">
        <v>396</v>
      </c>
      <c r="C139" s="55">
        <v>4504000</v>
      </c>
      <c r="D139" s="57">
        <f t="shared" si="0"/>
        <v>5.2663814583601759E-3</v>
      </c>
      <c r="E139" s="56"/>
    </row>
    <row r="140" spans="1:5" x14ac:dyDescent="0.2">
      <c r="A140" s="54">
        <v>5243</v>
      </c>
      <c r="B140" s="51" t="s">
        <v>397</v>
      </c>
      <c r="C140" s="55">
        <v>1044599.38</v>
      </c>
      <c r="D140" s="57">
        <f t="shared" si="0"/>
        <v>1.221416253607135E-3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12765451.460000001</v>
      </c>
      <c r="D160" s="57">
        <f t="shared" si="0"/>
        <v>1.4926229324276386E-2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12765451.460000001</v>
      </c>
      <c r="D167" s="57">
        <f t="shared" si="1"/>
        <v>1.4926229324276386E-2</v>
      </c>
      <c r="E167" s="56"/>
    </row>
    <row r="168" spans="1:5" x14ac:dyDescent="0.2">
      <c r="A168" s="54">
        <v>5331</v>
      </c>
      <c r="B168" s="51" t="s">
        <v>421</v>
      </c>
      <c r="C168" s="55">
        <v>12765451.460000001</v>
      </c>
      <c r="D168" s="57">
        <f t="shared" si="1"/>
        <v>1.4926229324276386E-2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15133474.07</v>
      </c>
      <c r="D185" s="57">
        <f t="shared" si="1"/>
        <v>1.7695081537038745E-2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15133474.07</v>
      </c>
      <c r="D186" s="57">
        <f t="shared" si="1"/>
        <v>1.7695081537038745E-2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4012571.08</v>
      </c>
      <c r="D189" s="57">
        <f t="shared" si="1"/>
        <v>4.6917695239929542E-3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10653378.34</v>
      </c>
      <c r="D191" s="57">
        <f t="shared" si="1"/>
        <v>1.2456650568088791E-2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467524.65</v>
      </c>
      <c r="D193" s="57">
        <f t="shared" si="1"/>
        <v>5.4666144495700065E-4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9"/>
    </row>
    <row r="2" spans="1:2" ht="15" customHeight="1" x14ac:dyDescent="0.2">
      <c r="A2" s="96" t="s">
        <v>187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566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145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567</v>
      </c>
      <c r="B9" s="103" t="s">
        <v>147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569</v>
      </c>
      <c r="B12" s="103" t="s">
        <v>147</v>
      </c>
    </row>
    <row r="13" spans="1:2" ht="20.399999999999999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570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4" sqref="C14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0" t="s">
        <v>659</v>
      </c>
      <c r="B1" s="170"/>
      <c r="C1" s="170"/>
      <c r="D1" s="27" t="s">
        <v>602</v>
      </c>
      <c r="E1" s="28">
        <v>2023</v>
      </c>
    </row>
    <row r="2" spans="1:5" ht="18.899999999999999" customHeight="1" x14ac:dyDescent="0.2">
      <c r="A2" s="170" t="s">
        <v>608</v>
      </c>
      <c r="B2" s="170"/>
      <c r="C2" s="170"/>
      <c r="D2" s="27" t="s">
        <v>603</v>
      </c>
      <c r="E2" s="28" t="s">
        <v>605</v>
      </c>
    </row>
    <row r="3" spans="1:5" ht="18.899999999999999" customHeight="1" x14ac:dyDescent="0.2">
      <c r="A3" s="170" t="s">
        <v>660</v>
      </c>
      <c r="B3" s="170"/>
      <c r="C3" s="170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2522134.88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438375075.06</v>
      </c>
    </row>
    <row r="15" spans="1:5" x14ac:dyDescent="0.2">
      <c r="A15" s="33">
        <v>3220</v>
      </c>
      <c r="B15" s="29" t="s">
        <v>468</v>
      </c>
      <c r="C15" s="34">
        <v>404270137.75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50265465.109999999</v>
      </c>
    </row>
    <row r="22" spans="1:3" x14ac:dyDescent="0.2">
      <c r="A22" s="33">
        <v>3241</v>
      </c>
      <c r="B22" s="29" t="s">
        <v>475</v>
      </c>
      <c r="C22" s="34">
        <v>50265465.109999999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187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172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91" workbookViewId="0">
      <selection activeCell="E72" sqref="E72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0" t="s">
        <v>659</v>
      </c>
      <c r="B1" s="170"/>
      <c r="C1" s="170"/>
      <c r="D1" s="27" t="s">
        <v>602</v>
      </c>
      <c r="E1" s="28">
        <v>2023</v>
      </c>
    </row>
    <row r="2" spans="1:5" s="35" customFormat="1" ht="18.899999999999999" customHeight="1" x14ac:dyDescent="0.3">
      <c r="A2" s="170" t="s">
        <v>609</v>
      </c>
      <c r="B2" s="170"/>
      <c r="C2" s="170"/>
      <c r="D2" s="27" t="s">
        <v>603</v>
      </c>
      <c r="E2" s="28" t="s">
        <v>605</v>
      </c>
    </row>
    <row r="3" spans="1:5" s="35" customFormat="1" ht="18.899999999999999" customHeight="1" x14ac:dyDescent="0.3">
      <c r="A3" s="170" t="s">
        <v>660</v>
      </c>
      <c r="B3" s="170"/>
      <c r="C3" s="170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8">
        <v>2023</v>
      </c>
      <c r="D7" s="128">
        <v>2022</v>
      </c>
      <c r="E7" s="32"/>
    </row>
    <row r="8" spans="1:5" x14ac:dyDescent="0.2">
      <c r="A8" s="33">
        <v>1111</v>
      </c>
      <c r="B8" s="29" t="s">
        <v>481</v>
      </c>
      <c r="C8" s="34">
        <v>1353781.96</v>
      </c>
      <c r="D8" s="34">
        <v>226187.25</v>
      </c>
    </row>
    <row r="9" spans="1:5" x14ac:dyDescent="0.2">
      <c r="A9" s="33">
        <v>1112</v>
      </c>
      <c r="B9" s="29" t="s">
        <v>482</v>
      </c>
      <c r="C9" s="34">
        <v>279274582.06</v>
      </c>
      <c r="D9" s="34">
        <v>172913856.66999999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2">
        <v>1110</v>
      </c>
      <c r="B15" s="133" t="s">
        <v>624</v>
      </c>
      <c r="C15" s="134">
        <f>SUM(C8:C14)</f>
        <v>280628364.01999998</v>
      </c>
      <c r="D15" s="134">
        <f>SUM(D8:D14)</f>
        <v>173140043.91999999</v>
      </c>
    </row>
    <row r="18" spans="1:5" x14ac:dyDescent="0.2">
      <c r="A18" s="31" t="s">
        <v>175</v>
      </c>
      <c r="B18" s="31"/>
      <c r="C18" s="31"/>
      <c r="D18" s="31"/>
      <c r="E18" s="129"/>
    </row>
    <row r="19" spans="1:5" x14ac:dyDescent="0.2">
      <c r="A19" s="32" t="s">
        <v>143</v>
      </c>
      <c r="B19" s="32" t="s">
        <v>646</v>
      </c>
      <c r="C19" s="143" t="s">
        <v>645</v>
      </c>
      <c r="D19" s="143" t="s">
        <v>178</v>
      </c>
      <c r="E19" s="129"/>
    </row>
    <row r="20" spans="1:5" x14ac:dyDescent="0.2">
      <c r="A20" s="132">
        <v>1230</v>
      </c>
      <c r="B20" s="133" t="s">
        <v>227</v>
      </c>
      <c r="C20" s="134">
        <f>SUM(C21:C27)</f>
        <v>173281095.62</v>
      </c>
      <c r="D20" s="134">
        <f>SUM(D21:D27)</f>
        <v>139521516.12</v>
      </c>
      <c r="E20" s="129"/>
    </row>
    <row r="21" spans="1:5" x14ac:dyDescent="0.2">
      <c r="A21" s="33">
        <v>1231</v>
      </c>
      <c r="B21" s="29" t="s">
        <v>228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229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230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231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232</v>
      </c>
      <c r="C25" s="34">
        <v>116819094.40000001</v>
      </c>
      <c r="D25" s="131">
        <v>86107959.030000001</v>
      </c>
      <c r="E25" s="129"/>
    </row>
    <row r="26" spans="1:5" x14ac:dyDescent="0.2">
      <c r="A26" s="33">
        <v>1236</v>
      </c>
      <c r="B26" s="29" t="s">
        <v>233</v>
      </c>
      <c r="C26" s="34">
        <v>56462001.219999999</v>
      </c>
      <c r="D26" s="131">
        <v>53413557.090000004</v>
      </c>
      <c r="E26" s="129"/>
    </row>
    <row r="27" spans="1:5" x14ac:dyDescent="0.2">
      <c r="A27" s="33">
        <v>1239</v>
      </c>
      <c r="B27" s="29" t="s">
        <v>234</v>
      </c>
      <c r="C27" s="34">
        <v>0</v>
      </c>
      <c r="D27" s="131">
        <v>0</v>
      </c>
      <c r="E27" s="129"/>
    </row>
    <row r="28" spans="1:5" x14ac:dyDescent="0.2">
      <c r="A28" s="132">
        <v>1240</v>
      </c>
      <c r="B28" s="133" t="s">
        <v>235</v>
      </c>
      <c r="C28" s="134">
        <f>SUM(C29:C36)</f>
        <v>32029302.050000001</v>
      </c>
      <c r="D28" s="134">
        <f>SUM(D29:D36)</f>
        <v>31634908.52</v>
      </c>
      <c r="E28" s="129"/>
    </row>
    <row r="29" spans="1:5" x14ac:dyDescent="0.2">
      <c r="A29" s="33">
        <v>1241</v>
      </c>
      <c r="B29" s="29" t="s">
        <v>236</v>
      </c>
      <c r="C29" s="34">
        <v>1245321.92</v>
      </c>
      <c r="D29" s="131">
        <v>888925.99</v>
      </c>
      <c r="E29" s="129"/>
    </row>
    <row r="30" spans="1:5" x14ac:dyDescent="0.2">
      <c r="A30" s="33">
        <v>1242</v>
      </c>
      <c r="B30" s="29" t="s">
        <v>237</v>
      </c>
      <c r="C30" s="34">
        <v>131212.79999999999</v>
      </c>
      <c r="D30" s="131">
        <v>131212.79999999999</v>
      </c>
      <c r="E30" s="129"/>
    </row>
    <row r="31" spans="1:5" x14ac:dyDescent="0.2">
      <c r="A31" s="33">
        <v>1243</v>
      </c>
      <c r="B31" s="29" t="s">
        <v>238</v>
      </c>
      <c r="C31" s="34">
        <v>40000</v>
      </c>
      <c r="D31" s="131">
        <v>40000</v>
      </c>
      <c r="E31" s="129"/>
    </row>
    <row r="32" spans="1:5" x14ac:dyDescent="0.2">
      <c r="A32" s="33">
        <v>1244</v>
      </c>
      <c r="B32" s="29" t="s">
        <v>239</v>
      </c>
      <c r="C32" s="34">
        <v>30379240.98</v>
      </c>
      <c r="D32" s="131">
        <v>30379240.98</v>
      </c>
      <c r="E32" s="129"/>
    </row>
    <row r="33" spans="1:5" x14ac:dyDescent="0.2">
      <c r="A33" s="33">
        <v>1245</v>
      </c>
      <c r="B33" s="29" t="s">
        <v>240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241</v>
      </c>
      <c r="C34" s="34">
        <v>233526.35</v>
      </c>
      <c r="D34" s="131">
        <v>195528.75</v>
      </c>
    </row>
    <row r="35" spans="1:5" x14ac:dyDescent="0.2">
      <c r="A35" s="33">
        <v>1247</v>
      </c>
      <c r="B35" s="29" t="s">
        <v>242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245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246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31">
        <v>0</v>
      </c>
    </row>
    <row r="43" spans="1:5" x14ac:dyDescent="0.2">
      <c r="B43" s="135" t="s">
        <v>625</v>
      </c>
      <c r="C43" s="134">
        <f>C20+C28+C37</f>
        <v>205310397.67000002</v>
      </c>
      <c r="D43" s="134">
        <f>D20+D28+D37</f>
        <v>171156424.64000002</v>
      </c>
    </row>
    <row r="44" spans="1:5" s="129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8">
        <v>2023</v>
      </c>
      <c r="D46" s="128">
        <v>2022</v>
      </c>
      <c r="E46" s="32"/>
    </row>
    <row r="47" spans="1:5" s="129" customFormat="1" x14ac:dyDescent="0.2">
      <c r="A47" s="132">
        <v>3210</v>
      </c>
      <c r="B47" s="133" t="s">
        <v>626</v>
      </c>
      <c r="C47" s="134">
        <v>438375075.06</v>
      </c>
      <c r="D47" s="134">
        <v>198342113.61000001</v>
      </c>
    </row>
    <row r="48" spans="1:5" x14ac:dyDescent="0.2">
      <c r="A48" s="130"/>
      <c r="B48" s="135" t="s">
        <v>614</v>
      </c>
      <c r="C48" s="134">
        <f>C51+C63+C91+C94+C49</f>
        <v>84317356.599999994</v>
      </c>
      <c r="D48" s="134">
        <f>D51+D63+D91+D94+D49</f>
        <v>64974692.189999998</v>
      </c>
    </row>
    <row r="49" spans="1:4" s="129" customFormat="1" x14ac:dyDescent="0.2">
      <c r="A49" s="144">
        <v>5100</v>
      </c>
      <c r="B49" s="145" t="s">
        <v>358</v>
      </c>
      <c r="C49" s="146">
        <f>SUM(C50:C50)</f>
        <v>0</v>
      </c>
      <c r="D49" s="146">
        <f>SUM(D50:D50)</f>
        <v>0</v>
      </c>
    </row>
    <row r="50" spans="1:4" s="129" customFormat="1" x14ac:dyDescent="0.2">
      <c r="A50" s="147">
        <v>5130</v>
      </c>
      <c r="B50" s="148" t="s">
        <v>647</v>
      </c>
      <c r="C50" s="149">
        <v>0</v>
      </c>
      <c r="D50" s="149">
        <v>0</v>
      </c>
    </row>
    <row r="51" spans="1:4" x14ac:dyDescent="0.2">
      <c r="A51" s="132">
        <v>5400</v>
      </c>
      <c r="B51" s="133" t="s">
        <v>423</v>
      </c>
      <c r="C51" s="134">
        <f>C52+C54+C56+C58+C60</f>
        <v>0</v>
      </c>
      <c r="D51" s="134">
        <f>D52+D54+D56+D58+D60</f>
        <v>731227.86</v>
      </c>
    </row>
    <row r="52" spans="1:4" x14ac:dyDescent="0.2">
      <c r="A52" s="130">
        <v>5410</v>
      </c>
      <c r="B52" s="129" t="s">
        <v>615</v>
      </c>
      <c r="C52" s="131">
        <f>C53</f>
        <v>0</v>
      </c>
      <c r="D52" s="131">
        <f>D53</f>
        <v>731227.86</v>
      </c>
    </row>
    <row r="53" spans="1:4" x14ac:dyDescent="0.2">
      <c r="A53" s="130">
        <v>5411</v>
      </c>
      <c r="B53" s="129" t="s">
        <v>425</v>
      </c>
      <c r="C53" s="131">
        <v>0</v>
      </c>
      <c r="D53" s="131">
        <v>731227.86</v>
      </c>
    </row>
    <row r="54" spans="1:4" x14ac:dyDescent="0.2">
      <c r="A54" s="130">
        <v>5420</v>
      </c>
      <c r="B54" s="129" t="s">
        <v>616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428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617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431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618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618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619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435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436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437</v>
      </c>
      <c r="C63" s="134">
        <f>C64+C73+C76+C82</f>
        <v>15133474.07</v>
      </c>
      <c r="D63" s="134">
        <f>D64+D73+D76+D82</f>
        <v>17544305.52</v>
      </c>
    </row>
    <row r="64" spans="1:4" x14ac:dyDescent="0.2">
      <c r="A64" s="33">
        <v>5510</v>
      </c>
      <c r="B64" s="29" t="s">
        <v>438</v>
      </c>
      <c r="C64" s="34">
        <f>SUM(C65:C72)</f>
        <v>15133474.07</v>
      </c>
      <c r="D64" s="34">
        <f>SUM(D65:D72)</f>
        <v>17544305.52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4012571.08</v>
      </c>
      <c r="D67" s="131">
        <v>3338873.16</v>
      </c>
    </row>
    <row r="68" spans="1:4" x14ac:dyDescent="0.2">
      <c r="A68" s="33">
        <v>5514</v>
      </c>
      <c r="B68" s="29" t="s">
        <v>442</v>
      </c>
      <c r="C68" s="34">
        <v>0</v>
      </c>
      <c r="D68" s="131">
        <v>663228.34</v>
      </c>
    </row>
    <row r="69" spans="1:4" x14ac:dyDescent="0.2">
      <c r="A69" s="33">
        <v>5515</v>
      </c>
      <c r="B69" s="29" t="s">
        <v>443</v>
      </c>
      <c r="C69" s="34">
        <v>10653378.34</v>
      </c>
      <c r="D69" s="131">
        <v>13062410.58</v>
      </c>
    </row>
    <row r="70" spans="1:4" x14ac:dyDescent="0.2">
      <c r="A70" s="33">
        <v>5516</v>
      </c>
      <c r="B70" s="29" t="s">
        <v>444</v>
      </c>
      <c r="C70" s="34">
        <v>0</v>
      </c>
      <c r="D70" s="131">
        <v>0</v>
      </c>
    </row>
    <row r="71" spans="1:4" x14ac:dyDescent="0.2">
      <c r="A71" s="33">
        <v>5517</v>
      </c>
      <c r="B71" s="29" t="s">
        <v>445</v>
      </c>
      <c r="C71" s="34">
        <v>467524.65</v>
      </c>
      <c r="D71" s="131">
        <v>479793.44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2">
        <v>5600</v>
      </c>
      <c r="B91" s="133" t="s">
        <v>79</v>
      </c>
      <c r="C91" s="134">
        <f>C92</f>
        <v>0</v>
      </c>
      <c r="D91" s="134">
        <f>D92</f>
        <v>22341588.57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22341588.57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22341588.57</v>
      </c>
    </row>
    <row r="94" spans="1:4" x14ac:dyDescent="0.2">
      <c r="A94" s="132">
        <v>2110</v>
      </c>
      <c r="B94" s="138" t="s">
        <v>627</v>
      </c>
      <c r="C94" s="134">
        <f>SUM(C95:C99)</f>
        <v>69183882.530000001</v>
      </c>
      <c r="D94" s="134">
        <f>SUM(D95:D99)</f>
        <v>24357570.239999998</v>
      </c>
    </row>
    <row r="95" spans="1:4" x14ac:dyDescent="0.2">
      <c r="A95" s="130">
        <v>2111</v>
      </c>
      <c r="B95" s="129" t="s">
        <v>628</v>
      </c>
      <c r="C95" s="131">
        <v>10850554.960000001</v>
      </c>
      <c r="D95" s="131">
        <v>3861731.32</v>
      </c>
    </row>
    <row r="96" spans="1:4" x14ac:dyDescent="0.2">
      <c r="A96" s="130">
        <v>2112</v>
      </c>
      <c r="B96" s="129" t="s">
        <v>629</v>
      </c>
      <c r="C96" s="131">
        <v>14060417.359999999</v>
      </c>
      <c r="D96" s="131">
        <v>5807214.3899999997</v>
      </c>
    </row>
    <row r="97" spans="1:4" x14ac:dyDescent="0.2">
      <c r="A97" s="130">
        <v>2112</v>
      </c>
      <c r="B97" s="129" t="s">
        <v>630</v>
      </c>
      <c r="C97" s="131">
        <v>26454900.100000001</v>
      </c>
      <c r="D97" s="131">
        <v>8853034.8000000007</v>
      </c>
    </row>
    <row r="98" spans="1:4" x14ac:dyDescent="0.2">
      <c r="A98" s="130">
        <v>2115</v>
      </c>
      <c r="B98" s="129" t="s">
        <v>631</v>
      </c>
      <c r="C98" s="131">
        <v>17818010.109999999</v>
      </c>
      <c r="D98" s="131">
        <v>5835589.7300000004</v>
      </c>
    </row>
    <row r="99" spans="1:4" x14ac:dyDescent="0.2">
      <c r="A99" s="130">
        <v>2114</v>
      </c>
      <c r="B99" s="129" t="s">
        <v>632</v>
      </c>
      <c r="C99" s="131">
        <v>0</v>
      </c>
      <c r="D99" s="131">
        <v>0</v>
      </c>
    </row>
    <row r="100" spans="1:4" x14ac:dyDescent="0.2">
      <c r="A100" s="130"/>
      <c r="B100" s="135" t="s">
        <v>633</v>
      </c>
      <c r="C100" s="134">
        <f>+C101</f>
        <v>0</v>
      </c>
      <c r="D100" s="134">
        <f>+D101</f>
        <v>0</v>
      </c>
    </row>
    <row r="101" spans="1:4" s="129" customFormat="1" x14ac:dyDescent="0.2">
      <c r="A101" s="144">
        <v>3100</v>
      </c>
      <c r="B101" s="150" t="s">
        <v>648</v>
      </c>
      <c r="C101" s="151">
        <f>SUM(C102:C105)</f>
        <v>0</v>
      </c>
      <c r="D101" s="151">
        <f>SUM(D102:D105)</f>
        <v>0</v>
      </c>
    </row>
    <row r="102" spans="1:4" s="129" customFormat="1" x14ac:dyDescent="0.2">
      <c r="A102" s="147"/>
      <c r="B102" s="152" t="s">
        <v>649</v>
      </c>
      <c r="C102" s="153">
        <v>0</v>
      </c>
      <c r="D102" s="153">
        <v>0</v>
      </c>
    </row>
    <row r="103" spans="1:4" s="129" customFormat="1" x14ac:dyDescent="0.2">
      <c r="A103" s="147"/>
      <c r="B103" s="152" t="s">
        <v>650</v>
      </c>
      <c r="C103" s="153">
        <v>0</v>
      </c>
      <c r="D103" s="153">
        <v>0</v>
      </c>
    </row>
    <row r="104" spans="1:4" s="129" customFormat="1" x14ac:dyDescent="0.2">
      <c r="A104" s="147"/>
      <c r="B104" s="152" t="s">
        <v>651</v>
      </c>
      <c r="C104" s="153">
        <v>0</v>
      </c>
      <c r="D104" s="153">
        <v>0</v>
      </c>
    </row>
    <row r="105" spans="1:4" s="129" customFormat="1" x14ac:dyDescent="0.2">
      <c r="A105" s="147"/>
      <c r="B105" s="152" t="s">
        <v>652</v>
      </c>
      <c r="C105" s="153">
        <v>0</v>
      </c>
      <c r="D105" s="153">
        <v>0</v>
      </c>
    </row>
    <row r="106" spans="1:4" s="129" customFormat="1" x14ac:dyDescent="0.2">
      <c r="A106" s="147"/>
      <c r="B106" s="155" t="s">
        <v>653</v>
      </c>
      <c r="C106" s="146">
        <f>+C107</f>
        <v>0</v>
      </c>
      <c r="D106" s="146">
        <f>+D107</f>
        <v>0</v>
      </c>
    </row>
    <row r="107" spans="1:4" s="129" customFormat="1" x14ac:dyDescent="0.2">
      <c r="A107" s="144">
        <v>1270</v>
      </c>
      <c r="B107" s="154" t="s">
        <v>251</v>
      </c>
      <c r="C107" s="151">
        <f>+C108</f>
        <v>0</v>
      </c>
      <c r="D107" s="151">
        <f>+D108</f>
        <v>0</v>
      </c>
    </row>
    <row r="108" spans="1:4" s="129" customFormat="1" x14ac:dyDescent="0.2">
      <c r="A108" s="147">
        <v>1273</v>
      </c>
      <c r="B108" s="148" t="s">
        <v>654</v>
      </c>
      <c r="C108" s="153">
        <v>0</v>
      </c>
      <c r="D108" s="153">
        <v>0</v>
      </c>
    </row>
    <row r="109" spans="1:4" s="129" customFormat="1" x14ac:dyDescent="0.2">
      <c r="A109" s="147"/>
      <c r="B109" s="155" t="s">
        <v>655</v>
      </c>
      <c r="C109" s="146">
        <f>+C110+C112</f>
        <v>166210085.65000001</v>
      </c>
      <c r="D109" s="146">
        <f>+D110+D112</f>
        <v>0</v>
      </c>
    </row>
    <row r="110" spans="1:4" s="129" customFormat="1" x14ac:dyDescent="0.2">
      <c r="A110" s="144">
        <v>4300</v>
      </c>
      <c r="B110" s="150" t="s">
        <v>656</v>
      </c>
      <c r="C110" s="151">
        <f>+C111</f>
        <v>0</v>
      </c>
      <c r="D110" s="156">
        <f>+D111</f>
        <v>0</v>
      </c>
    </row>
    <row r="111" spans="1:4" s="129" customFormat="1" x14ac:dyDescent="0.2">
      <c r="A111" s="147">
        <v>4399</v>
      </c>
      <c r="B111" s="152" t="s">
        <v>351</v>
      </c>
      <c r="C111" s="153">
        <v>0</v>
      </c>
      <c r="D111" s="153">
        <v>0</v>
      </c>
    </row>
    <row r="112" spans="1:4" x14ac:dyDescent="0.2">
      <c r="A112" s="132">
        <v>1120</v>
      </c>
      <c r="B112" s="139" t="s">
        <v>634</v>
      </c>
      <c r="C112" s="134">
        <f>SUM(C113:C121)</f>
        <v>166210085.65000001</v>
      </c>
      <c r="D112" s="134">
        <f>SUM(D113:D121)</f>
        <v>0</v>
      </c>
    </row>
    <row r="113" spans="1:4" x14ac:dyDescent="0.2">
      <c r="A113" s="130">
        <v>1124</v>
      </c>
      <c r="B113" s="140" t="s">
        <v>635</v>
      </c>
      <c r="C113" s="141">
        <v>0</v>
      </c>
      <c r="D113" s="131">
        <v>0</v>
      </c>
    </row>
    <row r="114" spans="1:4" x14ac:dyDescent="0.2">
      <c r="A114" s="130">
        <v>1124</v>
      </c>
      <c r="B114" s="140" t="s">
        <v>636</v>
      </c>
      <c r="C114" s="141">
        <v>0</v>
      </c>
      <c r="D114" s="131">
        <v>0</v>
      </c>
    </row>
    <row r="115" spans="1:4" x14ac:dyDescent="0.2">
      <c r="A115" s="130">
        <v>1124</v>
      </c>
      <c r="B115" s="140" t="s">
        <v>637</v>
      </c>
      <c r="C115" s="141">
        <v>0</v>
      </c>
      <c r="D115" s="131">
        <v>0</v>
      </c>
    </row>
    <row r="116" spans="1:4" x14ac:dyDescent="0.2">
      <c r="A116" s="130">
        <v>1124</v>
      </c>
      <c r="B116" s="140" t="s">
        <v>638</v>
      </c>
      <c r="C116" s="141">
        <v>3662462.44</v>
      </c>
      <c r="D116" s="131">
        <v>0</v>
      </c>
    </row>
    <row r="117" spans="1:4" x14ac:dyDescent="0.2">
      <c r="A117" s="130">
        <v>1124</v>
      </c>
      <c r="B117" s="140" t="s">
        <v>639</v>
      </c>
      <c r="C117" s="131">
        <v>0</v>
      </c>
      <c r="D117" s="131">
        <v>0</v>
      </c>
    </row>
    <row r="118" spans="1:4" x14ac:dyDescent="0.2">
      <c r="A118" s="130">
        <v>1124</v>
      </c>
      <c r="B118" s="140" t="s">
        <v>640</v>
      </c>
      <c r="C118" s="131">
        <v>1245</v>
      </c>
      <c r="D118" s="131">
        <v>0</v>
      </c>
    </row>
    <row r="119" spans="1:4" x14ac:dyDescent="0.2">
      <c r="A119" s="130">
        <v>1122</v>
      </c>
      <c r="B119" s="140" t="s">
        <v>641</v>
      </c>
      <c r="C119" s="131">
        <v>0</v>
      </c>
      <c r="D119" s="131">
        <v>0</v>
      </c>
    </row>
    <row r="120" spans="1:4" x14ac:dyDescent="0.2">
      <c r="A120" s="130">
        <v>1122</v>
      </c>
      <c r="B120" s="140" t="s">
        <v>642</v>
      </c>
      <c r="C120" s="141">
        <v>0</v>
      </c>
      <c r="D120" s="131">
        <v>0</v>
      </c>
    </row>
    <row r="121" spans="1:4" x14ac:dyDescent="0.2">
      <c r="A121" s="130">
        <v>1122</v>
      </c>
      <c r="B121" s="140" t="s">
        <v>643</v>
      </c>
      <c r="C121" s="131">
        <v>162546378.21000001</v>
      </c>
      <c r="D121" s="131">
        <v>0</v>
      </c>
    </row>
    <row r="122" spans="1:4" x14ac:dyDescent="0.2">
      <c r="A122" s="130"/>
      <c r="B122" s="142" t="s">
        <v>644</v>
      </c>
      <c r="C122" s="134">
        <f>C47+C48+C100-C106-C109</f>
        <v>356482346.00999999</v>
      </c>
      <c r="D122" s="134">
        <f>D47+D48+D100-D106-D109</f>
        <v>263316805.80000001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187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148</v>
      </c>
    </row>
    <row r="7" spans="1:2" ht="14.1" customHeight="1" x14ac:dyDescent="0.2">
      <c r="B7" s="101" t="s">
        <v>149</v>
      </c>
    </row>
    <row r="8" spans="1:2" ht="14.1" customHeight="1" x14ac:dyDescent="0.2"/>
    <row r="9" spans="1:2" x14ac:dyDescent="0.2">
      <c r="A9" s="111" t="s">
        <v>29</v>
      </c>
      <c r="B9" s="103" t="s">
        <v>586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192</v>
      </c>
    </row>
    <row r="12" spans="1:2" ht="15" customHeight="1" x14ac:dyDescent="0.2"/>
    <row r="13" spans="1:2" x14ac:dyDescent="0.2">
      <c r="A13" s="111" t="s">
        <v>76</v>
      </c>
      <c r="B13" s="101" t="s">
        <v>587</v>
      </c>
    </row>
    <row r="14" spans="1:2" ht="15" customHeight="1" x14ac:dyDescent="0.2">
      <c r="B14" s="101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2019-02-13T21:19:08Z</cp:lastPrinted>
  <dcterms:created xsi:type="dcterms:W3CDTF">2012-12-11T20:36:24Z</dcterms:created>
  <dcterms:modified xsi:type="dcterms:W3CDTF">2024-01-24T21:04:33Z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