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6a" sheetId="1" r:id="rId1"/>
  </sheets>
  <externalReferences>
    <externalReference r:id="rId2"/>
  </externalReferences>
  <definedNames>
    <definedName name="ANIO">'[1]Info General'!$D$20</definedName>
    <definedName name="_xlnm.Print_Area" localSheetId="0">'Formato 6a'!$A$1:$G$160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G155" i="1"/>
  <c r="D155" i="1"/>
  <c r="D154" i="1"/>
  <c r="G154" i="1" s="1"/>
  <c r="G153" i="1"/>
  <c r="D153" i="1"/>
  <c r="D152" i="1"/>
  <c r="G152" i="1" s="1"/>
  <c r="G151" i="1"/>
  <c r="D151" i="1"/>
  <c r="F150" i="1"/>
  <c r="E150" i="1"/>
  <c r="C150" i="1"/>
  <c r="B150" i="1"/>
  <c r="G149" i="1"/>
  <c r="D149" i="1"/>
  <c r="D148" i="1"/>
  <c r="G148" i="1" s="1"/>
  <c r="G147" i="1"/>
  <c r="D147" i="1"/>
  <c r="F146" i="1"/>
  <c r="E146" i="1"/>
  <c r="C146" i="1"/>
  <c r="B146" i="1"/>
  <c r="G145" i="1"/>
  <c r="D145" i="1"/>
  <c r="D144" i="1"/>
  <c r="G144" i="1" s="1"/>
  <c r="G143" i="1"/>
  <c r="D143" i="1"/>
  <c r="D142" i="1"/>
  <c r="G142" i="1" s="1"/>
  <c r="G141" i="1"/>
  <c r="D141" i="1"/>
  <c r="D140" i="1"/>
  <c r="G140" i="1" s="1"/>
  <c r="G139" i="1"/>
  <c r="D139" i="1"/>
  <c r="D138" i="1"/>
  <c r="G138" i="1" s="1"/>
  <c r="F137" i="1"/>
  <c r="E137" i="1"/>
  <c r="D137" i="1"/>
  <c r="C137" i="1"/>
  <c r="B137" i="1"/>
  <c r="D136" i="1"/>
  <c r="G136" i="1" s="1"/>
  <c r="G135" i="1"/>
  <c r="D135" i="1"/>
  <c r="D134" i="1"/>
  <c r="G134" i="1" s="1"/>
  <c r="F133" i="1"/>
  <c r="E133" i="1"/>
  <c r="D133" i="1"/>
  <c r="C133" i="1"/>
  <c r="B133" i="1"/>
  <c r="D132" i="1"/>
  <c r="G132" i="1" s="1"/>
  <c r="G131" i="1"/>
  <c r="D131" i="1"/>
  <c r="D130" i="1"/>
  <c r="G130" i="1" s="1"/>
  <c r="G129" i="1"/>
  <c r="D129" i="1"/>
  <c r="D128" i="1"/>
  <c r="G128" i="1" s="1"/>
  <c r="G127" i="1"/>
  <c r="D127" i="1"/>
  <c r="D126" i="1"/>
  <c r="G126" i="1" s="1"/>
  <c r="G125" i="1"/>
  <c r="D125" i="1"/>
  <c r="D124" i="1"/>
  <c r="G124" i="1" s="1"/>
  <c r="F123" i="1"/>
  <c r="E123" i="1"/>
  <c r="D123" i="1"/>
  <c r="C123" i="1"/>
  <c r="B123" i="1"/>
  <c r="D122" i="1"/>
  <c r="G122" i="1" s="1"/>
  <c r="G121" i="1"/>
  <c r="D121" i="1"/>
  <c r="D120" i="1"/>
  <c r="G120" i="1" s="1"/>
  <c r="G119" i="1"/>
  <c r="D119" i="1"/>
  <c r="D118" i="1"/>
  <c r="G118" i="1" s="1"/>
  <c r="G117" i="1"/>
  <c r="D117" i="1"/>
  <c r="D116" i="1"/>
  <c r="G116" i="1" s="1"/>
  <c r="G115" i="1"/>
  <c r="D115" i="1"/>
  <c r="D114" i="1"/>
  <c r="G114" i="1" s="1"/>
  <c r="F113" i="1"/>
  <c r="E113" i="1"/>
  <c r="D113" i="1"/>
  <c r="C113" i="1"/>
  <c r="B113" i="1"/>
  <c r="D112" i="1"/>
  <c r="G112" i="1" s="1"/>
  <c r="G111" i="1"/>
  <c r="D111" i="1"/>
  <c r="D110" i="1"/>
  <c r="G110" i="1" s="1"/>
  <c r="G109" i="1"/>
  <c r="D109" i="1"/>
  <c r="D108" i="1"/>
  <c r="G108" i="1" s="1"/>
  <c r="G107" i="1"/>
  <c r="D107" i="1"/>
  <c r="D106" i="1"/>
  <c r="G106" i="1" s="1"/>
  <c r="G105" i="1"/>
  <c r="D105" i="1"/>
  <c r="D104" i="1"/>
  <c r="G104" i="1" s="1"/>
  <c r="F103" i="1"/>
  <c r="E103" i="1"/>
  <c r="D103" i="1"/>
  <c r="C103" i="1"/>
  <c r="B103" i="1"/>
  <c r="D102" i="1"/>
  <c r="G102" i="1" s="1"/>
  <c r="G101" i="1"/>
  <c r="D101" i="1"/>
  <c r="D100" i="1"/>
  <c r="G100" i="1" s="1"/>
  <c r="G99" i="1"/>
  <c r="D99" i="1"/>
  <c r="D98" i="1"/>
  <c r="G98" i="1" s="1"/>
  <c r="G97" i="1"/>
  <c r="D97" i="1"/>
  <c r="D96" i="1"/>
  <c r="G96" i="1" s="1"/>
  <c r="G95" i="1"/>
  <c r="D95" i="1"/>
  <c r="D94" i="1"/>
  <c r="G94" i="1" s="1"/>
  <c r="F93" i="1"/>
  <c r="E93" i="1"/>
  <c r="D93" i="1"/>
  <c r="C93" i="1"/>
  <c r="B93" i="1"/>
  <c r="D92" i="1"/>
  <c r="G92" i="1" s="1"/>
  <c r="G91" i="1"/>
  <c r="D91" i="1"/>
  <c r="D90" i="1"/>
  <c r="G90" i="1" s="1"/>
  <c r="G89" i="1"/>
  <c r="D89" i="1"/>
  <c r="D88" i="1"/>
  <c r="G88" i="1" s="1"/>
  <c r="G87" i="1"/>
  <c r="D87" i="1"/>
  <c r="D86" i="1"/>
  <c r="G86" i="1" s="1"/>
  <c r="F85" i="1"/>
  <c r="E85" i="1"/>
  <c r="D85" i="1"/>
  <c r="C85" i="1"/>
  <c r="C84" i="1" s="1"/>
  <c r="B85" i="1"/>
  <c r="F84" i="1"/>
  <c r="E84" i="1"/>
  <c r="B84" i="1"/>
  <c r="G82" i="1"/>
  <c r="D82" i="1"/>
  <c r="D81" i="1"/>
  <c r="G81" i="1" s="1"/>
  <c r="G80" i="1"/>
  <c r="D80" i="1"/>
  <c r="D79" i="1"/>
  <c r="G79" i="1" s="1"/>
  <c r="G78" i="1"/>
  <c r="D78" i="1"/>
  <c r="D77" i="1"/>
  <c r="G77" i="1" s="1"/>
  <c r="G76" i="1"/>
  <c r="D76" i="1"/>
  <c r="F75" i="1"/>
  <c r="E75" i="1"/>
  <c r="C75" i="1"/>
  <c r="B75" i="1"/>
  <c r="G74" i="1"/>
  <c r="D74" i="1"/>
  <c r="D73" i="1"/>
  <c r="G73" i="1" s="1"/>
  <c r="G72" i="1"/>
  <c r="D72" i="1"/>
  <c r="F71" i="1"/>
  <c r="E71" i="1"/>
  <c r="C71" i="1"/>
  <c r="B71" i="1"/>
  <c r="G70" i="1"/>
  <c r="D70" i="1"/>
  <c r="D69" i="1"/>
  <c r="G69" i="1" s="1"/>
  <c r="G68" i="1"/>
  <c r="D68" i="1"/>
  <c r="D67" i="1"/>
  <c r="G67" i="1" s="1"/>
  <c r="G66" i="1"/>
  <c r="D66" i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G60" i="1"/>
  <c r="D60" i="1"/>
  <c r="D59" i="1"/>
  <c r="G59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F38" i="1"/>
  <c r="E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G28" i="1" s="1"/>
  <c r="F28" i="1"/>
  <c r="E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9" i="1"/>
  <c r="G19" i="1" s="1"/>
  <c r="F18" i="1"/>
  <c r="E18" i="1"/>
  <c r="D18" i="1"/>
  <c r="C18" i="1"/>
  <c r="B18" i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G11" i="1" s="1"/>
  <c r="G10" i="1" s="1"/>
  <c r="F10" i="1"/>
  <c r="E10" i="1"/>
  <c r="C10" i="1"/>
  <c r="C9" i="1" s="1"/>
  <c r="C159" i="1" s="1"/>
  <c r="B10" i="1"/>
  <c r="F9" i="1"/>
  <c r="F159" i="1" s="1"/>
  <c r="E9" i="1"/>
  <c r="E159" i="1" s="1"/>
  <c r="B9" i="1"/>
  <c r="B159" i="1" s="1"/>
  <c r="G75" i="1" l="1"/>
  <c r="G38" i="1"/>
  <c r="G58" i="1"/>
  <c r="G62" i="1"/>
  <c r="G85" i="1"/>
  <c r="G137" i="1"/>
  <c r="G18" i="1"/>
  <c r="G9" i="1" s="1"/>
  <c r="G48" i="1"/>
  <c r="G71" i="1"/>
  <c r="G103" i="1"/>
  <c r="G123" i="1"/>
  <c r="G146" i="1"/>
  <c r="G150" i="1"/>
  <c r="G93" i="1"/>
  <c r="G113" i="1"/>
  <c r="G133" i="1"/>
  <c r="D71" i="1"/>
  <c r="D75" i="1"/>
  <c r="D146" i="1"/>
  <c r="D150" i="1"/>
  <c r="D84" i="1" s="1"/>
  <c r="D10" i="1"/>
  <c r="D28" i="1"/>
  <c r="D38" i="1"/>
  <c r="G159" i="1" l="1"/>
  <c r="D9" i="1"/>
  <c r="D159" i="1" s="1"/>
  <c r="G84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<sst xmlns="http://schemas.openxmlformats.org/spreadsheetml/2006/main" count="285" uniqueCount="212">
  <si>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</si>
  <si>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Municipio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</si>
  <si>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</si>
  <si>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</si>
  <si>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2023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</si>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</sst>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topLeftCell="A13" zoomScale="85" zoomScaleNormal="85" workbookViewId="0">
      <selection activeCell="A44" sqref="A44:XFD44"/>
    </sheetView>
  </sheetViews>
  <sheetFormatPr baseColWidth="10" defaultRowHeight="14.4"/>
  <cols>
    <col min="1" max="1" width="103.33203125" customWidth="1"/>
    <col min="2" max="5" width="21" customWidth="1"/>
    <col min="6" max="6" width="20.88671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28.8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601122768.95000005</v>
      </c>
      <c r="C9" s="11">
        <f t="shared" ref="C9:G9" si="0">C10+C18+C189+C28+C38+C48+C58+C62+C71+C75</f>
        <v>321194558.98000002</v>
      </c>
      <c r="D9" s="11">
        <f t="shared" si="0"/>
        <v>922317327.92999983</v>
      </c>
      <c r="E9" s="11">
        <f t="shared" si="0"/>
        <v>727673022.88</v>
      </c>
      <c r="F9" s="11">
        <f t="shared" si="0"/>
        <v>666875942.35000002</v>
      </c>
      <c r="G9" s="11">
        <f t="shared" si="0"/>
        <v>194644305.04999998</v>
      </c>
    </row>
    <row r="10" spans="1:8">
      <c r="A10" s="12" t="s">
        <v>15</v>
      </c>
      <c r="B10" s="13">
        <f>SUM(B11:B17)</f>
        <v>330880738.55000001</v>
      </c>
      <c r="C10" s="13">
        <f t="shared" ref="C10:G10" si="1">SUM(C11:C17)</f>
        <v>35269798.400000006</v>
      </c>
      <c r="D10" s="13">
        <f t="shared" si="1"/>
        <v>366150536.94999999</v>
      </c>
      <c r="E10" s="13">
        <f t="shared" si="1"/>
        <v>345085335.41000003</v>
      </c>
      <c r="F10" s="13">
        <f t="shared" si="1"/>
        <v>337078371.45999998</v>
      </c>
      <c r="G10" s="13">
        <f t="shared" si="1"/>
        <v>21065201.539999995</v>
      </c>
    </row>
    <row r="11" spans="1:8">
      <c r="A11" s="14" t="s">
        <v>16</v>
      </c>
      <c r="B11" s="15">
        <v>98017921</v>
      </c>
      <c r="C11" s="15">
        <v>-20372.59</v>
      </c>
      <c r="D11" s="13">
        <f>B11+C11</f>
        <v>97997548.409999996</v>
      </c>
      <c r="E11" s="15">
        <v>94334736.409999996</v>
      </c>
      <c r="F11" s="15">
        <v>94334736.409999996</v>
      </c>
      <c r="G11" s="13">
        <f>D11-E11</f>
        <v>3662812</v>
      </c>
      <c r="H11" s="16" t="s">
        <v>17</v>
      </c>
    </row>
    <row r="12" spans="1:8">
      <c r="A12" s="14" t="s">
        <v>18</v>
      </c>
      <c r="B12" s="15">
        <v>25730082.460000001</v>
      </c>
      <c r="C12" s="15">
        <v>31037758.530000001</v>
      </c>
      <c r="D12" s="13">
        <f t="shared" ref="D12:D17" si="2">B12+C12</f>
        <v>56767840.990000002</v>
      </c>
      <c r="E12" s="15">
        <v>48725558.640000001</v>
      </c>
      <c r="F12" s="15">
        <v>47786989.609999999</v>
      </c>
      <c r="G12" s="13">
        <f t="shared" ref="G12:G17" si="3">D12-E12</f>
        <v>8042282.3500000015</v>
      </c>
      <c r="H12" s="16" t="s">
        <v>19</v>
      </c>
    </row>
    <row r="13" spans="1:8">
      <c r="A13" s="14" t="s">
        <v>20</v>
      </c>
      <c r="B13" s="15">
        <v>30649602</v>
      </c>
      <c r="C13" s="15">
        <v>2808806.61</v>
      </c>
      <c r="D13" s="13">
        <f t="shared" si="2"/>
        <v>33458408.609999999</v>
      </c>
      <c r="E13" s="15">
        <v>33023202.370000001</v>
      </c>
      <c r="F13" s="15">
        <v>31715348.690000001</v>
      </c>
      <c r="G13" s="13">
        <f t="shared" si="3"/>
        <v>435206.23999999836</v>
      </c>
      <c r="H13" s="16" t="s">
        <v>21</v>
      </c>
    </row>
    <row r="14" spans="1:8">
      <c r="A14" s="14" t="s">
        <v>22</v>
      </c>
      <c r="B14" s="15">
        <v>68124326</v>
      </c>
      <c r="C14" s="15">
        <v>-5679279.2800000003</v>
      </c>
      <c r="D14" s="13">
        <f t="shared" si="2"/>
        <v>62445046.719999999</v>
      </c>
      <c r="E14" s="15">
        <v>57598286.729999997</v>
      </c>
      <c r="F14" s="15">
        <v>53465633.25</v>
      </c>
      <c r="G14" s="13">
        <f t="shared" si="3"/>
        <v>4846759.9900000021</v>
      </c>
      <c r="H14" s="16" t="s">
        <v>23</v>
      </c>
    </row>
    <row r="15" spans="1:8">
      <c r="A15" s="14" t="s">
        <v>24</v>
      </c>
      <c r="B15" s="15">
        <v>108358807.09</v>
      </c>
      <c r="C15" s="15">
        <v>7122885.1299999999</v>
      </c>
      <c r="D15" s="13">
        <f t="shared" si="2"/>
        <v>115481692.22</v>
      </c>
      <c r="E15" s="15">
        <v>111403551.26000001</v>
      </c>
      <c r="F15" s="15">
        <v>109775663.5</v>
      </c>
      <c r="G15" s="13">
        <f t="shared" si="3"/>
        <v>4078140.9599999934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6" t="s">
        <v>29</v>
      </c>
    </row>
    <row r="18" spans="1:8">
      <c r="A18" s="12" t="s">
        <v>30</v>
      </c>
      <c r="B18" s="13">
        <f>SUM(B19:B27)</f>
        <v>65054949.519999996</v>
      </c>
      <c r="C18" s="13">
        <f t="shared" ref="C18:G18" si="4">SUM(C19:C27)</f>
        <v>10515553.790000001</v>
      </c>
      <c r="D18" s="13">
        <f t="shared" si="4"/>
        <v>75570503.310000002</v>
      </c>
      <c r="E18" s="13">
        <f t="shared" si="4"/>
        <v>66761857.989999995</v>
      </c>
      <c r="F18" s="13">
        <f t="shared" si="4"/>
        <v>54347955.950000003</v>
      </c>
      <c r="G18" s="13">
        <f t="shared" si="4"/>
        <v>8808645.3200000022</v>
      </c>
    </row>
    <row r="19" spans="1:8">
      <c r="A19" s="14" t="s">
        <v>31</v>
      </c>
      <c r="B19" s="15">
        <v>6462243</v>
      </c>
      <c r="C19" s="15">
        <v>1368367.62</v>
      </c>
      <c r="D19" s="13">
        <f t="shared" ref="D19:D27" si="5">B19+C19</f>
        <v>7830610.6200000001</v>
      </c>
      <c r="E19" s="15">
        <v>7388554.3399999999</v>
      </c>
      <c r="F19" s="15">
        <v>7214053.96</v>
      </c>
      <c r="G19" s="13">
        <f t="shared" ref="G19:G27" si="6">D19-E19</f>
        <v>442056.28000000026</v>
      </c>
      <c r="H19" s="16" t="s">
        <v>32</v>
      </c>
    </row>
    <row r="20" spans="1:8">
      <c r="A20" s="14" t="s">
        <v>33</v>
      </c>
      <c r="B20" s="15">
        <v>6079735</v>
      </c>
      <c r="C20" s="15">
        <v>309768.01</v>
      </c>
      <c r="D20" s="13">
        <f t="shared" si="5"/>
        <v>6389503.0099999998</v>
      </c>
      <c r="E20" s="15">
        <v>5473051.5999999996</v>
      </c>
      <c r="F20" s="15">
        <v>5464373.5999999996</v>
      </c>
      <c r="G20" s="13">
        <f t="shared" si="6"/>
        <v>916451.41000000015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21823910</v>
      </c>
      <c r="C22" s="15">
        <v>4344357.43</v>
      </c>
      <c r="D22" s="13">
        <f t="shared" si="5"/>
        <v>26168267.43</v>
      </c>
      <c r="E22" s="15">
        <v>23484154</v>
      </c>
      <c r="F22" s="15">
        <v>12361264.869999999</v>
      </c>
      <c r="G22" s="13">
        <f t="shared" si="6"/>
        <v>2684113.4299999997</v>
      </c>
      <c r="H22" s="16" t="s">
        <v>38</v>
      </c>
    </row>
    <row r="23" spans="1:8">
      <c r="A23" s="14" t="s">
        <v>39</v>
      </c>
      <c r="B23" s="15">
        <v>915411</v>
      </c>
      <c r="C23" s="15">
        <v>30044.42</v>
      </c>
      <c r="D23" s="13">
        <f t="shared" si="5"/>
        <v>945455.42</v>
      </c>
      <c r="E23" s="15">
        <v>774515.35</v>
      </c>
      <c r="F23" s="15">
        <v>661817.87</v>
      </c>
      <c r="G23" s="13">
        <f t="shared" si="6"/>
        <v>170940.07000000007</v>
      </c>
      <c r="H23" s="16" t="s">
        <v>40</v>
      </c>
    </row>
    <row r="24" spans="1:8">
      <c r="A24" s="14" t="s">
        <v>41</v>
      </c>
      <c r="B24" s="15">
        <v>21880432.52</v>
      </c>
      <c r="C24" s="15">
        <v>3946509.09</v>
      </c>
      <c r="D24" s="13">
        <f t="shared" si="5"/>
        <v>25826941.609999999</v>
      </c>
      <c r="E24" s="15">
        <v>22276336.399999999</v>
      </c>
      <c r="F24" s="15">
        <v>21473809.98</v>
      </c>
      <c r="G24" s="13">
        <f t="shared" si="6"/>
        <v>3550605.2100000009</v>
      </c>
      <c r="H24" s="16" t="s">
        <v>42</v>
      </c>
    </row>
    <row r="25" spans="1:8">
      <c r="A25" s="14" t="s">
        <v>43</v>
      </c>
      <c r="B25" s="15">
        <v>6489545</v>
      </c>
      <c r="C25" s="15">
        <v>610611.31999999995</v>
      </c>
      <c r="D25" s="13">
        <f t="shared" si="5"/>
        <v>7100156.3200000003</v>
      </c>
      <c r="E25" s="15">
        <v>6391060.5</v>
      </c>
      <c r="F25" s="15">
        <v>6229596.0700000003</v>
      </c>
      <c r="G25" s="13">
        <f t="shared" si="6"/>
        <v>709095.8200000003</v>
      </c>
      <c r="H25" s="16" t="s">
        <v>44</v>
      </c>
    </row>
    <row r="26" spans="1:8">
      <c r="A26" s="14" t="s">
        <v>45</v>
      </c>
      <c r="B26" s="15">
        <v>20000</v>
      </c>
      <c r="C26" s="15">
        <v>0</v>
      </c>
      <c r="D26" s="13">
        <f t="shared" si="5"/>
        <v>20000</v>
      </c>
      <c r="E26" s="15">
        <v>19989.759999999998</v>
      </c>
      <c r="F26" s="15">
        <v>19989.759999999998</v>
      </c>
      <c r="G26" s="13">
        <f t="shared" si="6"/>
        <v>10.240000000001601</v>
      </c>
      <c r="H26" s="16" t="s">
        <v>46</v>
      </c>
    </row>
    <row r="27" spans="1:8">
      <c r="A27" s="14" t="s">
        <v>47</v>
      </c>
      <c r="B27" s="15">
        <v>1383673</v>
      </c>
      <c r="C27" s="15">
        <v>-94104.1</v>
      </c>
      <c r="D27" s="13">
        <f t="shared" si="5"/>
        <v>1289568.8999999999</v>
      </c>
      <c r="E27" s="15">
        <v>954196.04</v>
      </c>
      <c r="F27" s="15">
        <v>923049.84</v>
      </c>
      <c r="G27" s="13">
        <f t="shared" si="6"/>
        <v>335372.85999999987</v>
      </c>
      <c r="H27" s="16" t="s">
        <v>48</v>
      </c>
    </row>
    <row r="28" spans="1:8">
      <c r="A28" s="12" t="s">
        <v>49</v>
      </c>
      <c r="B28" s="13">
        <f>SUM(B29:B37)</f>
        <v>117208445</v>
      </c>
      <c r="C28" s="13">
        <f t="shared" ref="C28:G28" si="7">SUM(C29:C37)</f>
        <v>27867366.760000002</v>
      </c>
      <c r="D28" s="13">
        <f t="shared" si="7"/>
        <v>145075811.75999999</v>
      </c>
      <c r="E28" s="13">
        <f t="shared" si="7"/>
        <v>121581151.98999999</v>
      </c>
      <c r="F28" s="13">
        <f t="shared" si="7"/>
        <v>104744725.30999999</v>
      </c>
      <c r="G28" s="13">
        <f t="shared" si="7"/>
        <v>23494659.77</v>
      </c>
    </row>
    <row r="29" spans="1:8">
      <c r="A29" s="14" t="s">
        <v>50</v>
      </c>
      <c r="B29" s="15">
        <v>18177858</v>
      </c>
      <c r="C29" s="15">
        <v>711195</v>
      </c>
      <c r="D29" s="13">
        <f t="shared" ref="D29:D82" si="8">B29+C29</f>
        <v>18889053</v>
      </c>
      <c r="E29" s="15">
        <v>8539822.5399999991</v>
      </c>
      <c r="F29" s="15">
        <v>5721642.75</v>
      </c>
      <c r="G29" s="13">
        <f t="shared" ref="G29:G37" si="9">D29-E29</f>
        <v>10349230.460000001</v>
      </c>
      <c r="H29" s="16" t="s">
        <v>51</v>
      </c>
    </row>
    <row r="30" spans="1:8">
      <c r="A30" s="14" t="s">
        <v>52</v>
      </c>
      <c r="B30" s="15">
        <v>9097263</v>
      </c>
      <c r="C30" s="15">
        <v>2693033.97</v>
      </c>
      <c r="D30" s="13">
        <f t="shared" si="8"/>
        <v>11790296.970000001</v>
      </c>
      <c r="E30" s="15">
        <v>11575992.66</v>
      </c>
      <c r="F30" s="15">
        <v>10564708.66</v>
      </c>
      <c r="G30" s="13">
        <f t="shared" si="9"/>
        <v>214304.31000000052</v>
      </c>
      <c r="H30" s="16" t="s">
        <v>53</v>
      </c>
    </row>
    <row r="31" spans="1:8">
      <c r="A31" s="14" t="s">
        <v>54</v>
      </c>
      <c r="B31" s="15">
        <v>18931792</v>
      </c>
      <c r="C31" s="15">
        <v>10553829.199999999</v>
      </c>
      <c r="D31" s="13">
        <f t="shared" si="8"/>
        <v>29485621.199999999</v>
      </c>
      <c r="E31" s="15">
        <v>23212093.77</v>
      </c>
      <c r="F31" s="15">
        <v>18783672.670000002</v>
      </c>
      <c r="G31" s="13">
        <f t="shared" si="9"/>
        <v>6273527.4299999997</v>
      </c>
      <c r="H31" s="16" t="s">
        <v>55</v>
      </c>
    </row>
    <row r="32" spans="1:8">
      <c r="A32" s="14" t="s">
        <v>56</v>
      </c>
      <c r="B32" s="15">
        <v>7869704</v>
      </c>
      <c r="C32" s="15">
        <v>95000</v>
      </c>
      <c r="D32" s="13">
        <f t="shared" si="8"/>
        <v>7964704</v>
      </c>
      <c r="E32" s="15">
        <v>7059938.5</v>
      </c>
      <c r="F32" s="15">
        <v>6966806.5</v>
      </c>
      <c r="G32" s="13">
        <f t="shared" si="9"/>
        <v>904765.5</v>
      </c>
      <c r="H32" s="16" t="s">
        <v>57</v>
      </c>
    </row>
    <row r="33" spans="1:8">
      <c r="A33" s="14" t="s">
        <v>58</v>
      </c>
      <c r="B33" s="15">
        <v>32031742</v>
      </c>
      <c r="C33" s="15">
        <v>8418986.2100000009</v>
      </c>
      <c r="D33" s="13">
        <f t="shared" si="8"/>
        <v>40450728.210000001</v>
      </c>
      <c r="E33" s="15">
        <v>39490498.490000002</v>
      </c>
      <c r="F33" s="15">
        <v>36794625.590000004</v>
      </c>
      <c r="G33" s="13">
        <f t="shared" si="9"/>
        <v>960229.71999999881</v>
      </c>
      <c r="H33" s="16" t="s">
        <v>59</v>
      </c>
    </row>
    <row r="34" spans="1:8">
      <c r="A34" s="14" t="s">
        <v>60</v>
      </c>
      <c r="B34" s="15">
        <v>10730762</v>
      </c>
      <c r="C34" s="15">
        <v>2230162</v>
      </c>
      <c r="D34" s="13">
        <f t="shared" si="8"/>
        <v>12960924</v>
      </c>
      <c r="E34" s="15">
        <v>11040948.57</v>
      </c>
      <c r="F34" s="15">
        <v>7460908.71</v>
      </c>
      <c r="G34" s="13">
        <f t="shared" si="9"/>
        <v>1919975.4299999997</v>
      </c>
      <c r="H34" s="16" t="s">
        <v>61</v>
      </c>
    </row>
    <row r="35" spans="1:8">
      <c r="A35" s="14" t="s">
        <v>62</v>
      </c>
      <c r="B35" s="15">
        <v>1859449</v>
      </c>
      <c r="C35" s="15">
        <v>-183695.14</v>
      </c>
      <c r="D35" s="13">
        <f t="shared" si="8"/>
        <v>1675753.8599999999</v>
      </c>
      <c r="E35" s="15">
        <v>711379.57</v>
      </c>
      <c r="F35" s="15">
        <v>711379.57</v>
      </c>
      <c r="G35" s="13">
        <f t="shared" si="9"/>
        <v>964374.28999999992</v>
      </c>
      <c r="H35" s="16" t="s">
        <v>63</v>
      </c>
    </row>
    <row r="36" spans="1:8">
      <c r="A36" s="14" t="s">
        <v>64</v>
      </c>
      <c r="B36" s="15">
        <v>8465970</v>
      </c>
      <c r="C36" s="15">
        <v>3438557.52</v>
      </c>
      <c r="D36" s="13">
        <f t="shared" si="8"/>
        <v>11904527.52</v>
      </c>
      <c r="E36" s="15">
        <v>11686176.68</v>
      </c>
      <c r="F36" s="15">
        <v>11038132.689999999</v>
      </c>
      <c r="G36" s="13">
        <f t="shared" si="9"/>
        <v>218350.83999999985</v>
      </c>
      <c r="H36" s="16" t="s">
        <v>65</v>
      </c>
    </row>
    <row r="37" spans="1:8">
      <c r="A37" s="14" t="s">
        <v>66</v>
      </c>
      <c r="B37" s="15">
        <v>10043905</v>
      </c>
      <c r="C37" s="15">
        <v>-89702</v>
      </c>
      <c r="D37" s="13">
        <f t="shared" si="8"/>
        <v>9954203</v>
      </c>
      <c r="E37" s="15">
        <v>8264301.21</v>
      </c>
      <c r="F37" s="15">
        <v>6702848.1699999999</v>
      </c>
      <c r="G37" s="13">
        <f t="shared" si="9"/>
        <v>1689901.79</v>
      </c>
      <c r="H37" s="16" t="s">
        <v>67</v>
      </c>
    </row>
    <row r="38" spans="1:8">
      <c r="A38" s="12" t="s">
        <v>68</v>
      </c>
      <c r="B38" s="13">
        <f>SUM(B39:B47)</f>
        <v>62574505.880000003</v>
      </c>
      <c r="C38" s="13">
        <f t="shared" ref="C38:G38" si="10">SUM(C39:C47)</f>
        <v>13603124.440000001</v>
      </c>
      <c r="D38" s="13">
        <f t="shared" si="10"/>
        <v>76177630.319999993</v>
      </c>
      <c r="E38" s="13">
        <f t="shared" si="10"/>
        <v>73310622.409999996</v>
      </c>
      <c r="F38" s="13">
        <f t="shared" si="10"/>
        <v>55492612.299999997</v>
      </c>
      <c r="G38" s="13">
        <f t="shared" si="10"/>
        <v>2867007.9100000039</v>
      </c>
    </row>
    <row r="39" spans="1:8">
      <c r="A39" s="14" t="s">
        <v>69</v>
      </c>
      <c r="B39" s="15">
        <v>36209827.880000003</v>
      </c>
      <c r="C39" s="15">
        <v>5236406.32</v>
      </c>
      <c r="D39" s="13">
        <f t="shared" si="8"/>
        <v>41446234.200000003</v>
      </c>
      <c r="E39" s="15">
        <v>41444268.009999998</v>
      </c>
      <c r="F39" s="15">
        <v>41444268.009999998</v>
      </c>
      <c r="G39" s="13">
        <f t="shared" ref="G39:G47" si="11">D39-E39</f>
        <v>1966.1900000050664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5">
        <v>540000</v>
      </c>
      <c r="C41" s="15">
        <v>240000</v>
      </c>
      <c r="D41" s="13">
        <f t="shared" si="8"/>
        <v>780000</v>
      </c>
      <c r="E41" s="15">
        <v>780000</v>
      </c>
      <c r="F41" s="15">
        <v>780000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25824678</v>
      </c>
      <c r="C42" s="15">
        <v>8126718.1200000001</v>
      </c>
      <c r="D42" s="13">
        <f t="shared" si="8"/>
        <v>33951396.119999997</v>
      </c>
      <c r="E42" s="15">
        <v>31086354.399999999</v>
      </c>
      <c r="F42" s="15">
        <v>13268344.289999999</v>
      </c>
      <c r="G42" s="13">
        <f t="shared" si="11"/>
        <v>2865041.7199999988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554130</v>
      </c>
      <c r="C48" s="13">
        <f t="shared" ref="C48:G48" si="12">SUM(C49:C57)</f>
        <v>44112845.869999997</v>
      </c>
      <c r="D48" s="13">
        <f t="shared" si="12"/>
        <v>44666975.869999997</v>
      </c>
      <c r="E48" s="13">
        <f t="shared" si="12"/>
        <v>28958052.050000001</v>
      </c>
      <c r="F48" s="13">
        <f t="shared" si="12"/>
        <v>28563658.52</v>
      </c>
      <c r="G48" s="13">
        <f t="shared" si="12"/>
        <v>15708923.82</v>
      </c>
    </row>
    <row r="49" spans="1:8">
      <c r="A49" s="14" t="s">
        <v>86</v>
      </c>
      <c r="B49" s="15">
        <v>420000</v>
      </c>
      <c r="C49" s="15">
        <v>906728.93</v>
      </c>
      <c r="D49" s="13">
        <f t="shared" si="8"/>
        <v>1326728.9300000002</v>
      </c>
      <c r="E49" s="15">
        <v>1245321.92</v>
      </c>
      <c r="F49" s="15">
        <v>888925.99</v>
      </c>
      <c r="G49" s="13">
        <f t="shared" ref="G49:G57" si="13">D49-E49</f>
        <v>81407.010000000242</v>
      </c>
      <c r="H49" s="16" t="s">
        <v>87</v>
      </c>
    </row>
    <row r="50" spans="1:8">
      <c r="A50" s="14" t="s">
        <v>88</v>
      </c>
      <c r="B50" s="15">
        <v>134130</v>
      </c>
      <c r="C50" s="15">
        <v>-2917.2</v>
      </c>
      <c r="D50" s="13">
        <f t="shared" si="8"/>
        <v>131212.79999999999</v>
      </c>
      <c r="E50" s="15">
        <v>131212.79999999999</v>
      </c>
      <c r="F50" s="15">
        <v>131212.79999999999</v>
      </c>
      <c r="G50" s="13">
        <f t="shared" si="13"/>
        <v>0</v>
      </c>
      <c r="H50" s="16" t="s">
        <v>89</v>
      </c>
    </row>
    <row r="51" spans="1:8">
      <c r="A51" s="14" t="s">
        <v>90</v>
      </c>
      <c r="B51" s="15">
        <v>0</v>
      </c>
      <c r="C51" s="15">
        <v>40000</v>
      </c>
      <c r="D51" s="13">
        <f t="shared" si="8"/>
        <v>40000</v>
      </c>
      <c r="E51" s="15">
        <v>40000</v>
      </c>
      <c r="F51" s="15">
        <v>40000</v>
      </c>
      <c r="G51" s="13">
        <f t="shared" si="13"/>
        <v>0</v>
      </c>
      <c r="H51" s="16" t="s">
        <v>91</v>
      </c>
    </row>
    <row r="52" spans="1:8">
      <c r="A52" s="14" t="s">
        <v>92</v>
      </c>
      <c r="B52" s="15">
        <v>0</v>
      </c>
      <c r="C52" s="15">
        <v>42778570</v>
      </c>
      <c r="D52" s="13">
        <f t="shared" si="8"/>
        <v>42778570</v>
      </c>
      <c r="E52" s="15">
        <v>27307990.98</v>
      </c>
      <c r="F52" s="15">
        <v>27307990.98</v>
      </c>
      <c r="G52" s="13">
        <f t="shared" si="13"/>
        <v>15470579.02</v>
      </c>
      <c r="H52" s="16" t="s">
        <v>93</v>
      </c>
    </row>
    <row r="53" spans="1:8">
      <c r="A53" s="14" t="s">
        <v>94</v>
      </c>
      <c r="B53" s="15">
        <v>0</v>
      </c>
      <c r="C53" s="15">
        <v>109784.14</v>
      </c>
      <c r="D53" s="13">
        <f t="shared" si="8"/>
        <v>109784.14</v>
      </c>
      <c r="E53" s="15">
        <v>0</v>
      </c>
      <c r="F53" s="15">
        <v>0</v>
      </c>
      <c r="G53" s="13">
        <f t="shared" si="13"/>
        <v>109784.14</v>
      </c>
      <c r="H53" s="16" t="s">
        <v>95</v>
      </c>
    </row>
    <row r="54" spans="1:8">
      <c r="A54" s="14" t="s">
        <v>96</v>
      </c>
      <c r="B54" s="15">
        <v>0</v>
      </c>
      <c r="C54" s="15">
        <v>254300</v>
      </c>
      <c r="D54" s="13">
        <f t="shared" si="8"/>
        <v>254300</v>
      </c>
      <c r="E54" s="15">
        <v>233526.35</v>
      </c>
      <c r="F54" s="15">
        <v>195528.75</v>
      </c>
      <c r="G54" s="13">
        <f t="shared" si="13"/>
        <v>20773.649999999994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5">
        <v>0</v>
      </c>
      <c r="C57" s="15">
        <v>26380</v>
      </c>
      <c r="D57" s="13">
        <f t="shared" si="8"/>
        <v>26380</v>
      </c>
      <c r="E57" s="15">
        <v>0</v>
      </c>
      <c r="F57" s="15">
        <v>0</v>
      </c>
      <c r="G57" s="13">
        <f t="shared" si="13"/>
        <v>26380</v>
      </c>
      <c r="H57" s="16" t="s">
        <v>103</v>
      </c>
    </row>
    <row r="58" spans="1:8">
      <c r="A58" s="12" t="s">
        <v>104</v>
      </c>
      <c r="B58" s="13">
        <f>SUM(B59:B61)</f>
        <v>10100000</v>
      </c>
      <c r="C58" s="13">
        <f t="shared" ref="C58:G58" si="14">SUM(C59:C61)</f>
        <v>192878869.17000002</v>
      </c>
      <c r="D58" s="13">
        <f t="shared" si="14"/>
        <v>202978869.17000002</v>
      </c>
      <c r="E58" s="13">
        <f t="shared" si="14"/>
        <v>86370072.900000006</v>
      </c>
      <c r="F58" s="13">
        <f t="shared" si="14"/>
        <v>81042688.680000007</v>
      </c>
      <c r="G58" s="13">
        <f t="shared" si="14"/>
        <v>116608796.27000001</v>
      </c>
    </row>
    <row r="59" spans="1:8">
      <c r="A59" s="14" t="s">
        <v>105</v>
      </c>
      <c r="B59" s="15">
        <v>1600000</v>
      </c>
      <c r="C59" s="15">
        <v>119530521.90000001</v>
      </c>
      <c r="D59" s="13">
        <f t="shared" si="8"/>
        <v>121130521.90000001</v>
      </c>
      <c r="E59" s="15">
        <v>31156357.82</v>
      </c>
      <c r="F59" s="15">
        <v>27629131.59</v>
      </c>
      <c r="G59" s="13">
        <f t="shared" ref="G59:G61" si="15">D59-E59</f>
        <v>89974164.080000013</v>
      </c>
      <c r="H59" s="16" t="s">
        <v>106</v>
      </c>
    </row>
    <row r="60" spans="1:8">
      <c r="A60" s="14" t="s">
        <v>107</v>
      </c>
      <c r="B60" s="15">
        <v>8500000</v>
      </c>
      <c r="C60" s="15">
        <v>73348347.269999996</v>
      </c>
      <c r="D60" s="13">
        <f t="shared" si="8"/>
        <v>81848347.269999996</v>
      </c>
      <c r="E60" s="15">
        <v>55213715.079999998</v>
      </c>
      <c r="F60" s="15">
        <v>53413557.090000004</v>
      </c>
      <c r="G60" s="13">
        <f t="shared" si="15"/>
        <v>26634632.189999998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1600000</v>
      </c>
      <c r="C62" s="13">
        <f t="shared" ref="C62:G62" si="16">SUM(C63:C67,C69:C70)</f>
        <v>0</v>
      </c>
      <c r="D62" s="13">
        <f t="shared" si="16"/>
        <v>1600000</v>
      </c>
      <c r="E62" s="13">
        <f t="shared" si="16"/>
        <v>0</v>
      </c>
      <c r="F62" s="13">
        <f t="shared" si="16"/>
        <v>0</v>
      </c>
      <c r="G62" s="13">
        <f t="shared" si="16"/>
        <v>1600000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5">
        <v>1600000</v>
      </c>
      <c r="C70" s="15">
        <v>0</v>
      </c>
      <c r="D70" s="13">
        <f t="shared" si="8"/>
        <v>1600000</v>
      </c>
      <c r="E70" s="15">
        <v>0</v>
      </c>
      <c r="F70" s="15">
        <v>0</v>
      </c>
      <c r="G70" s="13">
        <f t="shared" si="17"/>
        <v>1600000</v>
      </c>
      <c r="H70" s="16" t="s">
        <v>126</v>
      </c>
    </row>
    <row r="71" spans="1:8">
      <c r="A71" s="12" t="s">
        <v>127</v>
      </c>
      <c r="B71" s="13">
        <f>SUM(B72:B74)</f>
        <v>13150000</v>
      </c>
      <c r="C71" s="13">
        <f t="shared" ref="C71:G71" si="18">SUM(C72:C74)</f>
        <v>-3052999.45</v>
      </c>
      <c r="D71" s="13">
        <f t="shared" si="18"/>
        <v>10097000.550000001</v>
      </c>
      <c r="E71" s="13">
        <f t="shared" si="18"/>
        <v>5605930.1299999999</v>
      </c>
      <c r="F71" s="13">
        <f t="shared" si="18"/>
        <v>5605930.1299999999</v>
      </c>
      <c r="G71" s="13">
        <f t="shared" si="18"/>
        <v>4491070.4200000009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5">
        <v>13150000</v>
      </c>
      <c r="C74" s="15">
        <v>-3052999.45</v>
      </c>
      <c r="D74" s="13">
        <f t="shared" si="8"/>
        <v>10097000.550000001</v>
      </c>
      <c r="E74" s="15">
        <v>5605930.1299999999</v>
      </c>
      <c r="F74" s="15">
        <v>5605930.1299999999</v>
      </c>
      <c r="G74" s="13">
        <f t="shared" si="19"/>
        <v>4491070.4200000009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202946706.88</v>
      </c>
      <c r="C84" s="11">
        <f t="shared" ref="C84:G84" si="22">C85+C93+C103+C113+C123+C133+C137+C146+C150</f>
        <v>377537358.14999998</v>
      </c>
      <c r="D84" s="11">
        <f t="shared" si="22"/>
        <v>580484065.02999997</v>
      </c>
      <c r="E84" s="11">
        <f t="shared" si="22"/>
        <v>317740088.14999998</v>
      </c>
      <c r="F84" s="11">
        <f t="shared" si="22"/>
        <v>275199313.12</v>
      </c>
      <c r="G84" s="11">
        <f t="shared" si="22"/>
        <v>262743976.88</v>
      </c>
    </row>
    <row r="85" spans="1:8">
      <c r="A85" s="12" t="s">
        <v>15</v>
      </c>
      <c r="B85" s="13">
        <f>SUM(B86:B92)</f>
        <v>141439366</v>
      </c>
      <c r="C85" s="13">
        <f t="shared" ref="C85:G85" si="23">SUM(C86:C92)</f>
        <v>-7747909.5199999996</v>
      </c>
      <c r="D85" s="13">
        <f t="shared" si="23"/>
        <v>133691456.47999999</v>
      </c>
      <c r="E85" s="13">
        <f t="shared" si="23"/>
        <v>133680656.57999998</v>
      </c>
      <c r="F85" s="13">
        <f t="shared" si="23"/>
        <v>130837065.56999999</v>
      </c>
      <c r="G85" s="13">
        <f t="shared" si="23"/>
        <v>10799.89999999851</v>
      </c>
    </row>
    <row r="86" spans="1:8">
      <c r="A86" s="14" t="s">
        <v>16</v>
      </c>
      <c r="B86" s="15">
        <v>41763359</v>
      </c>
      <c r="C86" s="15">
        <v>-4386688.7699999996</v>
      </c>
      <c r="D86" s="13">
        <f t="shared" ref="D86:D92" si="24">B86+C86</f>
        <v>37376670.230000004</v>
      </c>
      <c r="E86" s="15">
        <v>37376670.229999997</v>
      </c>
      <c r="F86" s="15">
        <v>37376670.229999997</v>
      </c>
      <c r="G86" s="13">
        <f t="shared" ref="G86:G92" si="25">D86-E86</f>
        <v>0</v>
      </c>
      <c r="H86" s="16" t="s">
        <v>150</v>
      </c>
    </row>
    <row r="87" spans="1:8">
      <c r="A87" s="14" t="s">
        <v>18</v>
      </c>
      <c r="B87" s="15">
        <v>2453269</v>
      </c>
      <c r="C87" s="15">
        <v>2158359.15</v>
      </c>
      <c r="D87" s="13">
        <f t="shared" si="24"/>
        <v>4611628.1500000004</v>
      </c>
      <c r="E87" s="15">
        <v>4611628.1500000004</v>
      </c>
      <c r="F87" s="15">
        <v>4504174.55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15578486</v>
      </c>
      <c r="C88" s="15">
        <v>6254556.2599999998</v>
      </c>
      <c r="D88" s="13">
        <f t="shared" si="24"/>
        <v>21833042.259999998</v>
      </c>
      <c r="E88" s="15">
        <v>21822242.359999999</v>
      </c>
      <c r="F88" s="15">
        <v>21159147.350000001</v>
      </c>
      <c r="G88" s="13">
        <f t="shared" si="25"/>
        <v>10799.89999999851</v>
      </c>
      <c r="H88" s="16" t="s">
        <v>152</v>
      </c>
    </row>
    <row r="89" spans="1:8">
      <c r="A89" s="14" t="s">
        <v>22</v>
      </c>
      <c r="B89" s="15">
        <v>30737502</v>
      </c>
      <c r="C89" s="15">
        <v>-7192761.8700000001</v>
      </c>
      <c r="D89" s="13">
        <f t="shared" si="24"/>
        <v>23544740.129999999</v>
      </c>
      <c r="E89" s="15">
        <v>23544740.129999999</v>
      </c>
      <c r="F89" s="15">
        <v>21610871.949999999</v>
      </c>
      <c r="G89" s="13">
        <f t="shared" si="25"/>
        <v>0</v>
      </c>
      <c r="H89" s="16" t="s">
        <v>153</v>
      </c>
    </row>
    <row r="90" spans="1:8">
      <c r="A90" s="14" t="s">
        <v>24</v>
      </c>
      <c r="B90" s="15">
        <v>50906750</v>
      </c>
      <c r="C90" s="15">
        <v>-4581374.29</v>
      </c>
      <c r="D90" s="13">
        <f t="shared" si="24"/>
        <v>46325375.710000001</v>
      </c>
      <c r="E90" s="15">
        <v>46325375.710000001</v>
      </c>
      <c r="F90" s="15">
        <v>46186201.490000002</v>
      </c>
      <c r="G90" s="13">
        <f t="shared" si="25"/>
        <v>0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3">
        <v>0</v>
      </c>
      <c r="C92" s="13">
        <v>0</v>
      </c>
      <c r="D92" s="13">
        <f t="shared" si="24"/>
        <v>0</v>
      </c>
      <c r="E92" s="13">
        <v>0</v>
      </c>
      <c r="F92" s="13">
        <v>0</v>
      </c>
      <c r="G92" s="13">
        <f t="shared" si="25"/>
        <v>0</v>
      </c>
      <c r="H92" s="16" t="s">
        <v>156</v>
      </c>
    </row>
    <row r="93" spans="1:8">
      <c r="A93" s="12" t="s">
        <v>30</v>
      </c>
      <c r="B93" s="13">
        <f>SUM(B94:B102)</f>
        <v>6473756.5999999996</v>
      </c>
      <c r="C93" s="13">
        <f t="shared" ref="C93:G93" si="26">SUM(C94:C102)</f>
        <v>14806953.34</v>
      </c>
      <c r="D93" s="13">
        <f t="shared" si="26"/>
        <v>21280709.940000001</v>
      </c>
      <c r="E93" s="13">
        <f t="shared" si="26"/>
        <v>21276378.449999999</v>
      </c>
      <c r="F93" s="13">
        <f t="shared" si="26"/>
        <v>19629863.129999999</v>
      </c>
      <c r="G93" s="13">
        <f t="shared" si="26"/>
        <v>4331.4900000026755</v>
      </c>
    </row>
    <row r="94" spans="1:8">
      <c r="A94" s="14" t="s">
        <v>31</v>
      </c>
      <c r="B94" s="15">
        <v>50000</v>
      </c>
      <c r="C94" s="15">
        <v>-594.99</v>
      </c>
      <c r="D94" s="13">
        <f t="shared" ref="D94:D102" si="27">B94+C94</f>
        <v>49405.01</v>
      </c>
      <c r="E94" s="15">
        <v>49405.01</v>
      </c>
      <c r="F94" s="15">
        <v>49405.01</v>
      </c>
      <c r="G94" s="13">
        <f t="shared" ref="G94:G102" si="28">D94-E94</f>
        <v>0</v>
      </c>
      <c r="H94" s="16" t="s">
        <v>157</v>
      </c>
    </row>
    <row r="95" spans="1:8">
      <c r="A95" s="14" t="s">
        <v>33</v>
      </c>
      <c r="B95" s="15">
        <v>297892</v>
      </c>
      <c r="C95" s="15">
        <v>3039544.57</v>
      </c>
      <c r="D95" s="13">
        <f t="shared" si="27"/>
        <v>3337436.57</v>
      </c>
      <c r="E95" s="15">
        <v>3334213.91</v>
      </c>
      <c r="F95" s="15">
        <v>3315970.72</v>
      </c>
      <c r="G95" s="13">
        <f t="shared" si="28"/>
        <v>3222.6599999996834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5">
        <v>15000</v>
      </c>
      <c r="C97" s="15">
        <v>322663.28000000003</v>
      </c>
      <c r="D97" s="13">
        <f t="shared" si="27"/>
        <v>337663.28</v>
      </c>
      <c r="E97" s="15">
        <v>337312.57</v>
      </c>
      <c r="F97" s="15">
        <v>331262.57</v>
      </c>
      <c r="G97" s="13">
        <f t="shared" si="28"/>
        <v>350.71000000002095</v>
      </c>
      <c r="H97" s="16" t="s">
        <v>160</v>
      </c>
    </row>
    <row r="98" spans="1:8">
      <c r="A98" s="21" t="s">
        <v>39</v>
      </c>
      <c r="B98" s="15">
        <v>84600</v>
      </c>
      <c r="C98" s="15">
        <v>-37540.57</v>
      </c>
      <c r="D98" s="13">
        <f t="shared" si="27"/>
        <v>47059.43</v>
      </c>
      <c r="E98" s="15">
        <v>47054.2</v>
      </c>
      <c r="F98" s="15">
        <v>47054.2</v>
      </c>
      <c r="G98" s="13">
        <f t="shared" si="28"/>
        <v>5.2300000000032014</v>
      </c>
      <c r="H98" s="16" t="s">
        <v>161</v>
      </c>
    </row>
    <row r="99" spans="1:8">
      <c r="A99" s="14" t="s">
        <v>41</v>
      </c>
      <c r="B99" s="15">
        <v>5822264.5999999996</v>
      </c>
      <c r="C99" s="15">
        <v>11549125.640000001</v>
      </c>
      <c r="D99" s="13">
        <f t="shared" si="27"/>
        <v>17371390.240000002</v>
      </c>
      <c r="E99" s="15">
        <v>17370637.539999999</v>
      </c>
      <c r="F99" s="15">
        <v>15757574.77</v>
      </c>
      <c r="G99" s="13">
        <f t="shared" si="28"/>
        <v>752.70000000298023</v>
      </c>
      <c r="H99" s="16" t="s">
        <v>162</v>
      </c>
    </row>
    <row r="100" spans="1:8">
      <c r="A100" s="14" t="s">
        <v>43</v>
      </c>
      <c r="B100" s="15">
        <v>0</v>
      </c>
      <c r="C100" s="15">
        <v>24590</v>
      </c>
      <c r="D100" s="13">
        <f t="shared" si="27"/>
        <v>24590</v>
      </c>
      <c r="E100" s="15">
        <v>24589.83</v>
      </c>
      <c r="F100" s="15">
        <v>24589.83</v>
      </c>
      <c r="G100" s="13">
        <f t="shared" si="28"/>
        <v>0.16999999999825377</v>
      </c>
      <c r="H100" s="16" t="s">
        <v>163</v>
      </c>
    </row>
    <row r="101" spans="1:8">
      <c r="A101" s="14" t="s">
        <v>45</v>
      </c>
      <c r="B101" s="15">
        <v>170000</v>
      </c>
      <c r="C101" s="15">
        <v>-154286.64000000001</v>
      </c>
      <c r="D101" s="13">
        <f t="shared" si="27"/>
        <v>15713.359999999986</v>
      </c>
      <c r="E101" s="15">
        <v>15713.36</v>
      </c>
      <c r="F101" s="15">
        <v>6554</v>
      </c>
      <c r="G101" s="13">
        <f t="shared" si="28"/>
        <v>-1.4551915228366852E-11</v>
      </c>
      <c r="H101" s="16" t="s">
        <v>164</v>
      </c>
    </row>
    <row r="102" spans="1:8">
      <c r="A102" s="14" t="s">
        <v>47</v>
      </c>
      <c r="B102" s="15">
        <v>34000</v>
      </c>
      <c r="C102" s="15">
        <v>63452.05</v>
      </c>
      <c r="D102" s="13">
        <f t="shared" si="27"/>
        <v>97452.05</v>
      </c>
      <c r="E102" s="15">
        <v>97452.03</v>
      </c>
      <c r="F102" s="15">
        <v>97452.03</v>
      </c>
      <c r="G102" s="13">
        <f t="shared" si="28"/>
        <v>2.0000000004074536E-2</v>
      </c>
      <c r="H102" s="16" t="s">
        <v>165</v>
      </c>
    </row>
    <row r="103" spans="1:8">
      <c r="A103" s="12" t="s">
        <v>49</v>
      </c>
      <c r="B103" s="13">
        <f>SUM(B104:B112)</f>
        <v>205700</v>
      </c>
      <c r="C103" s="13">
        <f t="shared" ref="C103:G103" si="29">SUM(C104:C112)</f>
        <v>246672201.99000001</v>
      </c>
      <c r="D103" s="13">
        <f t="shared" si="29"/>
        <v>246877901.99000001</v>
      </c>
      <c r="E103" s="13">
        <f t="shared" si="29"/>
        <v>61242399.670000002</v>
      </c>
      <c r="F103" s="13">
        <f t="shared" si="29"/>
        <v>51623926.25</v>
      </c>
      <c r="G103" s="13">
        <f t="shared" si="29"/>
        <v>185635502.31999999</v>
      </c>
    </row>
    <row r="104" spans="1:8">
      <c r="A104" s="14" t="s">
        <v>50</v>
      </c>
      <c r="B104" s="15">
        <v>0</v>
      </c>
      <c r="C104" s="15">
        <v>18137854.510000002</v>
      </c>
      <c r="D104" s="13">
        <f t="shared" ref="D104:D112" si="30">B104+C104</f>
        <v>18137854.510000002</v>
      </c>
      <c r="E104" s="15">
        <v>18137854.510000002</v>
      </c>
      <c r="F104" s="15">
        <v>13435264.449999999</v>
      </c>
      <c r="G104" s="13">
        <f t="shared" ref="G104:G112" si="31">D104-E104</f>
        <v>0</v>
      </c>
      <c r="H104" s="16" t="s">
        <v>166</v>
      </c>
    </row>
    <row r="105" spans="1:8">
      <c r="A105" s="14" t="s">
        <v>52</v>
      </c>
      <c r="B105" s="15">
        <v>0</v>
      </c>
      <c r="C105" s="15">
        <v>3574000</v>
      </c>
      <c r="D105" s="13">
        <f t="shared" si="30"/>
        <v>3574000</v>
      </c>
      <c r="E105" s="15">
        <v>3573140</v>
      </c>
      <c r="F105" s="15">
        <v>3573140</v>
      </c>
      <c r="G105" s="13">
        <f t="shared" si="31"/>
        <v>860</v>
      </c>
      <c r="H105" s="16" t="s">
        <v>167</v>
      </c>
    </row>
    <row r="106" spans="1:8">
      <c r="A106" s="14" t="s">
        <v>54</v>
      </c>
      <c r="B106" s="15">
        <v>205700</v>
      </c>
      <c r="C106" s="15">
        <v>185450902.02000001</v>
      </c>
      <c r="D106" s="13">
        <f t="shared" si="30"/>
        <v>185656602.02000001</v>
      </c>
      <c r="E106" s="15">
        <v>35960</v>
      </c>
      <c r="F106" s="15">
        <v>35960</v>
      </c>
      <c r="G106" s="13">
        <f t="shared" si="31"/>
        <v>185620642.02000001</v>
      </c>
      <c r="H106" s="16" t="s">
        <v>168</v>
      </c>
    </row>
    <row r="107" spans="1:8">
      <c r="A107" s="14" t="s">
        <v>56</v>
      </c>
      <c r="B107" s="15">
        <v>0</v>
      </c>
      <c r="C107" s="15">
        <v>30624</v>
      </c>
      <c r="D107" s="13">
        <f t="shared" si="30"/>
        <v>30624</v>
      </c>
      <c r="E107" s="15">
        <v>30624</v>
      </c>
      <c r="F107" s="15">
        <v>30624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13560388.119999999</v>
      </c>
      <c r="D108" s="13">
        <f t="shared" si="30"/>
        <v>13560388.119999999</v>
      </c>
      <c r="E108" s="15">
        <v>13546387.83</v>
      </c>
      <c r="F108" s="15">
        <v>8630504.4700000007</v>
      </c>
      <c r="G108" s="13">
        <f t="shared" si="31"/>
        <v>14000.289999999106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3">
        <v>0</v>
      </c>
      <c r="C110" s="13">
        <v>0</v>
      </c>
      <c r="D110" s="13">
        <f t="shared" si="30"/>
        <v>0</v>
      </c>
      <c r="E110" s="13">
        <v>0</v>
      </c>
      <c r="F110" s="13">
        <v>0</v>
      </c>
      <c r="G110" s="13">
        <f t="shared" si="31"/>
        <v>0</v>
      </c>
      <c r="H110" s="16" t="s">
        <v>172</v>
      </c>
    </row>
    <row r="111" spans="1:8">
      <c r="A111" s="14" t="s">
        <v>64</v>
      </c>
      <c r="B111" s="15">
        <v>0</v>
      </c>
      <c r="C111" s="15">
        <v>25918433.34</v>
      </c>
      <c r="D111" s="13">
        <f t="shared" si="30"/>
        <v>25918433.34</v>
      </c>
      <c r="E111" s="15">
        <v>25918433.329999998</v>
      </c>
      <c r="F111" s="15">
        <v>25918433.329999998</v>
      </c>
      <c r="G111" s="13">
        <f t="shared" si="31"/>
        <v>1.0000001639127731E-2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0"/>
        <v>0</v>
      </c>
      <c r="E112" s="13">
        <v>0</v>
      </c>
      <c r="F112" s="13">
        <v>0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3045051</v>
      </c>
      <c r="C113" s="13">
        <f t="shared" ref="C113:G113" si="32">SUM(C114:C122)</f>
        <v>1815326.2</v>
      </c>
      <c r="D113" s="13">
        <f t="shared" si="32"/>
        <v>4860377.2</v>
      </c>
      <c r="E113" s="13">
        <f t="shared" si="32"/>
        <v>4398859.4000000004</v>
      </c>
      <c r="F113" s="13">
        <f t="shared" si="32"/>
        <v>4398859.4000000004</v>
      </c>
      <c r="G113" s="13">
        <f t="shared" si="32"/>
        <v>461517.80000000005</v>
      </c>
    </row>
    <row r="114" spans="1:8">
      <c r="A114" s="14" t="s">
        <v>69</v>
      </c>
      <c r="B114" s="15">
        <v>3045051</v>
      </c>
      <c r="C114" s="15">
        <v>0</v>
      </c>
      <c r="D114" s="13">
        <f t="shared" ref="D114:D122" si="33">B114+C114</f>
        <v>3045051</v>
      </c>
      <c r="E114" s="15">
        <v>3045051</v>
      </c>
      <c r="F114" s="15">
        <v>3045051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5">
        <v>0</v>
      </c>
      <c r="C117" s="15">
        <v>1815326.2</v>
      </c>
      <c r="D117" s="13">
        <f t="shared" si="33"/>
        <v>1815326.2</v>
      </c>
      <c r="E117" s="15">
        <v>1353808.4</v>
      </c>
      <c r="F117" s="15">
        <v>1353808.4</v>
      </c>
      <c r="G117" s="13">
        <f t="shared" si="34"/>
        <v>461517.80000000005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3071250</v>
      </c>
      <c r="D123" s="13">
        <f t="shared" si="35"/>
        <v>3071250</v>
      </c>
      <c r="E123" s="13">
        <f t="shared" si="35"/>
        <v>3071250</v>
      </c>
      <c r="F123" s="13">
        <f t="shared" si="35"/>
        <v>3071250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5">
        <v>0</v>
      </c>
      <c r="C127" s="15">
        <v>3071250</v>
      </c>
      <c r="D127" s="13">
        <f t="shared" si="36"/>
        <v>3071250</v>
      </c>
      <c r="E127" s="15">
        <v>3071250</v>
      </c>
      <c r="F127" s="15">
        <v>3071250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5">
        <v>0</v>
      </c>
      <c r="C128" s="15">
        <v>0</v>
      </c>
      <c r="D128" s="13">
        <f t="shared" si="36"/>
        <v>0</v>
      </c>
      <c r="E128" s="15">
        <v>0</v>
      </c>
      <c r="F128" s="15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47782833.280000001</v>
      </c>
      <c r="C133" s="13">
        <f t="shared" ref="C133:G133" si="38">SUM(C134:C136)</f>
        <v>108975228.05</v>
      </c>
      <c r="D133" s="13">
        <f t="shared" si="38"/>
        <v>156758061.32999998</v>
      </c>
      <c r="E133" s="13">
        <f t="shared" si="38"/>
        <v>86911022.719999999</v>
      </c>
      <c r="F133" s="13">
        <f t="shared" si="38"/>
        <v>58478827.439999998</v>
      </c>
      <c r="G133" s="13">
        <f t="shared" si="38"/>
        <v>69847038.609999999</v>
      </c>
    </row>
    <row r="134" spans="1:8">
      <c r="A134" s="14" t="s">
        <v>105</v>
      </c>
      <c r="B134" s="15">
        <v>47782833.280000001</v>
      </c>
      <c r="C134" s="15">
        <v>93966797.069999993</v>
      </c>
      <c r="D134" s="13">
        <f t="shared" ref="D134:D157" si="39">B134+C134</f>
        <v>141749630.34999999</v>
      </c>
      <c r="E134" s="15">
        <v>85662736.579999998</v>
      </c>
      <c r="F134" s="15">
        <v>58478827.439999998</v>
      </c>
      <c r="G134" s="13">
        <f t="shared" ref="G134:G136" si="40">D134-E134</f>
        <v>56086893.769999996</v>
      </c>
      <c r="H134" s="16" t="s">
        <v>191</v>
      </c>
    </row>
    <row r="135" spans="1:8">
      <c r="A135" s="14" t="s">
        <v>107</v>
      </c>
      <c r="B135" s="15">
        <v>0</v>
      </c>
      <c r="C135" s="15">
        <v>15008430.98</v>
      </c>
      <c r="D135" s="13">
        <f t="shared" si="39"/>
        <v>15008430.98</v>
      </c>
      <c r="E135" s="15">
        <v>1248286.1399999999</v>
      </c>
      <c r="F135" s="15">
        <v>0</v>
      </c>
      <c r="G135" s="13">
        <f t="shared" si="40"/>
        <v>13760144.84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4000000</v>
      </c>
      <c r="C146" s="13">
        <f t="shared" ref="C146:G146" si="43">SUM(C147:C149)</f>
        <v>9944308.0899999999</v>
      </c>
      <c r="D146" s="13">
        <f t="shared" si="43"/>
        <v>13944308.09</v>
      </c>
      <c r="E146" s="13">
        <f t="shared" si="43"/>
        <v>7159521.3300000001</v>
      </c>
      <c r="F146" s="13">
        <f t="shared" si="43"/>
        <v>7159521.3300000001</v>
      </c>
      <c r="G146" s="13">
        <f t="shared" si="43"/>
        <v>6784786.7599999998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5">
        <v>4000000</v>
      </c>
      <c r="C149" s="15">
        <v>9944308.0899999999</v>
      </c>
      <c r="D149" s="13">
        <f t="shared" si="39"/>
        <v>13944308.09</v>
      </c>
      <c r="E149" s="15">
        <v>7159521.3300000001</v>
      </c>
      <c r="F149" s="15">
        <v>7159521.3300000001</v>
      </c>
      <c r="G149" s="13">
        <f t="shared" si="44"/>
        <v>6784786.7599999998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804069475.83000004</v>
      </c>
      <c r="C159" s="11">
        <f t="shared" ref="C159:G159" si="47">C9+C84</f>
        <v>698731917.13</v>
      </c>
      <c r="D159" s="11">
        <f t="shared" si="47"/>
        <v>1502801392.9599998</v>
      </c>
      <c r="E159" s="11">
        <f t="shared" si="47"/>
        <v>1045413111.03</v>
      </c>
      <c r="F159" s="11">
        <f t="shared" si="47"/>
        <v>942075255.47000003</v>
      </c>
      <c r="G159" s="11">
        <f t="shared" si="47"/>
        <v>457388281.92999995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6a</vt:lpstr>
      <vt:lpstr>'Formato 6a'!Área_de_impresión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2024-01-29T21:48:34Z</dcterms:created>
  <dcterms:modified xsi:type="dcterms:W3CDTF">2024-01-29T21:49:01Z</dcterms:modified>
</cp:coreProperties>
</file>