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DATOS ABIERTOS\"/>
    </mc:Choice>
  </mc:AlternateContent>
  <bookViews>
    <workbookView xWindow="0" yWindow="0" windowWidth="28800" windowHeight="12132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B42" i="5" l="1"/>
  <c r="B6" i="5"/>
  <c r="D66" i="4" l="1"/>
  <c r="G66" i="4" s="1"/>
  <c r="D65" i="4"/>
  <c r="G65" i="4" s="1"/>
  <c r="D64" i="4"/>
  <c r="G64" i="4" s="1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D56" i="4"/>
  <c r="G56" i="4" s="1"/>
  <c r="D55" i="4"/>
  <c r="G55" i="4" s="1"/>
  <c r="D54" i="4"/>
  <c r="G54" i="4" s="1"/>
  <c r="D53" i="4"/>
  <c r="G53" i="4" s="1"/>
  <c r="D52" i="4"/>
  <c r="G52" i="4" s="1"/>
  <c r="D51" i="4"/>
  <c r="G51" i="4" s="1"/>
  <c r="D50" i="4"/>
  <c r="G50" i="4" s="1"/>
  <c r="D49" i="4"/>
  <c r="G49" i="4" s="1"/>
  <c r="D48" i="4"/>
  <c r="G48" i="4" s="1"/>
  <c r="D47" i="4"/>
  <c r="G47" i="4" s="1"/>
  <c r="D46" i="4"/>
  <c r="G46" i="4" s="1"/>
  <c r="D45" i="4"/>
  <c r="G45" i="4" s="1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F104" i="4" l="1"/>
  <c r="E104" i="4"/>
  <c r="C104" i="4"/>
  <c r="D102" i="4"/>
  <c r="G102" i="4" s="1"/>
  <c r="D100" i="4"/>
  <c r="G100" i="4" s="1"/>
  <c r="D98" i="4"/>
  <c r="G98" i="4" s="1"/>
  <c r="D96" i="4"/>
  <c r="G96" i="4" s="1"/>
  <c r="D94" i="4"/>
  <c r="G94" i="4" s="1"/>
  <c r="D92" i="4"/>
  <c r="G92" i="4" s="1"/>
  <c r="D90" i="4"/>
  <c r="G90" i="4" s="1"/>
  <c r="B104" i="4"/>
  <c r="F82" i="4"/>
  <c r="E82" i="4"/>
  <c r="D80" i="4"/>
  <c r="G80" i="4" s="1"/>
  <c r="D79" i="4"/>
  <c r="G79" i="4" s="1"/>
  <c r="D78" i="4"/>
  <c r="G78" i="4" s="1"/>
  <c r="D77" i="4"/>
  <c r="G77" i="4" s="1"/>
  <c r="C82" i="4"/>
  <c r="B82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68" i="4"/>
  <c r="E68" i="4"/>
  <c r="C68" i="4"/>
  <c r="B68" i="4"/>
  <c r="G82" i="4" l="1"/>
  <c r="G104" i="4"/>
  <c r="D82" i="4"/>
  <c r="D104" i="4"/>
  <c r="G68" i="4"/>
  <c r="D68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6" i="8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<sst xmlns="http://schemas.openxmlformats.org/spreadsheetml/2006/main" count="257" uniqueCount="196">
  <si>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</si>
  <si>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</si>
  <si>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</si>
  <si>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</si>
  <si>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</si>
  <si>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</si>
  <si>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</si>
  <si>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</si>
  <si>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</si>
  <si>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</si>
  <si>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</si>
  <si>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</si>
  <si>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</si>
  <si>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</si>
  <si>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</si>
  <si>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</si>
  <si>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</si>
  <si>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</si>
  <si>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</si>
  <si>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</si>
  <si>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</si>
  <si>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</si>
  <si>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</si>
  <si>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</si>
  <si>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</si>
  <si>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</si>
  <si>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</si>
  <si>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</si>
  <si>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</si>
  <si>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</si>
  <si>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</si>
  <si>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</si>
  <si>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</si>
  <si>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</si>
  <si>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</si>
  <si>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</si>
  <si>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</si>
  <si>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</si>
  <si>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</si>
  <si>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</si>
  <si>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</si>
  <si>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</si>
  <si>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</si>
  <si>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</si>
  <si>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</si>
  <si>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</si>
  <si>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</si>
  <si>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</si>
  <si>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</si>
  <si>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</si>
  <si>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</si>
  <si>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</si>
  <si>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</si>
  <si>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</si>
  <si>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</si>
  <si>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</si>
  <si>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</si>
  <si>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</si>
  <si>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</si>
  <si>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</si>
  <si>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</si>
  <si>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</si>
  <si>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</si>
  <si>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</si>
  <si>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</si>
  <si>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</si>
  <si>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</si>
  <si>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</si>
  <si>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</si>
  <si>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</si>
  <si>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</si>
  <si>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</si>
  <si>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</si>
  <si>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</si>
  <si>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</si>
  <si>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</si>
  <si>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</si>
  <si>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</si>
  <si>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</si>
  <si>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</si>
  <si>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</si>
  <si>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</si>
  <si>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</si>
  <si>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</si>
  <si>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</si>
  <si>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</si>
  <si>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</si>
  <si>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</si>
  <si>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</si>
  <si>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</si>
  <si>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</si>
  <si>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</si>
  <si>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</si>
  <si>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</si>
  <si>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</si>
  <si>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</si>
  <si>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</si>
  <si>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</si>
  <si>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</si>
  <si>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</si>
  <si>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</si>
  <si>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</si>
  <si>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</si>
  <si>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</si>
  <si>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</si>
  <si>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</si>
  <si>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</si>
  <si>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</si>
  <si>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</si>
  <si>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</si>
  <si>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</si>
  <si>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</si>
  <si>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</si>
  <si>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</si>
  <si>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</si>
  <si>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</si>
  <si>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</si>
  <si>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</si>
  <si>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</si>
  <si>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</si>
  <si>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</si>
  <si>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</si>
  <si>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</si>
  <si>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</si>
  <si>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</si>
  <si>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</si>
  <si>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</si>
  <si>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Guanajuato
Estado Analítico del Ejercicio del Presupuesto de Egresos
Clasificación por Objeto del Gasto (Capítulo y Concepto)
Del 1 de Enero al 31 de Diciembre de 2023</t>
  </si>
  <si>
    <t>Municipio de Guanajuato
Estado Analítico del Ejercicio del Presupuesto de Egresos
Clasificación Económica (por Tipo de Gasto)
Del 1 de Enero al 31 de Diciembre de 2023</t>
  </si>
  <si>
    <t>31111M130010000 PRESIDENTE MUNICIPAL</t>
  </si>
  <si>
    <t>31111M130020000 SINDICATURA Y REGIDURIA</t>
  </si>
  <si>
    <t>31111M130030100 DESPACHO SECRETARIA PART</t>
  </si>
  <si>
    <t>31111M130030200 DIRECCION DE ATENCION CI</t>
  </si>
  <si>
    <t>31111M130040000 UNIDAD DE COMUNICACION S</t>
  </si>
  <si>
    <t>31111M130050000 CONTRALORIA MUNICIPAL</t>
  </si>
  <si>
    <t>31111M130060000 UNIDAD DE INNOVACION Y P</t>
  </si>
  <si>
    <t>31111M130070100 DESPACHO SECRETARIA DEL</t>
  </si>
  <si>
    <t>31111M130070200 JUZGADO ADMINISTRATIVO M</t>
  </si>
  <si>
    <t>31111M130070300 DIRECCION DE LA FUNCION</t>
  </si>
  <si>
    <t>31111M130070400 DIRECCION DE ARCHIVO MUN</t>
  </si>
  <si>
    <t>31111M130070500 UNIDAD DE ACCESO A LA IN</t>
  </si>
  <si>
    <t>31111M130070600 DIRECCION DE GOBIERNO</t>
  </si>
  <si>
    <t>31111M130080000 DIRECCION GENERAL DE SER</t>
  </si>
  <si>
    <t>31111M130090100 DESPACHO TESORERIA MUNIC</t>
  </si>
  <si>
    <t>31111M130090200 DIRECCION DE INGRESOS</t>
  </si>
  <si>
    <t>31111M130090300 DIRECCION DE CATASTRO E</t>
  </si>
  <si>
    <t>31111M130090400 COORDINACION GENERAL DE</t>
  </si>
  <si>
    <t>31111M130090500 COORDINACION GENERAL DE</t>
  </si>
  <si>
    <t>31111M130090600 DIR. DE ADQUISICIONES Y</t>
  </si>
  <si>
    <t>31111M130090700 DIRECCION DE RECURSOS HU</t>
  </si>
  <si>
    <t>31111M130090800 DIR. DE TECNOLOGIAS DE L</t>
  </si>
  <si>
    <t>31111M130100100 DESP DIR GENERAL DE SERV</t>
  </si>
  <si>
    <t>31111M130100200 DIRECCION DE SERVICIOS C</t>
  </si>
  <si>
    <t>31111M130100300 DIRECCION DE SERVICIOS B</t>
  </si>
  <si>
    <t>31111M130100400 DIRECCION DE ALUMBRADO P</t>
  </si>
  <si>
    <t>31111M130110100 DESP DIR GRAL MED AMB Y</t>
  </si>
  <si>
    <t>31111M130110200 DIRECCION TECNICA ADMINI</t>
  </si>
  <si>
    <t>31111M130110300 DIRECCION DE ADMINISTRAC</t>
  </si>
  <si>
    <t>31111M130110400 DIR IMAGEN URB Y GEST CE</t>
  </si>
  <si>
    <t>31111M130110500 DIRECCION DE ECOLOGIA Y</t>
  </si>
  <si>
    <t>31111M130110600 DIRECCION DE VIVIENDA</t>
  </si>
  <si>
    <t>31111M130120100 DESPACHO DIR GENERAL DE</t>
  </si>
  <si>
    <t>31111M130120200 DIR TECNICA ADVA DE OBRA</t>
  </si>
  <si>
    <t>31111M130120300 DIRECCION DE CONSTRUCCIO</t>
  </si>
  <si>
    <t>31111M130120400 DIR PROG DE OBRA, ESTUDI</t>
  </si>
  <si>
    <t>31111M130120500 DIRECCION DE MANTENIMIEN</t>
  </si>
  <si>
    <t>31111M130130100 DESPACHO SRIA DE SEGURID</t>
  </si>
  <si>
    <t>31111M130130200 DIR GRAL TRANSITO MOVILI</t>
  </si>
  <si>
    <t>31111M130130300 COMISARIA DE LA POLICIA</t>
  </si>
  <si>
    <t>31111M130130400 DIRECCION DE PROTECCION</t>
  </si>
  <si>
    <t>31111M130130500 DIR FISCALIZACION Y CTRO</t>
  </si>
  <si>
    <t>31111M130140000 DIR GRAL DE ATENCION A L</t>
  </si>
  <si>
    <t>31111M130150100 DESP DIR GRAL DESARROLLO</t>
  </si>
  <si>
    <t>31111M130150200 DIR DE GESTION Y PARTICI</t>
  </si>
  <si>
    <t>31111M130150300 DIRECCION DE DESARROLLO</t>
  </si>
  <si>
    <t>31111M130150400 DIRECCION DE PROYECTOS P</t>
  </si>
  <si>
    <t>31111M130150500 DIR ORGANIZACIONES Y PRO</t>
  </si>
  <si>
    <t>31111M130150600 DIRECCION DE SALUD</t>
  </si>
  <si>
    <t>31111M130160100 DESPACHO DIR GRAL DES TU</t>
  </si>
  <si>
    <t>31111M130160200 DIRECCION DE PROMOCION T</t>
  </si>
  <si>
    <t>31111M130160300 DIRECCION DE DESARROLLO</t>
  </si>
  <si>
    <t>31111M130160400 DIR DE ATN A MIPYMES Y S</t>
  </si>
  <si>
    <t>31111M130160500 DIR DE PROMOCION ECON Y</t>
  </si>
  <si>
    <t>31111M130170100 DESPACHO DIR GRAL DE CUL</t>
  </si>
  <si>
    <t>31111M130170200 DIRECCION DE ATENCION A</t>
  </si>
  <si>
    <t>31111M130170300 DIRECCION DE MUSEO DE LA</t>
  </si>
  <si>
    <t>31111M130900100 DES INTEGRAL PARA LA FAM</t>
  </si>
  <si>
    <t>31111M130900200 COMISION MPAL DEL DEPORT</t>
  </si>
  <si>
    <t>31111M130900300 INST. MPAL DE PLANEACION</t>
  </si>
  <si>
    <t>Municipio de Guanajuato
Estado Analítico del Ejercicio del Presupuesto de Egresos
Clasificación Administrativa
Del 1 de Enero al 31 de Diciembre de 2023</t>
  </si>
  <si>
    <t>Municipio de Guanajuato
Estado Analítico del Ejercicio del Presupuesto de Egresos
Clasificación Administrativa (Poderes)
Del 1 de Enero al 31 de Diciembre de 2023</t>
  </si>
  <si>
    <t>Municipio de Guanajuato
Estado Analítico del Ejercicio del Presupuesto de Egresos
Clasificación Administrativa (Sector Paraestatal)
Del 1 de Enero al 31 de Diciembre de 2023</t>
  </si>
  <si>
    <t>Municipio de Guanajuato
Estado Analítico del Ejercicio del Presupuesto de Egresos
Clasificación Funcional (Finalidad y Función)
Del 1 de Enero al 31 de Diciembre de 2023</t>
  </si>
  <si>
    <t>NO APLICA</t>
  </si>
  <si>
    <t>Entidades Paraestatales Finanacieras No Monetarias con Participacion Estatal Mayoritaria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</si>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</sst>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" fontId="3" fillId="0" borderId="11" xfId="0" applyNumberFormat="1" applyFont="1" applyFill="1" applyBorder="1" applyProtection="1">
      <protection locked="0"/>
    </xf>
    <xf numFmtId="4" fontId="3" fillId="0" borderId="9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4" fontId="7" fillId="0" borderId="9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1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5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3" fillId="0" borderId="10" xfId="0" applyFont="1" applyBorder="1" applyProtection="1"/>
    <xf numFmtId="0" fontId="3" fillId="0" borderId="11" xfId="0" applyFont="1" applyBorder="1" applyProtection="1"/>
    <xf numFmtId="0" fontId="0" fillId="0" borderId="0" xfId="0" applyProtection="1"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5" xfId="9" applyNumberFormat="1" applyFont="1" applyFill="1" applyBorder="1" applyAlignment="1">
      <alignment horizontal="center" vertical="center" wrapText="1"/>
    </xf>
    <xf numFmtId="4" fontId="3" fillId="0" borderId="9" xfId="9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3" fillId="0" borderId="9" xfId="9" applyFont="1" applyFill="1" applyBorder="1" applyAlignment="1">
      <alignment horizontal="left" vertical="center" indent="1"/>
    </xf>
    <xf numFmtId="0" fontId="0" fillId="0" borderId="0" xfId="0" applyProtection="1"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right"/>
      <protection locked="0"/>
    </xf>
    <xf numFmtId="4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3" fillId="0" borderId="9" xfId="0" applyFont="1" applyBorder="1" applyAlignment="1">
      <alignment wrapText="1"/>
    </xf>
    <xf numFmtId="4" fontId="3" fillId="0" borderId="9" xfId="0" applyNumberFormat="1" applyFont="1" applyBorder="1" applyProtection="1">
      <protection locked="0"/>
    </xf>
    <xf numFmtId="0" fontId="3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 inden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</cellXfs>
  <cellStyles count="32">
    <cellStyle name="Euro" xfId="1"/>
    <cellStyle name="Millares 2" xfId="2"/>
    <cellStyle name="Millares 2 2" xfId="3"/>
    <cellStyle name="Millares 2 2 2" xfId="25"/>
    <cellStyle name="Millares 2 2 3" xfId="17"/>
    <cellStyle name="Millares 2 3" xfId="4"/>
    <cellStyle name="Millares 2 3 2" xfId="26"/>
    <cellStyle name="Millares 2 3 3" xfId="18"/>
    <cellStyle name="Millares 2 4" xfId="24"/>
    <cellStyle name="Millares 2 5" xfId="16"/>
    <cellStyle name="Millares 3" xfId="5"/>
    <cellStyle name="Millares 3 2" xfId="27"/>
    <cellStyle name="Millares 3 3" xfId="19"/>
    <cellStyle name="Moneda 2" xfId="6"/>
    <cellStyle name="Moneda 2 2" xfId="28"/>
    <cellStyle name="Moneda 2 3" xfId="20"/>
    <cellStyle name="Normal" xfId="0" builtinId="0"/>
    <cellStyle name="Normal 2" xfId="7"/>
    <cellStyle name="Normal 2 2" xfId="8"/>
    <cellStyle name="Normal 2 3" xfId="29"/>
    <cellStyle name="Normal 2 4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1"/>
    <cellStyle name="Normal 6 2 3" xfId="23"/>
    <cellStyle name="Normal 6 3" xfId="30"/>
    <cellStyle name="Normal 6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zoomScaleNormal="100" workbookViewId="0">
      <selection activeCell="A3" sqref="A3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57" t="s">
        <v>127</v>
      </c>
      <c r="B1" s="57"/>
      <c r="C1" s="57"/>
      <c r="D1" s="57"/>
      <c r="E1" s="57"/>
      <c r="F1" s="57"/>
      <c r="G1" s="58"/>
    </row>
    <row r="2" spans="1:8" x14ac:dyDescent="0.2">
      <c r="A2" s="28"/>
      <c r="B2" s="59" t="s">
        <v>57</v>
      </c>
      <c r="C2" s="57"/>
      <c r="D2" s="57"/>
      <c r="E2" s="57"/>
      <c r="F2" s="58"/>
      <c r="G2" s="60" t="s">
        <v>56</v>
      </c>
    </row>
    <row r="3" spans="1:8" ht="24.9" customHeight="1" x14ac:dyDescent="0.2">
      <c r="A3" s="29" t="s">
        <v>51</v>
      </c>
      <c r="B3" s="26" t="s">
        <v>52</v>
      </c>
      <c r="C3" s="26" t="s">
        <v>117</v>
      </c>
      <c r="D3" s="26" t="s">
        <v>53</v>
      </c>
      <c r="E3" s="26" t="s">
        <v>54</v>
      </c>
      <c r="F3" s="26" t="s">
        <v>55</v>
      </c>
      <c r="G3" s="61"/>
    </row>
    <row r="4" spans="1:8" x14ac:dyDescent="0.2">
      <c r="A4" s="30"/>
      <c r="B4" s="27">
        <v>1</v>
      </c>
      <c r="C4" s="27">
        <v>2</v>
      </c>
      <c r="D4" s="27" t="s">
        <v>118</v>
      </c>
      <c r="E4" s="27">
        <v>4</v>
      </c>
      <c r="F4" s="27">
        <v>5</v>
      </c>
      <c r="G4" s="27" t="s">
        <v>119</v>
      </c>
    </row>
    <row r="5" spans="1:8" x14ac:dyDescent="0.2">
      <c r="A5" s="17" t="s">
        <v>58</v>
      </c>
      <c r="B5" s="11">
        <f>SUM(B6:B12)</f>
        <v>472320104.55000007</v>
      </c>
      <c r="C5" s="11">
        <f>SUM(C6:C12)</f>
        <v>27521888.879999999</v>
      </c>
      <c r="D5" s="11">
        <f>B5+C5</f>
        <v>499841993.43000007</v>
      </c>
      <c r="E5" s="11">
        <f>SUM(E6:E12)</f>
        <v>478765991.99000001</v>
      </c>
      <c r="F5" s="11">
        <f>SUM(F6:F12)</f>
        <v>467915437.03000003</v>
      </c>
      <c r="G5" s="11">
        <f>D5-E5</f>
        <v>21076001.440000057</v>
      </c>
    </row>
    <row r="6" spans="1:8" x14ac:dyDescent="0.2">
      <c r="A6" s="19" t="s">
        <v>62</v>
      </c>
      <c r="B6" s="4">
        <v>139781280</v>
      </c>
      <c r="C6" s="4">
        <v>-4407061.3600000003</v>
      </c>
      <c r="D6" s="4">
        <f t="shared" ref="D6:D69" si="0">B6+C6</f>
        <v>135374218.63999999</v>
      </c>
      <c r="E6" s="4">
        <v>131711406.64</v>
      </c>
      <c r="F6" s="4">
        <v>131711406.64</v>
      </c>
      <c r="G6" s="4">
        <f t="shared" ref="G6:G69" si="1">D6-E6</f>
        <v>3662811.9999999851</v>
      </c>
      <c r="H6" s="8">
        <v>1100</v>
      </c>
    </row>
    <row r="7" spans="1:8" x14ac:dyDescent="0.2">
      <c r="A7" s="19" t="s">
        <v>63</v>
      </c>
      <c r="B7" s="4">
        <v>28183351.460000001</v>
      </c>
      <c r="C7" s="4">
        <v>33196117.68</v>
      </c>
      <c r="D7" s="4">
        <f t="shared" si="0"/>
        <v>61379469.140000001</v>
      </c>
      <c r="E7" s="4">
        <v>53337186.789999999</v>
      </c>
      <c r="F7" s="4">
        <v>52291164.159999996</v>
      </c>
      <c r="G7" s="4">
        <f t="shared" si="1"/>
        <v>8042282.3500000015</v>
      </c>
      <c r="H7" s="8">
        <v>1200</v>
      </c>
    </row>
    <row r="8" spans="1:8" x14ac:dyDescent="0.2">
      <c r="A8" s="19" t="s">
        <v>64</v>
      </c>
      <c r="B8" s="4">
        <v>46228088</v>
      </c>
      <c r="C8" s="4">
        <v>9063362.8699999992</v>
      </c>
      <c r="D8" s="4">
        <f t="shared" si="0"/>
        <v>55291450.869999997</v>
      </c>
      <c r="E8" s="4">
        <v>54845444.729999997</v>
      </c>
      <c r="F8" s="4">
        <v>52874496.039999999</v>
      </c>
      <c r="G8" s="4">
        <f t="shared" si="1"/>
        <v>446006.1400000006</v>
      </c>
      <c r="H8" s="8">
        <v>1300</v>
      </c>
    </row>
    <row r="9" spans="1:8" x14ac:dyDescent="0.2">
      <c r="A9" s="19" t="s">
        <v>33</v>
      </c>
      <c r="B9" s="4">
        <v>98861828</v>
      </c>
      <c r="C9" s="4">
        <v>-12872041.15</v>
      </c>
      <c r="D9" s="4">
        <f t="shared" si="0"/>
        <v>85989786.849999994</v>
      </c>
      <c r="E9" s="4">
        <v>81143026.859999999</v>
      </c>
      <c r="F9" s="4">
        <v>75076505.200000003</v>
      </c>
      <c r="G9" s="4">
        <f t="shared" si="1"/>
        <v>4846759.9899999946</v>
      </c>
      <c r="H9" s="8">
        <v>1400</v>
      </c>
    </row>
    <row r="10" spans="1:8" x14ac:dyDescent="0.2">
      <c r="A10" s="19" t="s">
        <v>65</v>
      </c>
      <c r="B10" s="4">
        <v>159265557.09</v>
      </c>
      <c r="C10" s="4">
        <v>2541510.84</v>
      </c>
      <c r="D10" s="4">
        <f t="shared" si="0"/>
        <v>161807067.93000001</v>
      </c>
      <c r="E10" s="4">
        <v>157728926.97</v>
      </c>
      <c r="F10" s="4">
        <v>155961864.99000001</v>
      </c>
      <c r="G10" s="4">
        <f t="shared" si="1"/>
        <v>4078140.9600000083</v>
      </c>
      <c r="H10" s="8">
        <v>1500</v>
      </c>
    </row>
    <row r="11" spans="1:8" x14ac:dyDescent="0.2">
      <c r="A11" s="19" t="s">
        <v>34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  <c r="H11" s="8">
        <v>1600</v>
      </c>
    </row>
    <row r="12" spans="1:8" x14ac:dyDescent="0.2">
      <c r="A12" s="19" t="s">
        <v>66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  <c r="H12" s="8">
        <v>1700</v>
      </c>
    </row>
    <row r="13" spans="1:8" x14ac:dyDescent="0.2">
      <c r="A13" s="17" t="s">
        <v>122</v>
      </c>
      <c r="B13" s="12">
        <f>SUM(B14:B22)</f>
        <v>71528706.120000005</v>
      </c>
      <c r="C13" s="12">
        <f>SUM(C14:C22)</f>
        <v>25322507.129999999</v>
      </c>
      <c r="D13" s="12">
        <f t="shared" si="0"/>
        <v>96851213.25</v>
      </c>
      <c r="E13" s="12">
        <f>SUM(E14:E22)</f>
        <v>88038236.439999983</v>
      </c>
      <c r="F13" s="12">
        <f>SUM(F14:F22)</f>
        <v>73977819.080000013</v>
      </c>
      <c r="G13" s="12">
        <f t="shared" si="1"/>
        <v>8812976.8100000173</v>
      </c>
      <c r="H13" s="18">
        <v>0</v>
      </c>
    </row>
    <row r="14" spans="1:8" x14ac:dyDescent="0.2">
      <c r="A14" s="19" t="s">
        <v>67</v>
      </c>
      <c r="B14" s="4">
        <v>6512243</v>
      </c>
      <c r="C14" s="4">
        <v>1367772.63</v>
      </c>
      <c r="D14" s="4">
        <f t="shared" si="0"/>
        <v>7880015.6299999999</v>
      </c>
      <c r="E14" s="4">
        <v>7437959.3499999996</v>
      </c>
      <c r="F14" s="4">
        <v>7263458.9699999997</v>
      </c>
      <c r="G14" s="4">
        <f t="shared" si="1"/>
        <v>442056.28000000026</v>
      </c>
      <c r="H14" s="8">
        <v>2100</v>
      </c>
    </row>
    <row r="15" spans="1:8" x14ac:dyDescent="0.2">
      <c r="A15" s="19" t="s">
        <v>68</v>
      </c>
      <c r="B15" s="4">
        <v>6377627</v>
      </c>
      <c r="C15" s="4">
        <v>3349312.58</v>
      </c>
      <c r="D15" s="4">
        <f t="shared" si="0"/>
        <v>9726939.5800000001</v>
      </c>
      <c r="E15" s="4">
        <v>8807265.5099999998</v>
      </c>
      <c r="F15" s="4">
        <v>8780344.3200000003</v>
      </c>
      <c r="G15" s="4">
        <f t="shared" si="1"/>
        <v>919674.0700000003</v>
      </c>
      <c r="H15" s="8">
        <v>2200</v>
      </c>
    </row>
    <row r="16" spans="1:8" x14ac:dyDescent="0.2">
      <c r="A16" s="19" t="s">
        <v>69</v>
      </c>
      <c r="B16" s="4">
        <v>0</v>
      </c>
      <c r="C16" s="4">
        <v>0</v>
      </c>
      <c r="D16" s="4">
        <f t="shared" si="0"/>
        <v>0</v>
      </c>
      <c r="E16" s="4">
        <v>0</v>
      </c>
      <c r="F16" s="4">
        <v>0</v>
      </c>
      <c r="G16" s="4">
        <f t="shared" si="1"/>
        <v>0</v>
      </c>
      <c r="H16" s="8">
        <v>2300</v>
      </c>
    </row>
    <row r="17" spans="1:8" x14ac:dyDescent="0.2">
      <c r="A17" s="19" t="s">
        <v>70</v>
      </c>
      <c r="B17" s="4">
        <v>21838910</v>
      </c>
      <c r="C17" s="4">
        <v>4667020.71</v>
      </c>
      <c r="D17" s="4">
        <f t="shared" si="0"/>
        <v>26505930.710000001</v>
      </c>
      <c r="E17" s="4">
        <v>23821466.57</v>
      </c>
      <c r="F17" s="4">
        <v>12692527.439999999</v>
      </c>
      <c r="G17" s="4">
        <f t="shared" si="1"/>
        <v>2684464.1400000006</v>
      </c>
      <c r="H17" s="8">
        <v>2400</v>
      </c>
    </row>
    <row r="18" spans="1:8" x14ac:dyDescent="0.2">
      <c r="A18" s="19" t="s">
        <v>71</v>
      </c>
      <c r="B18" s="4">
        <v>1000011</v>
      </c>
      <c r="C18" s="4">
        <v>-7496.15</v>
      </c>
      <c r="D18" s="4">
        <f t="shared" si="0"/>
        <v>992514.85</v>
      </c>
      <c r="E18" s="4">
        <v>821569.55</v>
      </c>
      <c r="F18" s="4">
        <v>708872.07</v>
      </c>
      <c r="G18" s="4">
        <f t="shared" si="1"/>
        <v>170945.29999999993</v>
      </c>
      <c r="H18" s="8">
        <v>2500</v>
      </c>
    </row>
    <row r="19" spans="1:8" x14ac:dyDescent="0.2">
      <c r="A19" s="19" t="s">
        <v>72</v>
      </c>
      <c r="B19" s="4">
        <v>27702697.120000001</v>
      </c>
      <c r="C19" s="4">
        <v>15495634.73</v>
      </c>
      <c r="D19" s="4">
        <f t="shared" si="0"/>
        <v>43198331.850000001</v>
      </c>
      <c r="E19" s="4">
        <v>39646973.939999998</v>
      </c>
      <c r="F19" s="4">
        <v>37231384.75</v>
      </c>
      <c r="G19" s="4">
        <f t="shared" si="1"/>
        <v>3551357.9100000039</v>
      </c>
      <c r="H19" s="8">
        <v>2600</v>
      </c>
    </row>
    <row r="20" spans="1:8" x14ac:dyDescent="0.2">
      <c r="A20" s="19" t="s">
        <v>73</v>
      </c>
      <c r="B20" s="4">
        <v>6489545</v>
      </c>
      <c r="C20" s="4">
        <v>635201.31999999995</v>
      </c>
      <c r="D20" s="4">
        <f t="shared" si="0"/>
        <v>7124746.3200000003</v>
      </c>
      <c r="E20" s="4">
        <v>6415650.3300000001</v>
      </c>
      <c r="F20" s="4">
        <v>6254185.9000000004</v>
      </c>
      <c r="G20" s="4">
        <f t="shared" si="1"/>
        <v>709095.99000000022</v>
      </c>
      <c r="H20" s="8">
        <v>2700</v>
      </c>
    </row>
    <row r="21" spans="1:8" x14ac:dyDescent="0.2">
      <c r="A21" s="19" t="s">
        <v>74</v>
      </c>
      <c r="B21" s="4">
        <v>190000</v>
      </c>
      <c r="C21" s="4">
        <v>-154286.64000000001</v>
      </c>
      <c r="D21" s="4">
        <f t="shared" si="0"/>
        <v>35713.359999999986</v>
      </c>
      <c r="E21" s="4">
        <v>35703.120000000003</v>
      </c>
      <c r="F21" s="4">
        <v>26543.759999999998</v>
      </c>
      <c r="G21" s="4">
        <f t="shared" si="1"/>
        <v>10.239999999983411</v>
      </c>
      <c r="H21" s="8">
        <v>2800</v>
      </c>
    </row>
    <row r="22" spans="1:8" x14ac:dyDescent="0.2">
      <c r="A22" s="19" t="s">
        <v>75</v>
      </c>
      <c r="B22" s="4">
        <v>1417673</v>
      </c>
      <c r="C22" s="4">
        <v>-30652.05</v>
      </c>
      <c r="D22" s="4">
        <f t="shared" si="0"/>
        <v>1387020.95</v>
      </c>
      <c r="E22" s="4">
        <v>1051648.07</v>
      </c>
      <c r="F22" s="4">
        <v>1020501.87</v>
      </c>
      <c r="G22" s="4">
        <f t="shared" si="1"/>
        <v>335372.87999999989</v>
      </c>
      <c r="H22" s="8">
        <v>2900</v>
      </c>
    </row>
    <row r="23" spans="1:8" x14ac:dyDescent="0.2">
      <c r="A23" s="17" t="s">
        <v>59</v>
      </c>
      <c r="B23" s="12">
        <f>SUM(B24:B32)</f>
        <v>117414145</v>
      </c>
      <c r="C23" s="12">
        <f>SUM(C24:C32)</f>
        <v>274539568.75</v>
      </c>
      <c r="D23" s="12">
        <f t="shared" si="0"/>
        <v>391953713.75</v>
      </c>
      <c r="E23" s="12">
        <f>SUM(E24:E32)</f>
        <v>182823551.66</v>
      </c>
      <c r="F23" s="12">
        <f>SUM(F24:F32)</f>
        <v>156368651.55999997</v>
      </c>
      <c r="G23" s="12">
        <f t="shared" si="1"/>
        <v>209130162.09</v>
      </c>
      <c r="H23" s="18">
        <v>0</v>
      </c>
    </row>
    <row r="24" spans="1:8" x14ac:dyDescent="0.2">
      <c r="A24" s="19" t="s">
        <v>76</v>
      </c>
      <c r="B24" s="4">
        <v>18177858</v>
      </c>
      <c r="C24" s="4">
        <v>18849049.510000002</v>
      </c>
      <c r="D24" s="4">
        <f t="shared" si="0"/>
        <v>37026907.510000005</v>
      </c>
      <c r="E24" s="4">
        <v>26677677.050000001</v>
      </c>
      <c r="F24" s="4">
        <v>19156907.199999999</v>
      </c>
      <c r="G24" s="4">
        <f t="shared" si="1"/>
        <v>10349230.460000005</v>
      </c>
      <c r="H24" s="8">
        <v>3100</v>
      </c>
    </row>
    <row r="25" spans="1:8" x14ac:dyDescent="0.2">
      <c r="A25" s="19" t="s">
        <v>77</v>
      </c>
      <c r="B25" s="4">
        <v>9097263</v>
      </c>
      <c r="C25" s="4">
        <v>6267033.9699999997</v>
      </c>
      <c r="D25" s="4">
        <f t="shared" si="0"/>
        <v>15364296.969999999</v>
      </c>
      <c r="E25" s="4">
        <v>15149132.66</v>
      </c>
      <c r="F25" s="4">
        <v>14137848.66</v>
      </c>
      <c r="G25" s="4">
        <f t="shared" si="1"/>
        <v>215164.30999999866</v>
      </c>
      <c r="H25" s="8">
        <v>3200</v>
      </c>
    </row>
    <row r="26" spans="1:8" x14ac:dyDescent="0.2">
      <c r="A26" s="19" t="s">
        <v>78</v>
      </c>
      <c r="B26" s="4">
        <v>19137492</v>
      </c>
      <c r="C26" s="4">
        <v>196004731.22</v>
      </c>
      <c r="D26" s="4">
        <f t="shared" si="0"/>
        <v>215142223.22</v>
      </c>
      <c r="E26" s="4">
        <v>23248053.77</v>
      </c>
      <c r="F26" s="4">
        <v>18819632.670000002</v>
      </c>
      <c r="G26" s="4">
        <f t="shared" si="1"/>
        <v>191894169.44999999</v>
      </c>
      <c r="H26" s="8">
        <v>3300</v>
      </c>
    </row>
    <row r="27" spans="1:8" x14ac:dyDescent="0.2">
      <c r="A27" s="19" t="s">
        <v>79</v>
      </c>
      <c r="B27" s="4">
        <v>7869704</v>
      </c>
      <c r="C27" s="4">
        <v>125624</v>
      </c>
      <c r="D27" s="4">
        <f t="shared" si="0"/>
        <v>7995328</v>
      </c>
      <c r="E27" s="4">
        <v>7090562.5</v>
      </c>
      <c r="F27" s="4">
        <v>6997430.5</v>
      </c>
      <c r="G27" s="4">
        <f t="shared" si="1"/>
        <v>904765.5</v>
      </c>
      <c r="H27" s="8">
        <v>3400</v>
      </c>
    </row>
    <row r="28" spans="1:8" x14ac:dyDescent="0.2">
      <c r="A28" s="19" t="s">
        <v>80</v>
      </c>
      <c r="B28" s="4">
        <v>32031742</v>
      </c>
      <c r="C28" s="4">
        <v>21979374.329999998</v>
      </c>
      <c r="D28" s="4">
        <f t="shared" si="0"/>
        <v>54011116.329999998</v>
      </c>
      <c r="E28" s="4">
        <v>53036886.32</v>
      </c>
      <c r="F28" s="4">
        <v>45425130.060000002</v>
      </c>
      <c r="G28" s="4">
        <f t="shared" si="1"/>
        <v>974230.00999999791</v>
      </c>
      <c r="H28" s="8">
        <v>3500</v>
      </c>
    </row>
    <row r="29" spans="1:8" x14ac:dyDescent="0.2">
      <c r="A29" s="19" t="s">
        <v>81</v>
      </c>
      <c r="B29" s="4">
        <v>10730762</v>
      </c>
      <c r="C29" s="4">
        <v>2230162</v>
      </c>
      <c r="D29" s="4">
        <f t="shared" si="0"/>
        <v>12960924</v>
      </c>
      <c r="E29" s="4">
        <v>11040948.57</v>
      </c>
      <c r="F29" s="4">
        <v>7460908.71</v>
      </c>
      <c r="G29" s="4">
        <f t="shared" si="1"/>
        <v>1919975.4299999997</v>
      </c>
      <c r="H29" s="8">
        <v>3600</v>
      </c>
    </row>
    <row r="30" spans="1:8" x14ac:dyDescent="0.2">
      <c r="A30" s="19" t="s">
        <v>82</v>
      </c>
      <c r="B30" s="4">
        <v>1859449</v>
      </c>
      <c r="C30" s="4">
        <v>-183695.14</v>
      </c>
      <c r="D30" s="4">
        <f t="shared" si="0"/>
        <v>1675753.8599999999</v>
      </c>
      <c r="E30" s="4">
        <v>711379.57</v>
      </c>
      <c r="F30" s="4">
        <v>711379.57</v>
      </c>
      <c r="G30" s="4">
        <f t="shared" si="1"/>
        <v>964374.28999999992</v>
      </c>
      <c r="H30" s="8">
        <v>3700</v>
      </c>
    </row>
    <row r="31" spans="1:8" x14ac:dyDescent="0.2">
      <c r="A31" s="19" t="s">
        <v>83</v>
      </c>
      <c r="B31" s="4">
        <v>8465970</v>
      </c>
      <c r="C31" s="4">
        <v>29356990.859999999</v>
      </c>
      <c r="D31" s="4">
        <f t="shared" si="0"/>
        <v>37822960.859999999</v>
      </c>
      <c r="E31" s="4">
        <v>37604610.009999998</v>
      </c>
      <c r="F31" s="4">
        <v>36956566.020000003</v>
      </c>
      <c r="G31" s="4">
        <f t="shared" si="1"/>
        <v>218350.85000000149</v>
      </c>
      <c r="H31" s="8">
        <v>3800</v>
      </c>
    </row>
    <row r="32" spans="1:8" x14ac:dyDescent="0.2">
      <c r="A32" s="19" t="s">
        <v>18</v>
      </c>
      <c r="B32" s="4">
        <v>10043905</v>
      </c>
      <c r="C32" s="4">
        <v>-89702</v>
      </c>
      <c r="D32" s="4">
        <f t="shared" si="0"/>
        <v>9954203</v>
      </c>
      <c r="E32" s="4">
        <v>8264301.21</v>
      </c>
      <c r="F32" s="4">
        <v>6702848.1699999999</v>
      </c>
      <c r="G32" s="4">
        <f t="shared" si="1"/>
        <v>1689901.79</v>
      </c>
      <c r="H32" s="8">
        <v>3900</v>
      </c>
    </row>
    <row r="33" spans="1:8" x14ac:dyDescent="0.2">
      <c r="A33" s="17" t="s">
        <v>123</v>
      </c>
      <c r="B33" s="12">
        <f>SUM(B34:B42)</f>
        <v>65619556.880000003</v>
      </c>
      <c r="C33" s="12">
        <f>SUM(C34:C42)</f>
        <v>15418450.640000001</v>
      </c>
      <c r="D33" s="12">
        <f t="shared" si="0"/>
        <v>81038007.520000011</v>
      </c>
      <c r="E33" s="12">
        <f>SUM(E34:E42)</f>
        <v>77709481.810000002</v>
      </c>
      <c r="F33" s="12">
        <f>SUM(F34:F42)</f>
        <v>59891471.699999996</v>
      </c>
      <c r="G33" s="12">
        <f t="shared" si="1"/>
        <v>3328525.7100000083</v>
      </c>
      <c r="H33" s="18">
        <v>0</v>
      </c>
    </row>
    <row r="34" spans="1:8" x14ac:dyDescent="0.2">
      <c r="A34" s="19" t="s">
        <v>84</v>
      </c>
      <c r="B34" s="4">
        <v>39254878.880000003</v>
      </c>
      <c r="C34" s="4">
        <v>5236406.32</v>
      </c>
      <c r="D34" s="4">
        <f t="shared" si="0"/>
        <v>44491285.200000003</v>
      </c>
      <c r="E34" s="4">
        <v>44489319.009999998</v>
      </c>
      <c r="F34" s="4">
        <v>44489319.009999998</v>
      </c>
      <c r="G34" s="4">
        <f t="shared" si="1"/>
        <v>1966.1900000050664</v>
      </c>
      <c r="H34" s="8">
        <v>4100</v>
      </c>
    </row>
    <row r="35" spans="1:8" x14ac:dyDescent="0.2">
      <c r="A35" s="19" t="s">
        <v>85</v>
      </c>
      <c r="B35" s="4">
        <v>0</v>
      </c>
      <c r="C35" s="4">
        <v>0</v>
      </c>
      <c r="D35" s="4">
        <f t="shared" si="0"/>
        <v>0</v>
      </c>
      <c r="E35" s="4">
        <v>0</v>
      </c>
      <c r="F35" s="4">
        <v>0</v>
      </c>
      <c r="G35" s="4">
        <f t="shared" si="1"/>
        <v>0</v>
      </c>
      <c r="H35" s="8">
        <v>4200</v>
      </c>
    </row>
    <row r="36" spans="1:8" x14ac:dyDescent="0.2">
      <c r="A36" s="19" t="s">
        <v>86</v>
      </c>
      <c r="B36" s="4">
        <v>540000</v>
      </c>
      <c r="C36" s="4">
        <v>240000</v>
      </c>
      <c r="D36" s="4">
        <f t="shared" si="0"/>
        <v>780000</v>
      </c>
      <c r="E36" s="4">
        <v>780000</v>
      </c>
      <c r="F36" s="4">
        <v>780000</v>
      </c>
      <c r="G36" s="4">
        <f t="shared" si="1"/>
        <v>0</v>
      </c>
      <c r="H36" s="8">
        <v>4300</v>
      </c>
    </row>
    <row r="37" spans="1:8" x14ac:dyDescent="0.2">
      <c r="A37" s="19" t="s">
        <v>87</v>
      </c>
      <c r="B37" s="4">
        <v>25824678</v>
      </c>
      <c r="C37" s="4">
        <v>9942044.3200000003</v>
      </c>
      <c r="D37" s="4">
        <f t="shared" si="0"/>
        <v>35766722.32</v>
      </c>
      <c r="E37" s="4">
        <v>32440162.800000001</v>
      </c>
      <c r="F37" s="4">
        <v>14622152.689999999</v>
      </c>
      <c r="G37" s="4">
        <f t="shared" si="1"/>
        <v>3326559.5199999996</v>
      </c>
      <c r="H37" s="8">
        <v>4400</v>
      </c>
    </row>
    <row r="38" spans="1:8" x14ac:dyDescent="0.2">
      <c r="A38" s="19" t="s">
        <v>39</v>
      </c>
      <c r="B38" s="4">
        <v>0</v>
      </c>
      <c r="C38" s="4">
        <v>0</v>
      </c>
      <c r="D38" s="4">
        <f t="shared" si="0"/>
        <v>0</v>
      </c>
      <c r="E38" s="4">
        <v>0</v>
      </c>
      <c r="F38" s="4">
        <v>0</v>
      </c>
      <c r="G38" s="4">
        <f t="shared" si="1"/>
        <v>0</v>
      </c>
      <c r="H38" s="8">
        <v>4500</v>
      </c>
    </row>
    <row r="39" spans="1:8" x14ac:dyDescent="0.2">
      <c r="A39" s="19" t="s">
        <v>88</v>
      </c>
      <c r="B39" s="4">
        <v>0</v>
      </c>
      <c r="C39" s="4">
        <v>0</v>
      </c>
      <c r="D39" s="4">
        <f t="shared" si="0"/>
        <v>0</v>
      </c>
      <c r="E39" s="4">
        <v>0</v>
      </c>
      <c r="F39" s="4">
        <v>0</v>
      </c>
      <c r="G39" s="4">
        <f t="shared" si="1"/>
        <v>0</v>
      </c>
      <c r="H39" s="8">
        <v>4600</v>
      </c>
    </row>
    <row r="40" spans="1:8" x14ac:dyDescent="0.2">
      <c r="A40" s="19" t="s">
        <v>89</v>
      </c>
      <c r="B40" s="4">
        <v>0</v>
      </c>
      <c r="C40" s="4">
        <v>0</v>
      </c>
      <c r="D40" s="4">
        <f t="shared" si="0"/>
        <v>0</v>
      </c>
      <c r="E40" s="4">
        <v>0</v>
      </c>
      <c r="F40" s="4">
        <v>0</v>
      </c>
      <c r="G40" s="4">
        <f t="shared" si="1"/>
        <v>0</v>
      </c>
      <c r="H40" s="8">
        <v>4700</v>
      </c>
    </row>
    <row r="41" spans="1:8" x14ac:dyDescent="0.2">
      <c r="A41" s="19" t="s">
        <v>35</v>
      </c>
      <c r="B41" s="4">
        <v>0</v>
      </c>
      <c r="C41" s="4">
        <v>0</v>
      </c>
      <c r="D41" s="4">
        <f t="shared" si="0"/>
        <v>0</v>
      </c>
      <c r="E41" s="4">
        <v>0</v>
      </c>
      <c r="F41" s="4">
        <v>0</v>
      </c>
      <c r="G41" s="4">
        <f t="shared" si="1"/>
        <v>0</v>
      </c>
      <c r="H41" s="8">
        <v>4800</v>
      </c>
    </row>
    <row r="42" spans="1:8" x14ac:dyDescent="0.2">
      <c r="A42" s="19" t="s">
        <v>90</v>
      </c>
      <c r="B42" s="4">
        <v>0</v>
      </c>
      <c r="C42" s="4">
        <v>0</v>
      </c>
      <c r="D42" s="4">
        <f t="shared" si="0"/>
        <v>0</v>
      </c>
      <c r="E42" s="4">
        <v>0</v>
      </c>
      <c r="F42" s="4">
        <v>0</v>
      </c>
      <c r="G42" s="4">
        <f t="shared" si="1"/>
        <v>0</v>
      </c>
      <c r="H42" s="8">
        <v>4900</v>
      </c>
    </row>
    <row r="43" spans="1:8" x14ac:dyDescent="0.2">
      <c r="A43" s="17" t="s">
        <v>124</v>
      </c>
      <c r="B43" s="12">
        <f>SUM(B44:B52)</f>
        <v>554130</v>
      </c>
      <c r="C43" s="12">
        <f>SUM(C44:C52)</f>
        <v>47184095.869999997</v>
      </c>
      <c r="D43" s="12">
        <f t="shared" si="0"/>
        <v>47738225.869999997</v>
      </c>
      <c r="E43" s="12">
        <f>SUM(E44:E52)</f>
        <v>32029302.050000001</v>
      </c>
      <c r="F43" s="12">
        <f>SUM(F44:F52)</f>
        <v>31634908.52</v>
      </c>
      <c r="G43" s="12">
        <f t="shared" si="1"/>
        <v>15708923.819999997</v>
      </c>
      <c r="H43" s="18">
        <v>0</v>
      </c>
    </row>
    <row r="44" spans="1:8" x14ac:dyDescent="0.2">
      <c r="A44" s="3" t="s">
        <v>91</v>
      </c>
      <c r="B44" s="4">
        <v>420000</v>
      </c>
      <c r="C44" s="4">
        <v>906728.93</v>
      </c>
      <c r="D44" s="4">
        <f t="shared" si="0"/>
        <v>1326728.9300000002</v>
      </c>
      <c r="E44" s="4">
        <v>1245321.92</v>
      </c>
      <c r="F44" s="4">
        <v>888925.99</v>
      </c>
      <c r="G44" s="4">
        <f t="shared" si="1"/>
        <v>81407.010000000242</v>
      </c>
      <c r="H44" s="8">
        <v>5100</v>
      </c>
    </row>
    <row r="45" spans="1:8" x14ac:dyDescent="0.2">
      <c r="A45" s="19" t="s">
        <v>92</v>
      </c>
      <c r="B45" s="4">
        <v>134130</v>
      </c>
      <c r="C45" s="4">
        <v>-2917.2</v>
      </c>
      <c r="D45" s="4">
        <f t="shared" si="0"/>
        <v>131212.79999999999</v>
      </c>
      <c r="E45" s="4">
        <v>131212.79999999999</v>
      </c>
      <c r="F45" s="4">
        <v>131212.79999999999</v>
      </c>
      <c r="G45" s="4">
        <f t="shared" si="1"/>
        <v>0</v>
      </c>
      <c r="H45" s="8">
        <v>5200</v>
      </c>
    </row>
    <row r="46" spans="1:8" x14ac:dyDescent="0.2">
      <c r="A46" s="19" t="s">
        <v>93</v>
      </c>
      <c r="B46" s="4">
        <v>0</v>
      </c>
      <c r="C46" s="4">
        <v>40000</v>
      </c>
      <c r="D46" s="4">
        <f t="shared" si="0"/>
        <v>40000</v>
      </c>
      <c r="E46" s="4">
        <v>40000</v>
      </c>
      <c r="F46" s="4">
        <v>40000</v>
      </c>
      <c r="G46" s="4">
        <f t="shared" si="1"/>
        <v>0</v>
      </c>
      <c r="H46" s="8">
        <v>5300</v>
      </c>
    </row>
    <row r="47" spans="1:8" x14ac:dyDescent="0.2">
      <c r="A47" s="19" t="s">
        <v>94</v>
      </c>
      <c r="B47" s="4">
        <v>0</v>
      </c>
      <c r="C47" s="4">
        <v>45849820</v>
      </c>
      <c r="D47" s="4">
        <f t="shared" si="0"/>
        <v>45849820</v>
      </c>
      <c r="E47" s="4">
        <v>30379240.98</v>
      </c>
      <c r="F47" s="4">
        <v>30379240.98</v>
      </c>
      <c r="G47" s="4">
        <f t="shared" si="1"/>
        <v>15470579.02</v>
      </c>
      <c r="H47" s="8">
        <v>5400</v>
      </c>
    </row>
    <row r="48" spans="1:8" x14ac:dyDescent="0.2">
      <c r="A48" s="19" t="s">
        <v>95</v>
      </c>
      <c r="B48" s="4">
        <v>0</v>
      </c>
      <c r="C48" s="4">
        <v>109784.14</v>
      </c>
      <c r="D48" s="4">
        <f t="shared" si="0"/>
        <v>109784.14</v>
      </c>
      <c r="E48" s="4">
        <v>0</v>
      </c>
      <c r="F48" s="4">
        <v>0</v>
      </c>
      <c r="G48" s="4">
        <f t="shared" si="1"/>
        <v>109784.14</v>
      </c>
      <c r="H48" s="8">
        <v>5500</v>
      </c>
    </row>
    <row r="49" spans="1:8" x14ac:dyDescent="0.2">
      <c r="A49" s="19" t="s">
        <v>96</v>
      </c>
      <c r="B49" s="4">
        <v>0</v>
      </c>
      <c r="C49" s="4">
        <v>254300</v>
      </c>
      <c r="D49" s="4">
        <f t="shared" si="0"/>
        <v>254300</v>
      </c>
      <c r="E49" s="4">
        <v>233526.35</v>
      </c>
      <c r="F49" s="4">
        <v>195528.75</v>
      </c>
      <c r="G49" s="4">
        <f t="shared" si="1"/>
        <v>20773.649999999994</v>
      </c>
      <c r="H49" s="8">
        <v>5600</v>
      </c>
    </row>
    <row r="50" spans="1:8" x14ac:dyDescent="0.2">
      <c r="A50" s="19" t="s">
        <v>97</v>
      </c>
      <c r="B50" s="4">
        <v>0</v>
      </c>
      <c r="C50" s="4">
        <v>0</v>
      </c>
      <c r="D50" s="4">
        <f t="shared" si="0"/>
        <v>0</v>
      </c>
      <c r="E50" s="4">
        <v>0</v>
      </c>
      <c r="F50" s="4">
        <v>0</v>
      </c>
      <c r="G50" s="4">
        <f t="shared" si="1"/>
        <v>0</v>
      </c>
      <c r="H50" s="8">
        <v>5700</v>
      </c>
    </row>
    <row r="51" spans="1:8" x14ac:dyDescent="0.2">
      <c r="A51" s="19" t="s">
        <v>98</v>
      </c>
      <c r="B51" s="4">
        <v>0</v>
      </c>
      <c r="C51" s="4">
        <v>0</v>
      </c>
      <c r="D51" s="4">
        <f t="shared" si="0"/>
        <v>0</v>
      </c>
      <c r="E51" s="4">
        <v>0</v>
      </c>
      <c r="F51" s="4">
        <v>0</v>
      </c>
      <c r="G51" s="4">
        <f t="shared" si="1"/>
        <v>0</v>
      </c>
      <c r="H51" s="8">
        <v>5800</v>
      </c>
    </row>
    <row r="52" spans="1:8" x14ac:dyDescent="0.2">
      <c r="A52" s="19" t="s">
        <v>99</v>
      </c>
      <c r="B52" s="4">
        <v>0</v>
      </c>
      <c r="C52" s="4">
        <v>26380</v>
      </c>
      <c r="D52" s="4">
        <f t="shared" si="0"/>
        <v>26380</v>
      </c>
      <c r="E52" s="4">
        <v>0</v>
      </c>
      <c r="F52" s="4">
        <v>0</v>
      </c>
      <c r="G52" s="4">
        <f t="shared" si="1"/>
        <v>26380</v>
      </c>
      <c r="H52" s="8">
        <v>5900</v>
      </c>
    </row>
    <row r="53" spans="1:8" x14ac:dyDescent="0.2">
      <c r="A53" s="17" t="s">
        <v>60</v>
      </c>
      <c r="B53" s="12">
        <f>SUM(B54:B56)</f>
        <v>57882833.280000001</v>
      </c>
      <c r="C53" s="12">
        <f>SUM(C54:C56)</f>
        <v>301854097.22000003</v>
      </c>
      <c r="D53" s="12">
        <f t="shared" si="0"/>
        <v>359736930.5</v>
      </c>
      <c r="E53" s="12">
        <f>SUM(E54:E56)</f>
        <v>173281095.62</v>
      </c>
      <c r="F53" s="12">
        <f>SUM(F54:F56)</f>
        <v>139521516.12</v>
      </c>
      <c r="G53" s="12">
        <f t="shared" si="1"/>
        <v>186455834.88</v>
      </c>
      <c r="H53" s="18">
        <v>0</v>
      </c>
    </row>
    <row r="54" spans="1:8" x14ac:dyDescent="0.2">
      <c r="A54" s="19" t="s">
        <v>100</v>
      </c>
      <c r="B54" s="4">
        <v>49382833.280000001</v>
      </c>
      <c r="C54" s="4">
        <v>213497318.97</v>
      </c>
      <c r="D54" s="4">
        <f t="shared" si="0"/>
        <v>262880152.25</v>
      </c>
      <c r="E54" s="4">
        <v>116819094.40000001</v>
      </c>
      <c r="F54" s="4">
        <v>86107959.030000001</v>
      </c>
      <c r="G54" s="4">
        <f t="shared" si="1"/>
        <v>146061057.84999999</v>
      </c>
      <c r="H54" s="8">
        <v>6100</v>
      </c>
    </row>
    <row r="55" spans="1:8" x14ac:dyDescent="0.2">
      <c r="A55" s="19" t="s">
        <v>101</v>
      </c>
      <c r="B55" s="4">
        <v>8500000</v>
      </c>
      <c r="C55" s="4">
        <v>88356778.25</v>
      </c>
      <c r="D55" s="4">
        <f t="shared" si="0"/>
        <v>96856778.25</v>
      </c>
      <c r="E55" s="4">
        <v>56462001.219999999</v>
      </c>
      <c r="F55" s="4">
        <v>53413557.090000004</v>
      </c>
      <c r="G55" s="4">
        <f t="shared" si="1"/>
        <v>40394777.030000001</v>
      </c>
      <c r="H55" s="8">
        <v>6200</v>
      </c>
    </row>
    <row r="56" spans="1:8" x14ac:dyDescent="0.2">
      <c r="A56" s="19" t="s">
        <v>102</v>
      </c>
      <c r="B56" s="4">
        <v>0</v>
      </c>
      <c r="C56" s="4">
        <v>0</v>
      </c>
      <c r="D56" s="4">
        <f t="shared" si="0"/>
        <v>0</v>
      </c>
      <c r="E56" s="4">
        <v>0</v>
      </c>
      <c r="F56" s="4">
        <v>0</v>
      </c>
      <c r="G56" s="4">
        <f t="shared" si="1"/>
        <v>0</v>
      </c>
      <c r="H56" s="8">
        <v>6300</v>
      </c>
    </row>
    <row r="57" spans="1:8" x14ac:dyDescent="0.2">
      <c r="A57" s="17" t="s">
        <v>125</v>
      </c>
      <c r="B57" s="12">
        <f>SUM(B58:B64)</f>
        <v>1600000</v>
      </c>
      <c r="C57" s="12">
        <f>SUM(C58:C64)</f>
        <v>0</v>
      </c>
      <c r="D57" s="12">
        <f t="shared" si="0"/>
        <v>1600000</v>
      </c>
      <c r="E57" s="12">
        <f>SUM(E58:E64)</f>
        <v>0</v>
      </c>
      <c r="F57" s="12">
        <f>SUM(F58:F64)</f>
        <v>0</v>
      </c>
      <c r="G57" s="12">
        <f t="shared" si="1"/>
        <v>1600000</v>
      </c>
      <c r="H57" s="18">
        <v>0</v>
      </c>
    </row>
    <row r="58" spans="1:8" x14ac:dyDescent="0.2">
      <c r="A58" s="19" t="s">
        <v>103</v>
      </c>
      <c r="B58" s="4">
        <v>0</v>
      </c>
      <c r="C58" s="4">
        <v>0</v>
      </c>
      <c r="D58" s="4">
        <f t="shared" si="0"/>
        <v>0</v>
      </c>
      <c r="E58" s="4">
        <v>0</v>
      </c>
      <c r="F58" s="4">
        <v>0</v>
      </c>
      <c r="G58" s="4">
        <f t="shared" si="1"/>
        <v>0</v>
      </c>
      <c r="H58" s="8">
        <v>7100</v>
      </c>
    </row>
    <row r="59" spans="1:8" x14ac:dyDescent="0.2">
      <c r="A59" s="19" t="s">
        <v>104</v>
      </c>
      <c r="B59" s="4">
        <v>0</v>
      </c>
      <c r="C59" s="4">
        <v>0</v>
      </c>
      <c r="D59" s="4">
        <f t="shared" si="0"/>
        <v>0</v>
      </c>
      <c r="E59" s="4">
        <v>0</v>
      </c>
      <c r="F59" s="4">
        <v>0</v>
      </c>
      <c r="G59" s="4">
        <f t="shared" si="1"/>
        <v>0</v>
      </c>
      <c r="H59" s="8">
        <v>7200</v>
      </c>
    </row>
    <row r="60" spans="1:8" x14ac:dyDescent="0.2">
      <c r="A60" s="19" t="s">
        <v>105</v>
      </c>
      <c r="B60" s="4">
        <v>0</v>
      </c>
      <c r="C60" s="4">
        <v>0</v>
      </c>
      <c r="D60" s="4">
        <f t="shared" si="0"/>
        <v>0</v>
      </c>
      <c r="E60" s="4">
        <v>0</v>
      </c>
      <c r="F60" s="4">
        <v>0</v>
      </c>
      <c r="G60" s="4">
        <f t="shared" si="1"/>
        <v>0</v>
      </c>
      <c r="H60" s="8">
        <v>7300</v>
      </c>
    </row>
    <row r="61" spans="1:8" x14ac:dyDescent="0.2">
      <c r="A61" s="19" t="s">
        <v>106</v>
      </c>
      <c r="B61" s="4">
        <v>0</v>
      </c>
      <c r="C61" s="4">
        <v>0</v>
      </c>
      <c r="D61" s="4">
        <f t="shared" si="0"/>
        <v>0</v>
      </c>
      <c r="E61" s="4">
        <v>0</v>
      </c>
      <c r="F61" s="4">
        <v>0</v>
      </c>
      <c r="G61" s="4">
        <f t="shared" si="1"/>
        <v>0</v>
      </c>
      <c r="H61" s="8">
        <v>7400</v>
      </c>
    </row>
    <row r="62" spans="1:8" x14ac:dyDescent="0.2">
      <c r="A62" s="19" t="s">
        <v>107</v>
      </c>
      <c r="B62" s="4">
        <v>0</v>
      </c>
      <c r="C62" s="4">
        <v>0</v>
      </c>
      <c r="D62" s="4">
        <f t="shared" si="0"/>
        <v>0</v>
      </c>
      <c r="E62" s="4">
        <v>0</v>
      </c>
      <c r="F62" s="4">
        <v>0</v>
      </c>
      <c r="G62" s="4">
        <f t="shared" si="1"/>
        <v>0</v>
      </c>
      <c r="H62" s="8">
        <v>7500</v>
      </c>
    </row>
    <row r="63" spans="1:8" x14ac:dyDescent="0.2">
      <c r="A63" s="19" t="s">
        <v>108</v>
      </c>
      <c r="B63" s="4">
        <v>0</v>
      </c>
      <c r="C63" s="4">
        <v>0</v>
      </c>
      <c r="D63" s="4">
        <f t="shared" si="0"/>
        <v>0</v>
      </c>
      <c r="E63" s="4">
        <v>0</v>
      </c>
      <c r="F63" s="4">
        <v>0</v>
      </c>
      <c r="G63" s="4">
        <f t="shared" si="1"/>
        <v>0</v>
      </c>
      <c r="H63" s="8">
        <v>7600</v>
      </c>
    </row>
    <row r="64" spans="1:8" x14ac:dyDescent="0.2">
      <c r="A64" s="19" t="s">
        <v>109</v>
      </c>
      <c r="B64" s="4">
        <v>1600000</v>
      </c>
      <c r="C64" s="4">
        <v>0</v>
      </c>
      <c r="D64" s="4">
        <f t="shared" si="0"/>
        <v>1600000</v>
      </c>
      <c r="E64" s="4">
        <v>0</v>
      </c>
      <c r="F64" s="4">
        <v>0</v>
      </c>
      <c r="G64" s="4">
        <f t="shared" si="1"/>
        <v>1600000</v>
      </c>
      <c r="H64" s="8">
        <v>7900</v>
      </c>
    </row>
    <row r="65" spans="1:8" x14ac:dyDescent="0.2">
      <c r="A65" s="17" t="s">
        <v>126</v>
      </c>
      <c r="B65" s="12">
        <f>SUM(B66:B68)</f>
        <v>17150000</v>
      </c>
      <c r="C65" s="12">
        <f>SUM(C66:C68)</f>
        <v>6891308.6399999997</v>
      </c>
      <c r="D65" s="12">
        <f t="shared" si="0"/>
        <v>24041308.640000001</v>
      </c>
      <c r="E65" s="12">
        <f>SUM(E66:E68)</f>
        <v>12765451.460000001</v>
      </c>
      <c r="F65" s="12">
        <f>SUM(F66:F68)</f>
        <v>12765451.460000001</v>
      </c>
      <c r="G65" s="12">
        <f t="shared" si="1"/>
        <v>11275857.18</v>
      </c>
      <c r="H65" s="18">
        <v>0</v>
      </c>
    </row>
    <row r="66" spans="1:8" x14ac:dyDescent="0.2">
      <c r="A66" s="19" t="s">
        <v>36</v>
      </c>
      <c r="B66" s="4">
        <v>0</v>
      </c>
      <c r="C66" s="4">
        <v>0</v>
      </c>
      <c r="D66" s="4">
        <f t="shared" si="0"/>
        <v>0</v>
      </c>
      <c r="E66" s="4">
        <v>0</v>
      </c>
      <c r="F66" s="4">
        <v>0</v>
      </c>
      <c r="G66" s="4">
        <f t="shared" si="1"/>
        <v>0</v>
      </c>
      <c r="H66" s="8">
        <v>8100</v>
      </c>
    </row>
    <row r="67" spans="1:8" x14ac:dyDescent="0.2">
      <c r="A67" s="19" t="s">
        <v>37</v>
      </c>
      <c r="B67" s="4">
        <v>0</v>
      </c>
      <c r="C67" s="4">
        <v>0</v>
      </c>
      <c r="D67" s="4">
        <f t="shared" si="0"/>
        <v>0</v>
      </c>
      <c r="E67" s="4">
        <v>0</v>
      </c>
      <c r="F67" s="4">
        <v>0</v>
      </c>
      <c r="G67" s="4">
        <f t="shared" si="1"/>
        <v>0</v>
      </c>
      <c r="H67" s="8">
        <v>8300</v>
      </c>
    </row>
    <row r="68" spans="1:8" x14ac:dyDescent="0.2">
      <c r="A68" s="19" t="s">
        <v>38</v>
      </c>
      <c r="B68" s="4">
        <v>17150000</v>
      </c>
      <c r="C68" s="4">
        <v>6891308.6399999997</v>
      </c>
      <c r="D68" s="4">
        <f t="shared" si="0"/>
        <v>24041308.640000001</v>
      </c>
      <c r="E68" s="4">
        <v>12765451.460000001</v>
      </c>
      <c r="F68" s="4">
        <v>12765451.460000001</v>
      </c>
      <c r="G68" s="4">
        <f t="shared" si="1"/>
        <v>11275857.18</v>
      </c>
      <c r="H68" s="8">
        <v>8500</v>
      </c>
    </row>
    <row r="69" spans="1:8" x14ac:dyDescent="0.2">
      <c r="A69" s="17" t="s">
        <v>61</v>
      </c>
      <c r="B69" s="12">
        <f>SUM(B70:B76)</f>
        <v>0</v>
      </c>
      <c r="C69" s="12">
        <f>SUM(C70:C76)</f>
        <v>0</v>
      </c>
      <c r="D69" s="12">
        <f t="shared" si="0"/>
        <v>0</v>
      </c>
      <c r="E69" s="12">
        <f>SUM(E70:E76)</f>
        <v>0</v>
      </c>
      <c r="F69" s="12">
        <f>SUM(F70:F76)</f>
        <v>0</v>
      </c>
      <c r="G69" s="12">
        <f t="shared" si="1"/>
        <v>0</v>
      </c>
      <c r="H69" s="18">
        <v>0</v>
      </c>
    </row>
    <row r="70" spans="1:8" x14ac:dyDescent="0.2">
      <c r="A70" s="19" t="s">
        <v>110</v>
      </c>
      <c r="B70" s="4">
        <v>0</v>
      </c>
      <c r="C70" s="4">
        <v>0</v>
      </c>
      <c r="D70" s="4">
        <f t="shared" ref="D70:D76" si="2">B70+C70</f>
        <v>0</v>
      </c>
      <c r="E70" s="4">
        <v>0</v>
      </c>
      <c r="F70" s="4">
        <v>0</v>
      </c>
      <c r="G70" s="4">
        <f t="shared" ref="G70:G76" si="3">D70-E70</f>
        <v>0</v>
      </c>
      <c r="H70" s="8">
        <v>9100</v>
      </c>
    </row>
    <row r="71" spans="1:8" x14ac:dyDescent="0.2">
      <c r="A71" s="19" t="s">
        <v>111</v>
      </c>
      <c r="B71" s="4">
        <v>0</v>
      </c>
      <c r="C71" s="4">
        <v>0</v>
      </c>
      <c r="D71" s="4">
        <f t="shared" si="2"/>
        <v>0</v>
      </c>
      <c r="E71" s="4">
        <v>0</v>
      </c>
      <c r="F71" s="4">
        <v>0</v>
      </c>
      <c r="G71" s="4">
        <f t="shared" si="3"/>
        <v>0</v>
      </c>
      <c r="H71" s="8">
        <v>9200</v>
      </c>
    </row>
    <row r="72" spans="1:8" x14ac:dyDescent="0.2">
      <c r="A72" s="19" t="s">
        <v>112</v>
      </c>
      <c r="B72" s="4">
        <v>0</v>
      </c>
      <c r="C72" s="4">
        <v>0</v>
      </c>
      <c r="D72" s="4">
        <f t="shared" si="2"/>
        <v>0</v>
      </c>
      <c r="E72" s="4">
        <v>0</v>
      </c>
      <c r="F72" s="4">
        <v>0</v>
      </c>
      <c r="G72" s="4">
        <f t="shared" si="3"/>
        <v>0</v>
      </c>
      <c r="H72" s="8">
        <v>9300</v>
      </c>
    </row>
    <row r="73" spans="1:8" x14ac:dyDescent="0.2">
      <c r="A73" s="19" t="s">
        <v>113</v>
      </c>
      <c r="B73" s="4">
        <v>0</v>
      </c>
      <c r="C73" s="4">
        <v>0</v>
      </c>
      <c r="D73" s="4">
        <f t="shared" si="2"/>
        <v>0</v>
      </c>
      <c r="E73" s="4">
        <v>0</v>
      </c>
      <c r="F73" s="4">
        <v>0</v>
      </c>
      <c r="G73" s="4">
        <f t="shared" si="3"/>
        <v>0</v>
      </c>
      <c r="H73" s="8">
        <v>9400</v>
      </c>
    </row>
    <row r="74" spans="1:8" x14ac:dyDescent="0.2">
      <c r="A74" s="19" t="s">
        <v>114</v>
      </c>
      <c r="B74" s="4">
        <v>0</v>
      </c>
      <c r="C74" s="4">
        <v>0</v>
      </c>
      <c r="D74" s="4">
        <f t="shared" si="2"/>
        <v>0</v>
      </c>
      <c r="E74" s="4">
        <v>0</v>
      </c>
      <c r="F74" s="4">
        <v>0</v>
      </c>
      <c r="G74" s="4">
        <f t="shared" si="3"/>
        <v>0</v>
      </c>
      <c r="H74" s="8">
        <v>9500</v>
      </c>
    </row>
    <row r="75" spans="1:8" x14ac:dyDescent="0.2">
      <c r="A75" s="19" t="s">
        <v>115</v>
      </c>
      <c r="B75" s="4">
        <v>0</v>
      </c>
      <c r="C75" s="4">
        <v>0</v>
      </c>
      <c r="D75" s="4">
        <f t="shared" si="2"/>
        <v>0</v>
      </c>
      <c r="E75" s="4">
        <v>0</v>
      </c>
      <c r="F75" s="4">
        <v>0</v>
      </c>
      <c r="G75" s="4">
        <f t="shared" si="3"/>
        <v>0</v>
      </c>
      <c r="H75" s="8">
        <v>9600</v>
      </c>
    </row>
    <row r="76" spans="1:8" x14ac:dyDescent="0.2">
      <c r="A76" s="20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8">
        <v>9900</v>
      </c>
    </row>
    <row r="77" spans="1:8" x14ac:dyDescent="0.2">
      <c r="A77" s="9" t="s">
        <v>50</v>
      </c>
      <c r="B77" s="14">
        <f t="shared" ref="B77:G77" si="4">SUM(B5+B13+B23+B33+B43+B53+B57+B65+B69)</f>
        <v>804069475.83000004</v>
      </c>
      <c r="C77" s="14">
        <f t="shared" si="4"/>
        <v>698731917.13</v>
      </c>
      <c r="D77" s="14">
        <f t="shared" si="4"/>
        <v>1502801392.96</v>
      </c>
      <c r="E77" s="14">
        <f t="shared" si="4"/>
        <v>1045413111.0299999</v>
      </c>
      <c r="F77" s="14">
        <f t="shared" si="4"/>
        <v>942075255.47000003</v>
      </c>
      <c r="G77" s="14">
        <f t="shared" si="4"/>
        <v>457388281.93000013</v>
      </c>
      <c r="H77" s="25"/>
    </row>
    <row r="78" spans="1:8" x14ac:dyDescent="0.2">
      <c r="H78" s="25"/>
    </row>
    <row r="79" spans="1:8" x14ac:dyDescent="0.2">
      <c r="A79" s="1" t="s">
        <v>120</v>
      </c>
      <c r="H79" s="25"/>
    </row>
    <row r="80" spans="1:8" x14ac:dyDescent="0.2">
      <c r="H80" s="25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zoomScaleNormal="100" workbookViewId="0">
      <selection activeCell="A23" sqref="A23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59" t="s">
        <v>128</v>
      </c>
      <c r="B1" s="57"/>
      <c r="C1" s="57"/>
      <c r="D1" s="57"/>
      <c r="E1" s="57"/>
      <c r="F1" s="57"/>
      <c r="G1" s="58"/>
    </row>
    <row r="2" spans="1:7" x14ac:dyDescent="0.2">
      <c r="A2" s="40"/>
      <c r="B2" s="59" t="s">
        <v>57</v>
      </c>
      <c r="C2" s="57"/>
      <c r="D2" s="57"/>
      <c r="E2" s="57"/>
      <c r="F2" s="58"/>
      <c r="G2" s="60" t="s">
        <v>56</v>
      </c>
    </row>
    <row r="3" spans="1:7" ht="24.9" customHeight="1" x14ac:dyDescent="0.2">
      <c r="A3" s="41" t="s">
        <v>51</v>
      </c>
      <c r="B3" s="34" t="s">
        <v>52</v>
      </c>
      <c r="C3" s="34" t="s">
        <v>117</v>
      </c>
      <c r="D3" s="34" t="s">
        <v>53</v>
      </c>
      <c r="E3" s="34" t="s">
        <v>54</v>
      </c>
      <c r="F3" s="34" t="s">
        <v>55</v>
      </c>
      <c r="G3" s="61"/>
    </row>
    <row r="4" spans="1:7" x14ac:dyDescent="0.2">
      <c r="A4" s="42"/>
      <c r="B4" s="35">
        <v>1</v>
      </c>
      <c r="C4" s="35">
        <v>2</v>
      </c>
      <c r="D4" s="35" t="s">
        <v>118</v>
      </c>
      <c r="E4" s="35">
        <v>4</v>
      </c>
      <c r="F4" s="35">
        <v>5</v>
      </c>
      <c r="G4" s="35" t="s">
        <v>119</v>
      </c>
    </row>
    <row r="5" spans="1:7" s="33" customFormat="1" x14ac:dyDescent="0.2">
      <c r="A5" s="43"/>
      <c r="B5" s="36"/>
      <c r="C5" s="36"/>
      <c r="D5" s="36"/>
      <c r="E5" s="36"/>
      <c r="F5" s="36"/>
      <c r="G5" s="36"/>
    </row>
    <row r="6" spans="1:7" x14ac:dyDescent="0.2">
      <c r="A6" s="32" t="s">
        <v>0</v>
      </c>
      <c r="B6" s="15">
        <v>726882512.54999995</v>
      </c>
      <c r="C6" s="15">
        <v>342802415.39999998</v>
      </c>
      <c r="D6" s="15">
        <f>B6+C6</f>
        <v>1069684927.9499999</v>
      </c>
      <c r="E6" s="15">
        <v>827337261.89999998</v>
      </c>
      <c r="F6" s="15">
        <v>758153379.37</v>
      </c>
      <c r="G6" s="15">
        <f>D6-E6</f>
        <v>242347666.04999995</v>
      </c>
    </row>
    <row r="7" spans="1:7" s="33" customFormat="1" x14ac:dyDescent="0.2">
      <c r="A7" s="32"/>
      <c r="B7" s="37"/>
      <c r="C7" s="37"/>
      <c r="D7" s="37"/>
      <c r="E7" s="37"/>
      <c r="F7" s="37"/>
      <c r="G7" s="37"/>
    </row>
    <row r="8" spans="1:7" x14ac:dyDescent="0.2">
      <c r="A8" s="32" t="s">
        <v>1</v>
      </c>
      <c r="B8" s="15">
        <v>77186963.280000001</v>
      </c>
      <c r="C8" s="15">
        <v>355929501.73000002</v>
      </c>
      <c r="D8" s="15">
        <f>B8+C8</f>
        <v>433116465.00999999</v>
      </c>
      <c r="E8" s="15">
        <v>218075849.13</v>
      </c>
      <c r="F8" s="15">
        <v>183921876.09999999</v>
      </c>
      <c r="G8" s="15">
        <f>D8-E8</f>
        <v>215040615.88</v>
      </c>
    </row>
    <row r="9" spans="1:7" s="33" customFormat="1" x14ac:dyDescent="0.2">
      <c r="A9" s="32"/>
      <c r="B9" s="37"/>
      <c r="C9" s="37"/>
      <c r="D9" s="37"/>
      <c r="E9" s="37"/>
      <c r="F9" s="37"/>
      <c r="G9" s="37"/>
    </row>
    <row r="10" spans="1:7" x14ac:dyDescent="0.2">
      <c r="A10" s="32" t="s">
        <v>2</v>
      </c>
      <c r="B10" s="15">
        <v>0</v>
      </c>
      <c r="C10" s="15">
        <v>0</v>
      </c>
      <c r="D10" s="15">
        <f>B10+C10</f>
        <v>0</v>
      </c>
      <c r="E10" s="15">
        <v>0</v>
      </c>
      <c r="F10" s="15">
        <v>0</v>
      </c>
      <c r="G10" s="15">
        <f>D10-E10</f>
        <v>0</v>
      </c>
    </row>
    <row r="11" spans="1:7" s="33" customFormat="1" x14ac:dyDescent="0.2">
      <c r="A11" s="32"/>
      <c r="B11" s="37"/>
      <c r="C11" s="37"/>
      <c r="D11" s="37"/>
      <c r="E11" s="37"/>
      <c r="F11" s="37"/>
      <c r="G11" s="37"/>
    </row>
    <row r="12" spans="1:7" x14ac:dyDescent="0.2">
      <c r="A12" s="32" t="s">
        <v>39</v>
      </c>
      <c r="B12" s="15">
        <v>0</v>
      </c>
      <c r="C12" s="15">
        <v>0</v>
      </c>
      <c r="D12" s="15">
        <f>B12+C12</f>
        <v>0</v>
      </c>
      <c r="E12" s="15">
        <v>0</v>
      </c>
      <c r="F12" s="15">
        <v>0</v>
      </c>
      <c r="G12" s="15">
        <f>D12-E12</f>
        <v>0</v>
      </c>
    </row>
    <row r="13" spans="1:7" s="33" customFormat="1" x14ac:dyDescent="0.2">
      <c r="A13" s="32"/>
      <c r="B13" s="37"/>
      <c r="C13" s="37"/>
      <c r="D13" s="37"/>
      <c r="E13" s="37"/>
      <c r="F13" s="37"/>
      <c r="G13" s="37"/>
    </row>
    <row r="14" spans="1:7" x14ac:dyDescent="0.2">
      <c r="A14" s="32" t="s">
        <v>36</v>
      </c>
      <c r="B14" s="38">
        <v>0</v>
      </c>
      <c r="C14" s="38">
        <v>0</v>
      </c>
      <c r="D14" s="38">
        <f>B14+C14</f>
        <v>0</v>
      </c>
      <c r="E14" s="38">
        <v>0</v>
      </c>
      <c r="F14" s="38">
        <v>0</v>
      </c>
      <c r="G14" s="38">
        <f>D14-E14</f>
        <v>0</v>
      </c>
    </row>
    <row r="15" spans="1:7" s="33" customFormat="1" x14ac:dyDescent="0.2">
      <c r="A15" s="31"/>
      <c r="B15" s="39"/>
      <c r="C15" s="39"/>
      <c r="D15" s="39"/>
      <c r="E15" s="39"/>
      <c r="F15" s="39"/>
      <c r="G15" s="39"/>
    </row>
    <row r="16" spans="1:7" x14ac:dyDescent="0.2">
      <c r="A16" s="9" t="s">
        <v>50</v>
      </c>
      <c r="B16" s="14">
        <f t="shared" ref="B16:G16" si="0">SUM(B6+B8+B10+B12+B14)</f>
        <v>804069475.82999992</v>
      </c>
      <c r="C16" s="14">
        <f t="shared" si="0"/>
        <v>698731917.13</v>
      </c>
      <c r="D16" s="14">
        <f t="shared" si="0"/>
        <v>1502801392.96</v>
      </c>
      <c r="E16" s="14">
        <f t="shared" si="0"/>
        <v>1045413111.03</v>
      </c>
      <c r="F16" s="14">
        <f t="shared" si="0"/>
        <v>942075255.47000003</v>
      </c>
      <c r="G16" s="14">
        <f t="shared" si="0"/>
        <v>457388281.92999995</v>
      </c>
    </row>
    <row r="19" spans="1:1" x14ac:dyDescent="0.2">
      <c r="A19" s="44" t="s">
        <v>120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showGridLines="0" workbookViewId="0">
      <selection activeCell="A4" sqref="A4"/>
    </sheetView>
  </sheetViews>
  <sheetFormatPr baseColWidth="10" defaultColWidth="12" defaultRowHeight="10.199999999999999" x14ac:dyDescent="0.2"/>
  <cols>
    <col min="1" max="1" width="54.7109375" style="1" customWidth="1"/>
    <col min="2" max="7" width="18.28515625" style="1" customWidth="1"/>
    <col min="8" max="16384" width="12" style="1"/>
  </cols>
  <sheetData>
    <row r="1" spans="1:7" ht="45" customHeight="1" x14ac:dyDescent="0.2">
      <c r="A1" s="59" t="s">
        <v>189</v>
      </c>
      <c r="B1" s="57"/>
      <c r="C1" s="57"/>
      <c r="D1" s="57"/>
      <c r="E1" s="57"/>
      <c r="F1" s="57"/>
      <c r="G1" s="58"/>
    </row>
    <row r="2" spans="1:7" s="44" customFormat="1" x14ac:dyDescent="0.2">
      <c r="A2" s="45"/>
      <c r="B2" s="45"/>
      <c r="C2" s="45"/>
      <c r="D2" s="45"/>
      <c r="E2" s="45"/>
      <c r="F2" s="45"/>
      <c r="G2" s="45"/>
    </row>
    <row r="3" spans="1:7" x14ac:dyDescent="0.2">
      <c r="A3" s="40"/>
      <c r="B3" s="59" t="s">
        <v>57</v>
      </c>
      <c r="C3" s="57"/>
      <c r="D3" s="57"/>
      <c r="E3" s="57"/>
      <c r="F3" s="58"/>
      <c r="G3" s="60" t="s">
        <v>56</v>
      </c>
    </row>
    <row r="4" spans="1:7" ht="24.9" customHeight="1" x14ac:dyDescent="0.2">
      <c r="A4" s="41" t="s">
        <v>51</v>
      </c>
      <c r="B4" s="34" t="s">
        <v>52</v>
      </c>
      <c r="C4" s="34" t="s">
        <v>117</v>
      </c>
      <c r="D4" s="34" t="s">
        <v>53</v>
      </c>
      <c r="E4" s="34" t="s">
        <v>54</v>
      </c>
      <c r="F4" s="34" t="s">
        <v>55</v>
      </c>
      <c r="G4" s="61"/>
    </row>
    <row r="5" spans="1:7" x14ac:dyDescent="0.2">
      <c r="A5" s="42"/>
      <c r="B5" s="35">
        <v>1</v>
      </c>
      <c r="C5" s="35">
        <v>2</v>
      </c>
      <c r="D5" s="35" t="s">
        <v>118</v>
      </c>
      <c r="E5" s="35">
        <v>4</v>
      </c>
      <c r="F5" s="35">
        <v>5</v>
      </c>
      <c r="G5" s="35" t="s">
        <v>119</v>
      </c>
    </row>
    <row r="6" spans="1:7" x14ac:dyDescent="0.2">
      <c r="A6" s="21"/>
      <c r="B6" s="5"/>
      <c r="C6" s="5"/>
      <c r="D6" s="5"/>
      <c r="E6" s="5"/>
      <c r="F6" s="5"/>
      <c r="G6" s="5"/>
    </row>
    <row r="7" spans="1:7" x14ac:dyDescent="0.2">
      <c r="A7" s="22" t="s">
        <v>129</v>
      </c>
      <c r="B7" s="4">
        <v>2201826</v>
      </c>
      <c r="C7" s="4">
        <v>-787.04</v>
      </c>
      <c r="D7" s="4">
        <f>B7+C7</f>
        <v>2201038.96</v>
      </c>
      <c r="E7" s="4">
        <v>2094954.13</v>
      </c>
      <c r="F7" s="4">
        <v>2009906.95</v>
      </c>
      <c r="G7" s="4">
        <f>D7-E7</f>
        <v>106084.83000000007</v>
      </c>
    </row>
    <row r="8" spans="1:7" x14ac:dyDescent="0.2">
      <c r="A8" s="22" t="s">
        <v>130</v>
      </c>
      <c r="B8" s="4">
        <v>19988455</v>
      </c>
      <c r="C8" s="4">
        <v>679648.09</v>
      </c>
      <c r="D8" s="4">
        <f t="shared" ref="D8:D13" si="0">B8+C8</f>
        <v>20668103.09</v>
      </c>
      <c r="E8" s="4">
        <v>19763565.760000002</v>
      </c>
      <c r="F8" s="4">
        <v>19107410.379999999</v>
      </c>
      <c r="G8" s="4">
        <f t="shared" ref="G8:G13" si="1">D8-E8</f>
        <v>904537.32999999821</v>
      </c>
    </row>
    <row r="9" spans="1:7" x14ac:dyDescent="0.2">
      <c r="A9" s="22" t="s">
        <v>131</v>
      </c>
      <c r="B9" s="4">
        <v>16007132</v>
      </c>
      <c r="C9" s="4">
        <v>111392.8</v>
      </c>
      <c r="D9" s="4">
        <f t="shared" si="0"/>
        <v>16118524.800000001</v>
      </c>
      <c r="E9" s="4">
        <v>14942876.84</v>
      </c>
      <c r="F9" s="4">
        <v>12710238.27</v>
      </c>
      <c r="G9" s="4">
        <f t="shared" si="1"/>
        <v>1175647.9600000009</v>
      </c>
    </row>
    <row r="10" spans="1:7" x14ac:dyDescent="0.2">
      <c r="A10" s="22" t="s">
        <v>132</v>
      </c>
      <c r="B10" s="4">
        <v>2243001</v>
      </c>
      <c r="C10" s="4">
        <v>-722.63</v>
      </c>
      <c r="D10" s="4">
        <f t="shared" si="0"/>
        <v>2242278.37</v>
      </c>
      <c r="E10" s="4">
        <v>2134006.2799999998</v>
      </c>
      <c r="F10" s="4">
        <v>2090392.87</v>
      </c>
      <c r="G10" s="4">
        <f t="shared" si="1"/>
        <v>108272.09000000032</v>
      </c>
    </row>
    <row r="11" spans="1:7" x14ac:dyDescent="0.2">
      <c r="A11" s="22" t="s">
        <v>133</v>
      </c>
      <c r="B11" s="4">
        <v>13667783</v>
      </c>
      <c r="C11" s="4">
        <v>1653411.22</v>
      </c>
      <c r="D11" s="4">
        <f t="shared" si="0"/>
        <v>15321194.220000001</v>
      </c>
      <c r="E11" s="4">
        <v>14396284.49</v>
      </c>
      <c r="F11" s="4">
        <v>10706374.08</v>
      </c>
      <c r="G11" s="4">
        <f t="shared" si="1"/>
        <v>924909.73000000045</v>
      </c>
    </row>
    <row r="12" spans="1:7" x14ac:dyDescent="0.2">
      <c r="A12" s="22" t="s">
        <v>134</v>
      </c>
      <c r="B12" s="4">
        <v>10444920</v>
      </c>
      <c r="C12" s="4">
        <v>-127088.33</v>
      </c>
      <c r="D12" s="4">
        <f t="shared" si="0"/>
        <v>10317831.67</v>
      </c>
      <c r="E12" s="4">
        <v>10103044.140000001</v>
      </c>
      <c r="F12" s="4">
        <v>9894840.1799999997</v>
      </c>
      <c r="G12" s="4">
        <f t="shared" si="1"/>
        <v>214787.52999999933</v>
      </c>
    </row>
    <row r="13" spans="1:7" x14ac:dyDescent="0.2">
      <c r="A13" s="22" t="s">
        <v>135</v>
      </c>
      <c r="B13" s="4">
        <v>3855050</v>
      </c>
      <c r="C13" s="4">
        <v>-95304.22</v>
      </c>
      <c r="D13" s="4">
        <f t="shared" si="0"/>
        <v>3759745.78</v>
      </c>
      <c r="E13" s="4">
        <v>3186149.62</v>
      </c>
      <c r="F13" s="4">
        <v>3135881.78</v>
      </c>
      <c r="G13" s="4">
        <f t="shared" si="1"/>
        <v>573596.15999999968</v>
      </c>
    </row>
    <row r="14" spans="1:7" x14ac:dyDescent="0.2">
      <c r="A14" s="22" t="s">
        <v>136</v>
      </c>
      <c r="B14" s="4">
        <v>3980347</v>
      </c>
      <c r="C14" s="4">
        <v>-1034163.23</v>
      </c>
      <c r="D14" s="4">
        <f t="shared" ref="D14" si="2">B14+C14</f>
        <v>2946183.77</v>
      </c>
      <c r="E14" s="4">
        <v>2394404.34</v>
      </c>
      <c r="F14" s="4">
        <v>2060650.94</v>
      </c>
      <c r="G14" s="4">
        <f t="shared" ref="G14" si="3">D14-E14</f>
        <v>551779.43000000017</v>
      </c>
    </row>
    <row r="15" spans="1:7" x14ac:dyDescent="0.2">
      <c r="A15" s="22" t="s">
        <v>137</v>
      </c>
      <c r="B15" s="4">
        <v>1986624</v>
      </c>
      <c r="C15" s="4">
        <v>-565</v>
      </c>
      <c r="D15" s="4">
        <f t="shared" ref="D15" si="4">B15+C15</f>
        <v>1986059</v>
      </c>
      <c r="E15" s="4">
        <v>1908240.53</v>
      </c>
      <c r="F15" s="4">
        <v>1873101.02</v>
      </c>
      <c r="G15" s="4">
        <f t="shared" ref="G15" si="5">D15-E15</f>
        <v>77818.469999999972</v>
      </c>
    </row>
    <row r="16" spans="1:7" x14ac:dyDescent="0.2">
      <c r="A16" s="22" t="s">
        <v>138</v>
      </c>
      <c r="B16" s="4">
        <v>2955964</v>
      </c>
      <c r="C16" s="4">
        <v>38633.160000000003</v>
      </c>
      <c r="D16" s="4">
        <f t="shared" ref="D16" si="6">B16+C16</f>
        <v>2994597.16</v>
      </c>
      <c r="E16" s="4">
        <v>2793387.73</v>
      </c>
      <c r="F16" s="4">
        <v>2730802.17</v>
      </c>
      <c r="G16" s="4">
        <f t="shared" ref="G16" si="7">D16-E16</f>
        <v>201209.43000000017</v>
      </c>
    </row>
    <row r="17" spans="1:7" x14ac:dyDescent="0.2">
      <c r="A17" s="22" t="s">
        <v>139</v>
      </c>
      <c r="B17" s="4">
        <v>1936357</v>
      </c>
      <c r="C17" s="4">
        <v>16609.400000000001</v>
      </c>
      <c r="D17" s="4">
        <f t="shared" ref="D17" si="8">B17+C17</f>
        <v>1952966.4</v>
      </c>
      <c r="E17" s="4">
        <v>1916703.47</v>
      </c>
      <c r="F17" s="4">
        <v>1879088.38</v>
      </c>
      <c r="G17" s="4">
        <f t="shared" ref="G17" si="9">D17-E17</f>
        <v>36262.929999999935</v>
      </c>
    </row>
    <row r="18" spans="1:7" x14ac:dyDescent="0.2">
      <c r="A18" s="22" t="s">
        <v>140</v>
      </c>
      <c r="B18" s="4">
        <v>549386</v>
      </c>
      <c r="C18" s="4">
        <v>14409.4</v>
      </c>
      <c r="D18" s="4">
        <f t="shared" ref="D18" si="10">B18+C18</f>
        <v>563795.4</v>
      </c>
      <c r="E18" s="4">
        <v>528808.97</v>
      </c>
      <c r="F18" s="4">
        <v>518559.98</v>
      </c>
      <c r="G18" s="4">
        <f t="shared" ref="G18" si="11">D18-E18</f>
        <v>34986.430000000051</v>
      </c>
    </row>
    <row r="19" spans="1:7" x14ac:dyDescent="0.2">
      <c r="A19" s="22" t="s">
        <v>141</v>
      </c>
      <c r="B19" s="4">
        <v>2417079</v>
      </c>
      <c r="C19" s="4">
        <v>12143.52</v>
      </c>
      <c r="D19" s="4">
        <f t="shared" ref="D19" si="12">B19+C19</f>
        <v>2429222.52</v>
      </c>
      <c r="E19" s="4">
        <v>2288229.69</v>
      </c>
      <c r="F19" s="4">
        <v>2233168.46</v>
      </c>
      <c r="G19" s="4">
        <f t="shared" ref="G19" si="13">D19-E19</f>
        <v>140992.83000000007</v>
      </c>
    </row>
    <row r="20" spans="1:7" x14ac:dyDescent="0.2">
      <c r="A20" s="22" t="s">
        <v>142</v>
      </c>
      <c r="B20" s="4">
        <v>9302714</v>
      </c>
      <c r="C20" s="4">
        <v>-126537.26</v>
      </c>
      <c r="D20" s="4">
        <f t="shared" ref="D20" si="14">B20+C20</f>
        <v>9176176.7400000002</v>
      </c>
      <c r="E20" s="4">
        <v>8852857.6300000008</v>
      </c>
      <c r="F20" s="4">
        <v>8684866</v>
      </c>
      <c r="G20" s="4">
        <f t="shared" ref="G20" si="15">D20-E20</f>
        <v>323319.1099999994</v>
      </c>
    </row>
    <row r="21" spans="1:7" x14ac:dyDescent="0.2">
      <c r="A21" s="22" t="s">
        <v>143</v>
      </c>
      <c r="B21" s="4">
        <v>9597540</v>
      </c>
      <c r="C21" s="4">
        <v>-2306048.0099999998</v>
      </c>
      <c r="D21" s="4">
        <f t="shared" ref="D21" si="16">B21+C21</f>
        <v>7291491.9900000002</v>
      </c>
      <c r="E21" s="4">
        <v>5537344.9100000001</v>
      </c>
      <c r="F21" s="4">
        <v>5456488</v>
      </c>
      <c r="G21" s="4">
        <f t="shared" ref="G21" si="17">D21-E21</f>
        <v>1754147.08</v>
      </c>
    </row>
    <row r="22" spans="1:7" x14ac:dyDescent="0.2">
      <c r="A22" s="22" t="s">
        <v>144</v>
      </c>
      <c r="B22" s="4">
        <v>14287687</v>
      </c>
      <c r="C22" s="4">
        <v>2024726.82</v>
      </c>
      <c r="D22" s="4">
        <f t="shared" ref="D22" si="18">B22+C22</f>
        <v>16312413.82</v>
      </c>
      <c r="E22" s="4">
        <v>15791863.390000001</v>
      </c>
      <c r="F22" s="4">
        <v>14382870.74</v>
      </c>
      <c r="G22" s="4">
        <f t="shared" ref="G22" si="19">D22-E22</f>
        <v>520550.4299999997</v>
      </c>
    </row>
    <row r="23" spans="1:7" x14ac:dyDescent="0.2">
      <c r="A23" s="22" t="s">
        <v>145</v>
      </c>
      <c r="B23" s="4">
        <v>7264880</v>
      </c>
      <c r="C23" s="4">
        <v>-212553.23</v>
      </c>
      <c r="D23" s="4">
        <f t="shared" ref="D23" si="20">B23+C23</f>
        <v>7052326.7699999996</v>
      </c>
      <c r="E23" s="4">
        <v>6763738.1100000003</v>
      </c>
      <c r="F23" s="4">
        <v>6626116.1100000003</v>
      </c>
      <c r="G23" s="4">
        <f t="shared" ref="G23" si="21">D23-E23</f>
        <v>288588.65999999922</v>
      </c>
    </row>
    <row r="24" spans="1:7" x14ac:dyDescent="0.2">
      <c r="A24" s="22" t="s">
        <v>146</v>
      </c>
      <c r="B24" s="4">
        <v>14418534</v>
      </c>
      <c r="C24" s="4">
        <v>392517.94</v>
      </c>
      <c r="D24" s="4">
        <f t="shared" ref="D24" si="22">B24+C24</f>
        <v>14811051.939999999</v>
      </c>
      <c r="E24" s="4">
        <v>14210037.83</v>
      </c>
      <c r="F24" s="4">
        <v>13961140.630000001</v>
      </c>
      <c r="G24" s="4">
        <f t="shared" ref="G24" si="23">D24-E24</f>
        <v>601014.1099999994</v>
      </c>
    </row>
    <row r="25" spans="1:7" x14ac:dyDescent="0.2">
      <c r="A25" s="22" t="s">
        <v>147</v>
      </c>
      <c r="B25" s="4">
        <v>2038204</v>
      </c>
      <c r="C25" s="4">
        <v>-84519.63</v>
      </c>
      <c r="D25" s="4">
        <f t="shared" ref="D25" si="24">B25+C25</f>
        <v>1953684.37</v>
      </c>
      <c r="E25" s="4">
        <v>1882581.45</v>
      </c>
      <c r="F25" s="4">
        <v>1842202.74</v>
      </c>
      <c r="G25" s="4">
        <f t="shared" ref="G25" si="25">D25-E25</f>
        <v>71102.920000000158</v>
      </c>
    </row>
    <row r="26" spans="1:7" x14ac:dyDescent="0.2">
      <c r="A26" s="22" t="s">
        <v>148</v>
      </c>
      <c r="B26" s="4">
        <v>15598781</v>
      </c>
      <c r="C26" s="4">
        <v>15279780.18</v>
      </c>
      <c r="D26" s="4">
        <f t="shared" ref="D26" si="26">B26+C26</f>
        <v>30878561.18</v>
      </c>
      <c r="E26" s="4">
        <v>30336416.379999999</v>
      </c>
      <c r="F26" s="4">
        <v>29896778.219999999</v>
      </c>
      <c r="G26" s="4">
        <f t="shared" ref="G26" si="27">D26-E26</f>
        <v>542144.80000000075</v>
      </c>
    </row>
    <row r="27" spans="1:7" x14ac:dyDescent="0.2">
      <c r="A27" s="22" t="s">
        <v>149</v>
      </c>
      <c r="B27" s="4">
        <v>49891679.549999997</v>
      </c>
      <c r="C27" s="4">
        <v>38727290.530000001</v>
      </c>
      <c r="D27" s="4">
        <f t="shared" ref="D27" si="28">B27+C27</f>
        <v>88618970.079999998</v>
      </c>
      <c r="E27" s="4">
        <v>79416033.030000001</v>
      </c>
      <c r="F27" s="4">
        <v>76826418.849999994</v>
      </c>
      <c r="G27" s="4">
        <f t="shared" ref="G27" si="29">D27-E27</f>
        <v>9202937.049999997</v>
      </c>
    </row>
    <row r="28" spans="1:7" x14ac:dyDescent="0.2">
      <c r="A28" s="22" t="s">
        <v>150</v>
      </c>
      <c r="B28" s="4">
        <v>3688993</v>
      </c>
      <c r="C28" s="4">
        <v>-161456</v>
      </c>
      <c r="D28" s="4">
        <f t="shared" ref="D28" si="30">B28+C28</f>
        <v>3527537</v>
      </c>
      <c r="E28" s="4">
        <v>3238813.55</v>
      </c>
      <c r="F28" s="4">
        <v>3177193.28</v>
      </c>
      <c r="G28" s="4">
        <f t="shared" ref="G28" si="31">D28-E28</f>
        <v>288723.45000000019</v>
      </c>
    </row>
    <row r="29" spans="1:7" x14ac:dyDescent="0.2">
      <c r="A29" s="22" t="s">
        <v>151</v>
      </c>
      <c r="B29" s="4">
        <v>4761602</v>
      </c>
      <c r="C29" s="4">
        <v>3094251.95</v>
      </c>
      <c r="D29" s="4">
        <f t="shared" ref="D29" si="32">B29+C29</f>
        <v>7855853.9500000002</v>
      </c>
      <c r="E29" s="4">
        <v>7283373.46</v>
      </c>
      <c r="F29" s="4">
        <v>7178925.8700000001</v>
      </c>
      <c r="G29" s="4">
        <f t="shared" ref="G29" si="33">D29-E29</f>
        <v>572480.49000000022</v>
      </c>
    </row>
    <row r="30" spans="1:7" x14ac:dyDescent="0.2">
      <c r="A30" s="22" t="s">
        <v>152</v>
      </c>
      <c r="B30" s="4">
        <v>13935771</v>
      </c>
      <c r="C30" s="4">
        <v>150292.12</v>
      </c>
      <c r="D30" s="4">
        <f t="shared" ref="D30" si="34">B30+C30</f>
        <v>14086063.119999999</v>
      </c>
      <c r="E30" s="4">
        <v>13083368.32</v>
      </c>
      <c r="F30" s="4">
        <v>12814698.98</v>
      </c>
      <c r="G30" s="4">
        <f t="shared" ref="G30" si="35">D30-E30</f>
        <v>1002694.7999999989</v>
      </c>
    </row>
    <row r="31" spans="1:7" x14ac:dyDescent="0.2">
      <c r="A31" s="22" t="s">
        <v>153</v>
      </c>
      <c r="B31" s="4">
        <v>55031624</v>
      </c>
      <c r="C31" s="4">
        <v>50365030.560000002</v>
      </c>
      <c r="D31" s="4">
        <f t="shared" ref="D31" si="36">B31+C31</f>
        <v>105396654.56</v>
      </c>
      <c r="E31" s="4">
        <v>91667569.650000006</v>
      </c>
      <c r="F31" s="4">
        <v>83241049.769999996</v>
      </c>
      <c r="G31" s="4">
        <f t="shared" ref="G31" si="37">D31-E31</f>
        <v>13729084.909999996</v>
      </c>
    </row>
    <row r="32" spans="1:7" x14ac:dyDescent="0.2">
      <c r="A32" s="22" t="s">
        <v>154</v>
      </c>
      <c r="B32" s="4">
        <v>26666136</v>
      </c>
      <c r="C32" s="4">
        <v>23071023.760000002</v>
      </c>
      <c r="D32" s="4">
        <f t="shared" ref="D32" si="38">B32+C32</f>
        <v>49737159.760000005</v>
      </c>
      <c r="E32" s="4">
        <v>37667129.5</v>
      </c>
      <c r="F32" s="4">
        <v>30212841.399999999</v>
      </c>
      <c r="G32" s="4">
        <f t="shared" ref="G32" si="39">D32-E32</f>
        <v>12070030.260000005</v>
      </c>
    </row>
    <row r="33" spans="1:7" x14ac:dyDescent="0.2">
      <c r="A33" s="22" t="s">
        <v>155</v>
      </c>
      <c r="B33" s="4">
        <v>3857533</v>
      </c>
      <c r="C33" s="4">
        <v>1364827.03</v>
      </c>
      <c r="D33" s="4">
        <f t="shared" ref="D33" si="40">B33+C33</f>
        <v>5222360.03</v>
      </c>
      <c r="E33" s="4">
        <v>4958487.03</v>
      </c>
      <c r="F33" s="4">
        <v>4595130.05</v>
      </c>
      <c r="G33" s="4">
        <f t="shared" ref="G33" si="41">D33-E33</f>
        <v>263873</v>
      </c>
    </row>
    <row r="34" spans="1:7" x14ac:dyDescent="0.2">
      <c r="A34" s="22" t="s">
        <v>156</v>
      </c>
      <c r="B34" s="4">
        <v>2107686</v>
      </c>
      <c r="C34" s="4">
        <v>78642.880000000005</v>
      </c>
      <c r="D34" s="4">
        <f t="shared" ref="D34" si="42">B34+C34</f>
        <v>2186328.88</v>
      </c>
      <c r="E34" s="4">
        <v>2130925.37</v>
      </c>
      <c r="F34" s="4">
        <v>2083093.33</v>
      </c>
      <c r="G34" s="4">
        <f t="shared" ref="G34" si="43">D34-E34</f>
        <v>55403.509999999776</v>
      </c>
    </row>
    <row r="35" spans="1:7" x14ac:dyDescent="0.2">
      <c r="A35" s="22" t="s">
        <v>157</v>
      </c>
      <c r="B35" s="4">
        <v>4128842</v>
      </c>
      <c r="C35" s="4">
        <v>-20598.07</v>
      </c>
      <c r="D35" s="4">
        <f t="shared" ref="D35" si="44">B35+C35</f>
        <v>4108243.93</v>
      </c>
      <c r="E35" s="4">
        <v>3925426.78</v>
      </c>
      <c r="F35" s="4">
        <v>3848795.58</v>
      </c>
      <c r="G35" s="4">
        <f t="shared" ref="G35" si="45">D35-E35</f>
        <v>182817.15000000037</v>
      </c>
    </row>
    <row r="36" spans="1:7" x14ac:dyDescent="0.2">
      <c r="A36" s="22" t="s">
        <v>158</v>
      </c>
      <c r="B36" s="4">
        <v>6292683</v>
      </c>
      <c r="C36" s="4">
        <v>-142394.76999999999</v>
      </c>
      <c r="D36" s="4">
        <f t="shared" ref="D36" si="46">B36+C36</f>
        <v>6150288.2300000004</v>
      </c>
      <c r="E36" s="4">
        <v>5666627.0199999996</v>
      </c>
      <c r="F36" s="4">
        <v>5549964.1399999997</v>
      </c>
      <c r="G36" s="4">
        <f t="shared" ref="G36" si="47">D36-E36</f>
        <v>483661.21000000089</v>
      </c>
    </row>
    <row r="37" spans="1:7" x14ac:dyDescent="0.2">
      <c r="A37" s="22" t="s">
        <v>159</v>
      </c>
      <c r="B37" s="4">
        <v>5893798</v>
      </c>
      <c r="C37" s="4">
        <v>-83530.53</v>
      </c>
      <c r="D37" s="4">
        <f t="shared" ref="D37" si="48">B37+C37</f>
        <v>5810267.4699999997</v>
      </c>
      <c r="E37" s="4">
        <v>5549787.4800000004</v>
      </c>
      <c r="F37" s="4">
        <v>5101439.04</v>
      </c>
      <c r="G37" s="4">
        <f t="shared" ref="G37" si="49">D37-E37</f>
        <v>260479.98999999929</v>
      </c>
    </row>
    <row r="38" spans="1:7" x14ac:dyDescent="0.2">
      <c r="A38" s="22" t="s">
        <v>160</v>
      </c>
      <c r="B38" s="4">
        <v>1131982</v>
      </c>
      <c r="C38" s="4">
        <v>23564.48</v>
      </c>
      <c r="D38" s="4">
        <f t="shared" ref="D38" si="50">B38+C38</f>
        <v>1155546.48</v>
      </c>
      <c r="E38" s="4">
        <v>1124439.96</v>
      </c>
      <c r="F38" s="4">
        <v>1100791.3799999999</v>
      </c>
      <c r="G38" s="4">
        <f t="shared" ref="G38" si="51">D38-E38</f>
        <v>31106.520000000019</v>
      </c>
    </row>
    <row r="39" spans="1:7" x14ac:dyDescent="0.2">
      <c r="A39" s="22" t="s">
        <v>161</v>
      </c>
      <c r="B39" s="4">
        <v>5515784</v>
      </c>
      <c r="C39" s="4">
        <v>-80741.210000000006</v>
      </c>
      <c r="D39" s="4">
        <f t="shared" ref="D39" si="52">B39+C39</f>
        <v>5435042.79</v>
      </c>
      <c r="E39" s="4">
        <v>5110466.0199999996</v>
      </c>
      <c r="F39" s="4">
        <v>5004580.84</v>
      </c>
      <c r="G39" s="4">
        <f t="shared" ref="G39" si="53">D39-E39</f>
        <v>324576.77000000048</v>
      </c>
    </row>
    <row r="40" spans="1:7" x14ac:dyDescent="0.2">
      <c r="A40" s="22" t="s">
        <v>162</v>
      </c>
      <c r="B40" s="4">
        <v>3961702</v>
      </c>
      <c r="C40" s="4">
        <v>2675.96</v>
      </c>
      <c r="D40" s="4">
        <f t="shared" ref="D40" si="54">B40+C40</f>
        <v>3964377.96</v>
      </c>
      <c r="E40" s="4">
        <v>3831038.4</v>
      </c>
      <c r="F40" s="4">
        <v>3763448.96</v>
      </c>
      <c r="G40" s="4">
        <f t="shared" ref="G40" si="55">D40-E40</f>
        <v>133339.56000000006</v>
      </c>
    </row>
    <row r="41" spans="1:7" x14ac:dyDescent="0.2">
      <c r="A41" s="22" t="s">
        <v>163</v>
      </c>
      <c r="B41" s="4">
        <v>59249596.280000001</v>
      </c>
      <c r="C41" s="4">
        <v>310334585.72000003</v>
      </c>
      <c r="D41" s="4">
        <f t="shared" ref="D41" si="56">B41+C41</f>
        <v>369584182</v>
      </c>
      <c r="E41" s="4">
        <v>177614858.61000001</v>
      </c>
      <c r="F41" s="4">
        <v>143776225.50999999</v>
      </c>
      <c r="G41" s="4">
        <f t="shared" ref="G41" si="57">D41-E41</f>
        <v>191969323.38999999</v>
      </c>
    </row>
    <row r="42" spans="1:7" x14ac:dyDescent="0.2">
      <c r="A42" s="22" t="s">
        <v>164</v>
      </c>
      <c r="B42" s="4">
        <v>7707507</v>
      </c>
      <c r="C42" s="4">
        <v>5199175.24</v>
      </c>
      <c r="D42" s="4">
        <f t="shared" ref="D42" si="58">B42+C42</f>
        <v>12906682.24</v>
      </c>
      <c r="E42" s="4">
        <v>11274581.109999999</v>
      </c>
      <c r="F42" s="4">
        <v>11150519.82</v>
      </c>
      <c r="G42" s="4">
        <f t="shared" ref="G42" si="59">D42-E42</f>
        <v>1632101.1300000008</v>
      </c>
    </row>
    <row r="43" spans="1:7" x14ac:dyDescent="0.2">
      <c r="A43" s="22" t="s">
        <v>165</v>
      </c>
      <c r="B43" s="4">
        <v>30087474</v>
      </c>
      <c r="C43" s="4">
        <v>2595766.7400000002</v>
      </c>
      <c r="D43" s="4">
        <f t="shared" ref="D43" si="60">B43+C43</f>
        <v>32683240.740000002</v>
      </c>
      <c r="E43" s="4">
        <v>32322781.350000001</v>
      </c>
      <c r="F43" s="4">
        <v>21244935.84</v>
      </c>
      <c r="G43" s="4">
        <f t="shared" ref="G43" si="61">D43-E43</f>
        <v>360459.3900000006</v>
      </c>
    </row>
    <row r="44" spans="1:7" x14ac:dyDescent="0.2">
      <c r="A44" s="22" t="s">
        <v>166</v>
      </c>
      <c r="B44" s="4">
        <v>10658193</v>
      </c>
      <c r="C44" s="4">
        <v>183269650.15000001</v>
      </c>
      <c r="D44" s="4">
        <f t="shared" ref="D44" si="62">B44+C44</f>
        <v>193927843.15000001</v>
      </c>
      <c r="E44" s="4">
        <v>8098447.5599999996</v>
      </c>
      <c r="F44" s="4">
        <v>7895198.1900000004</v>
      </c>
      <c r="G44" s="4">
        <f t="shared" ref="G44" si="63">D44-E44</f>
        <v>185829395.59</v>
      </c>
    </row>
    <row r="45" spans="1:7" x14ac:dyDescent="0.2">
      <c r="A45" s="22" t="s">
        <v>167</v>
      </c>
      <c r="B45" s="4">
        <v>43399639</v>
      </c>
      <c r="C45" s="4">
        <v>4067977.62</v>
      </c>
      <c r="D45" s="4">
        <f t="shared" ref="D45" si="64">B45+C45</f>
        <v>47467616.619999997</v>
      </c>
      <c r="E45" s="4">
        <v>38733331.539999999</v>
      </c>
      <c r="F45" s="4">
        <v>37684825.390000001</v>
      </c>
      <c r="G45" s="4">
        <f t="shared" ref="G45" si="65">D45-E45</f>
        <v>8734285.0799999982</v>
      </c>
    </row>
    <row r="46" spans="1:7" x14ac:dyDescent="0.2">
      <c r="A46" s="22" t="s">
        <v>168</v>
      </c>
      <c r="B46" s="4">
        <v>170265027.12</v>
      </c>
      <c r="C46" s="4">
        <v>18297534.899999999</v>
      </c>
      <c r="D46" s="4">
        <f t="shared" ref="D46" si="66">B46+C46</f>
        <v>188562562.02000001</v>
      </c>
      <c r="E46" s="4">
        <v>176289317.84</v>
      </c>
      <c r="F46" s="4">
        <v>167302192.19999999</v>
      </c>
      <c r="G46" s="4">
        <f t="shared" ref="G46" si="67">D46-E46</f>
        <v>12273244.180000007</v>
      </c>
    </row>
    <row r="47" spans="1:7" x14ac:dyDescent="0.2">
      <c r="A47" s="22" t="s">
        <v>169</v>
      </c>
      <c r="B47" s="4">
        <v>8499782</v>
      </c>
      <c r="C47" s="4">
        <v>49289.86</v>
      </c>
      <c r="D47" s="4">
        <f t="shared" ref="D47" si="68">B47+C47</f>
        <v>8549071.8599999994</v>
      </c>
      <c r="E47" s="4">
        <v>8342974.3600000003</v>
      </c>
      <c r="F47" s="4">
        <v>8169616.71</v>
      </c>
      <c r="G47" s="4">
        <f t="shared" ref="G47" si="69">D47-E47</f>
        <v>206097.49999999907</v>
      </c>
    </row>
    <row r="48" spans="1:7" x14ac:dyDescent="0.2">
      <c r="A48" s="22" t="s">
        <v>170</v>
      </c>
      <c r="B48" s="4">
        <v>6615768</v>
      </c>
      <c r="C48" s="4">
        <v>127348.39</v>
      </c>
      <c r="D48" s="4">
        <f t="shared" ref="D48" si="70">B48+C48</f>
        <v>6743116.3899999997</v>
      </c>
      <c r="E48" s="4">
        <v>6260769.5999999996</v>
      </c>
      <c r="F48" s="4">
        <v>6040186.1900000004</v>
      </c>
      <c r="G48" s="4">
        <f t="shared" ref="G48" si="71">D48-E48</f>
        <v>482346.79000000004</v>
      </c>
    </row>
    <row r="49" spans="1:7" x14ac:dyDescent="0.2">
      <c r="A49" s="22" t="s">
        <v>171</v>
      </c>
      <c r="B49" s="4">
        <v>5357620</v>
      </c>
      <c r="C49" s="4">
        <v>-3764</v>
      </c>
      <c r="D49" s="4">
        <f t="shared" ref="D49" si="72">B49+C49</f>
        <v>5353856</v>
      </c>
      <c r="E49" s="4">
        <v>5217751.3099999996</v>
      </c>
      <c r="F49" s="4">
        <v>5122419.2699999996</v>
      </c>
      <c r="G49" s="4">
        <f t="shared" ref="G49" si="73">D49-E49</f>
        <v>136104.69000000041</v>
      </c>
    </row>
    <row r="50" spans="1:7" x14ac:dyDescent="0.2">
      <c r="A50" s="22" t="s">
        <v>172</v>
      </c>
      <c r="B50" s="4">
        <v>4776946</v>
      </c>
      <c r="C50" s="4">
        <v>106211.94</v>
      </c>
      <c r="D50" s="4">
        <f t="shared" ref="D50" si="74">B50+C50</f>
        <v>4883157.9400000004</v>
      </c>
      <c r="E50" s="4">
        <v>4611520.25</v>
      </c>
      <c r="F50" s="4">
        <v>4344700.37</v>
      </c>
      <c r="G50" s="4">
        <f t="shared" ref="G50" si="75">D50-E50</f>
        <v>271637.69000000041</v>
      </c>
    </row>
    <row r="51" spans="1:7" x14ac:dyDescent="0.2">
      <c r="A51" s="22" t="s">
        <v>173</v>
      </c>
      <c r="B51" s="4">
        <v>4684788</v>
      </c>
      <c r="C51" s="4">
        <v>-984702</v>
      </c>
      <c r="D51" s="4">
        <f t="shared" ref="D51" si="76">B51+C51</f>
        <v>3700086</v>
      </c>
      <c r="E51" s="4">
        <v>3413484.1</v>
      </c>
      <c r="F51" s="4">
        <v>3354006.4</v>
      </c>
      <c r="G51" s="4">
        <f t="shared" ref="G51" si="77">D51-E51</f>
        <v>286601.89999999991</v>
      </c>
    </row>
    <row r="52" spans="1:7" x14ac:dyDescent="0.2">
      <c r="A52" s="22" t="s">
        <v>174</v>
      </c>
      <c r="B52" s="4">
        <v>9963223</v>
      </c>
      <c r="C52" s="4">
        <v>50127.54</v>
      </c>
      <c r="D52" s="4">
        <f t="shared" ref="D52" si="78">B52+C52</f>
        <v>10013350.539999999</v>
      </c>
      <c r="E52" s="4">
        <v>9609726.4800000004</v>
      </c>
      <c r="F52" s="4">
        <v>2976991.84</v>
      </c>
      <c r="G52" s="4">
        <f t="shared" ref="G52" si="79">D52-E52</f>
        <v>403624.05999999866</v>
      </c>
    </row>
    <row r="53" spans="1:7" x14ac:dyDescent="0.2">
      <c r="A53" s="22" t="s">
        <v>175</v>
      </c>
      <c r="B53" s="4">
        <v>11027882</v>
      </c>
      <c r="C53" s="4">
        <v>5710077.5300000003</v>
      </c>
      <c r="D53" s="4">
        <f t="shared" ref="D53" si="80">B53+C53</f>
        <v>16737959.530000001</v>
      </c>
      <c r="E53" s="4">
        <v>15259929.26</v>
      </c>
      <c r="F53" s="4">
        <v>10934754.109999999</v>
      </c>
      <c r="G53" s="4">
        <f t="shared" ref="G53" si="81">D53-E53</f>
        <v>1478030.2700000014</v>
      </c>
    </row>
    <row r="54" spans="1:7" x14ac:dyDescent="0.2">
      <c r="A54" s="22" t="s">
        <v>176</v>
      </c>
      <c r="B54" s="4">
        <v>4110275</v>
      </c>
      <c r="C54" s="4">
        <v>880603.1</v>
      </c>
      <c r="D54" s="4">
        <f t="shared" ref="D54" si="82">B54+C54</f>
        <v>4990878.0999999996</v>
      </c>
      <c r="E54" s="4">
        <v>4082820.34</v>
      </c>
      <c r="F54" s="4">
        <v>2015708.22</v>
      </c>
      <c r="G54" s="4">
        <f t="shared" ref="G54" si="83">D54-E54</f>
        <v>908057.75999999978</v>
      </c>
    </row>
    <row r="55" spans="1:7" x14ac:dyDescent="0.2">
      <c r="A55" s="22" t="s">
        <v>177</v>
      </c>
      <c r="B55" s="4">
        <v>5894806</v>
      </c>
      <c r="C55" s="4">
        <v>177870.38</v>
      </c>
      <c r="D55" s="4">
        <f t="shared" ref="D55" si="84">B55+C55</f>
        <v>6072676.3799999999</v>
      </c>
      <c r="E55" s="4">
        <v>5804581.21</v>
      </c>
      <c r="F55" s="4">
        <v>5557666.8099999996</v>
      </c>
      <c r="G55" s="4">
        <f t="shared" ref="G55" si="85">D55-E55</f>
        <v>268095.16999999993</v>
      </c>
    </row>
    <row r="56" spans="1:7" x14ac:dyDescent="0.2">
      <c r="A56" s="22" t="s">
        <v>178</v>
      </c>
      <c r="B56" s="4">
        <v>3846844</v>
      </c>
      <c r="C56" s="4">
        <v>792375.4</v>
      </c>
      <c r="D56" s="4">
        <f t="shared" ref="D56" si="86">B56+C56</f>
        <v>4639219.4000000004</v>
      </c>
      <c r="E56" s="4">
        <v>4420607.83</v>
      </c>
      <c r="F56" s="4">
        <v>3850603.44</v>
      </c>
      <c r="G56" s="4">
        <f t="shared" ref="G56" si="87">D56-E56</f>
        <v>218611.5700000003</v>
      </c>
    </row>
    <row r="57" spans="1:7" x14ac:dyDescent="0.2">
      <c r="A57" s="22" t="s">
        <v>179</v>
      </c>
      <c r="B57" s="4">
        <v>12927480</v>
      </c>
      <c r="C57" s="4">
        <v>29399822.649999999</v>
      </c>
      <c r="D57" s="4">
        <f t="shared" ref="D57" si="88">B57+C57</f>
        <v>42327302.649999999</v>
      </c>
      <c r="E57" s="4">
        <v>40720387.32</v>
      </c>
      <c r="F57" s="4">
        <v>38042135.68</v>
      </c>
      <c r="G57" s="4">
        <f t="shared" ref="G57" si="89">D57-E57</f>
        <v>1606915.3299999982</v>
      </c>
    </row>
    <row r="58" spans="1:7" x14ac:dyDescent="0.2">
      <c r="A58" s="22" t="s">
        <v>180</v>
      </c>
      <c r="B58" s="4">
        <v>999386</v>
      </c>
      <c r="C58" s="4">
        <v>266.16000000000003</v>
      </c>
      <c r="D58" s="4">
        <f t="shared" ref="D58" si="90">B58+C58</f>
        <v>999652.16</v>
      </c>
      <c r="E58" s="4">
        <v>742538.42</v>
      </c>
      <c r="F58" s="4">
        <v>727384.97</v>
      </c>
      <c r="G58" s="4">
        <f t="shared" ref="G58" si="91">D58-E58</f>
        <v>257113.74</v>
      </c>
    </row>
    <row r="59" spans="1:7" x14ac:dyDescent="0.2">
      <c r="A59" s="22" t="s">
        <v>181</v>
      </c>
      <c r="B59" s="4">
        <v>1128005</v>
      </c>
      <c r="C59" s="4">
        <v>-11269</v>
      </c>
      <c r="D59" s="4">
        <f t="shared" ref="D59" si="92">B59+C59</f>
        <v>1116736</v>
      </c>
      <c r="E59" s="4">
        <v>708385.1</v>
      </c>
      <c r="F59" s="4">
        <v>703056.81</v>
      </c>
      <c r="G59" s="4">
        <f t="shared" ref="G59" si="93">D59-E59</f>
        <v>408350.9</v>
      </c>
    </row>
    <row r="60" spans="1:7" x14ac:dyDescent="0.2">
      <c r="A60" s="22" t="s">
        <v>182</v>
      </c>
      <c r="B60" s="4">
        <v>1964036</v>
      </c>
      <c r="C60" s="4">
        <v>761530.76</v>
      </c>
      <c r="D60" s="4">
        <f t="shared" ref="D60" si="94">B60+C60</f>
        <v>2725566.76</v>
      </c>
      <c r="E60" s="4">
        <v>2237344.4</v>
      </c>
      <c r="F60" s="4">
        <v>2209650.38</v>
      </c>
      <c r="G60" s="4">
        <f t="shared" ref="G60" si="95">D60-E60</f>
        <v>488222.35999999987</v>
      </c>
    </row>
    <row r="61" spans="1:7" x14ac:dyDescent="0.2">
      <c r="A61" s="22" t="s">
        <v>183</v>
      </c>
      <c r="B61" s="4">
        <v>15371824</v>
      </c>
      <c r="C61" s="4">
        <v>503333.33</v>
      </c>
      <c r="D61" s="4">
        <f t="shared" ref="D61" si="96">B61+C61</f>
        <v>15875157.33</v>
      </c>
      <c r="E61" s="4">
        <v>15016725.27</v>
      </c>
      <c r="F61" s="4">
        <v>14807385.49</v>
      </c>
      <c r="G61" s="4">
        <f t="shared" ref="G61" si="97">D61-E61</f>
        <v>858432.06000000052</v>
      </c>
    </row>
    <row r="62" spans="1:7" x14ac:dyDescent="0.2">
      <c r="A62" s="22" t="s">
        <v>184</v>
      </c>
      <c r="B62" s="4">
        <v>1058349</v>
      </c>
      <c r="C62" s="4">
        <v>-31177</v>
      </c>
      <c r="D62" s="4">
        <f t="shared" ref="D62" si="98">B62+C62</f>
        <v>1027172</v>
      </c>
      <c r="E62" s="4">
        <v>702298.92</v>
      </c>
      <c r="F62" s="4">
        <v>679487.23</v>
      </c>
      <c r="G62" s="4">
        <f t="shared" ref="G62" si="99">D62-E62</f>
        <v>324873.07999999996</v>
      </c>
    </row>
    <row r="63" spans="1:7" x14ac:dyDescent="0.2">
      <c r="A63" s="22" t="s">
        <v>185</v>
      </c>
      <c r="B63" s="4">
        <v>3612067</v>
      </c>
      <c r="C63" s="4">
        <v>-420987.24</v>
      </c>
      <c r="D63" s="4">
        <f t="shared" ref="D63" si="100">B63+C63</f>
        <v>3191079.76</v>
      </c>
      <c r="E63" s="4">
        <v>2959648.58</v>
      </c>
      <c r="F63" s="4">
        <v>2697036.22</v>
      </c>
      <c r="G63" s="4">
        <f t="shared" ref="G63" si="101">D63-E63</f>
        <v>231431.1799999997</v>
      </c>
    </row>
    <row r="64" spans="1:7" x14ac:dyDescent="0.2">
      <c r="A64" s="22" t="s">
        <v>186</v>
      </c>
      <c r="B64" s="4">
        <v>23006235.600000001</v>
      </c>
      <c r="C64" s="4">
        <v>2425281.06</v>
      </c>
      <c r="D64" s="4">
        <f t="shared" ref="D64" si="102">B64+C64</f>
        <v>25431516.66</v>
      </c>
      <c r="E64" s="4">
        <v>25429550.52</v>
      </c>
      <c r="F64" s="4">
        <v>25429550.52</v>
      </c>
      <c r="G64" s="4">
        <f t="shared" ref="G64" si="103">D64-E64</f>
        <v>1966.140000000596</v>
      </c>
    </row>
    <row r="65" spans="1:7" x14ac:dyDescent="0.2">
      <c r="A65" s="22" t="s">
        <v>187</v>
      </c>
      <c r="B65" s="4">
        <v>8210642.3300000001</v>
      </c>
      <c r="C65" s="4">
        <v>2043661.94</v>
      </c>
      <c r="D65" s="4">
        <f t="shared" ref="D65" si="104">B65+C65</f>
        <v>10254304.27</v>
      </c>
      <c r="E65" s="4">
        <v>10254304.220000001</v>
      </c>
      <c r="F65" s="4">
        <v>10254304.220000001</v>
      </c>
      <c r="G65" s="4">
        <f t="shared" ref="G65" si="105">D65-E65</f>
        <v>4.999999888241291E-2</v>
      </c>
    </row>
    <row r="66" spans="1:7" x14ac:dyDescent="0.2">
      <c r="A66" s="22" t="s">
        <v>188</v>
      </c>
      <c r="B66" s="4">
        <v>8038000.9500000002</v>
      </c>
      <c r="C66" s="4">
        <v>767463.32</v>
      </c>
      <c r="D66" s="4">
        <f t="shared" ref="D66" si="106">B66+C66</f>
        <v>8805464.2699999996</v>
      </c>
      <c r="E66" s="4">
        <v>8805464.2699999996</v>
      </c>
      <c r="F66" s="4">
        <v>8805464.2699999996</v>
      </c>
      <c r="G66" s="4">
        <f t="shared" ref="G66" si="107">D66-E66</f>
        <v>0</v>
      </c>
    </row>
    <row r="67" spans="1:7" x14ac:dyDescent="0.2">
      <c r="A67" s="22"/>
      <c r="B67" s="4"/>
      <c r="C67" s="4"/>
      <c r="D67" s="4"/>
      <c r="E67" s="4"/>
      <c r="F67" s="4"/>
      <c r="G67" s="4"/>
    </row>
    <row r="68" spans="1:7" x14ac:dyDescent="0.2">
      <c r="A68" s="10" t="s">
        <v>50</v>
      </c>
      <c r="B68" s="16">
        <f t="shared" ref="B68:G68" si="108">SUM(B7:B67)</f>
        <v>804069475.83000016</v>
      </c>
      <c r="C68" s="16">
        <f t="shared" si="108"/>
        <v>698731917.13000011</v>
      </c>
      <c r="D68" s="16">
        <f t="shared" si="108"/>
        <v>1502801392.9600003</v>
      </c>
      <c r="E68" s="16">
        <f t="shared" si="108"/>
        <v>1045413111.03</v>
      </c>
      <c r="F68" s="16">
        <f t="shared" si="108"/>
        <v>942075255.47000003</v>
      </c>
      <c r="G68" s="16">
        <f t="shared" si="108"/>
        <v>457388281.92999989</v>
      </c>
    </row>
    <row r="71" spans="1:7" ht="45" customHeight="1" x14ac:dyDescent="0.2">
      <c r="A71" s="59" t="s">
        <v>190</v>
      </c>
      <c r="B71" s="57"/>
      <c r="C71" s="57"/>
      <c r="D71" s="57"/>
      <c r="E71" s="57"/>
      <c r="F71" s="57"/>
      <c r="G71" s="58"/>
    </row>
    <row r="72" spans="1:7" s="44" customFormat="1" x14ac:dyDescent="0.2"/>
    <row r="73" spans="1:7" x14ac:dyDescent="0.2">
      <c r="A73" s="40"/>
      <c r="B73" s="59" t="s">
        <v>57</v>
      </c>
      <c r="C73" s="57"/>
      <c r="D73" s="57"/>
      <c r="E73" s="57"/>
      <c r="F73" s="58"/>
      <c r="G73" s="60" t="s">
        <v>56</v>
      </c>
    </row>
    <row r="74" spans="1:7" ht="20.399999999999999" x14ac:dyDescent="0.2">
      <c r="A74" s="41" t="s">
        <v>51</v>
      </c>
      <c r="B74" s="34" t="s">
        <v>52</v>
      </c>
      <c r="C74" s="34" t="s">
        <v>117</v>
      </c>
      <c r="D74" s="34" t="s">
        <v>53</v>
      </c>
      <c r="E74" s="34" t="s">
        <v>54</v>
      </c>
      <c r="F74" s="34" t="s">
        <v>55</v>
      </c>
      <c r="G74" s="61"/>
    </row>
    <row r="75" spans="1:7" x14ac:dyDescent="0.2">
      <c r="A75" s="42"/>
      <c r="B75" s="35">
        <v>1</v>
      </c>
      <c r="C75" s="35">
        <v>2</v>
      </c>
      <c r="D75" s="35" t="s">
        <v>118</v>
      </c>
      <c r="E75" s="35">
        <v>4</v>
      </c>
      <c r="F75" s="35">
        <v>5</v>
      </c>
      <c r="G75" s="35" t="s">
        <v>119</v>
      </c>
    </row>
    <row r="76" spans="1:7" s="44" customFormat="1" x14ac:dyDescent="0.2">
      <c r="A76" s="46" t="s">
        <v>193</v>
      </c>
      <c r="B76" s="47"/>
      <c r="C76" s="47"/>
      <c r="D76" s="47"/>
      <c r="E76" s="47"/>
      <c r="F76" s="47"/>
      <c r="G76" s="47"/>
    </row>
    <row r="77" spans="1:7" x14ac:dyDescent="0.2">
      <c r="A77" s="23" t="s">
        <v>8</v>
      </c>
      <c r="B77" s="4">
        <v>0</v>
      </c>
      <c r="C77" s="4">
        <v>0</v>
      </c>
      <c r="D77" s="4">
        <f>B77+C77</f>
        <v>0</v>
      </c>
      <c r="E77" s="4">
        <v>0</v>
      </c>
      <c r="F77" s="4">
        <v>0</v>
      </c>
      <c r="G77" s="4">
        <f>D77-E77</f>
        <v>0</v>
      </c>
    </row>
    <row r="78" spans="1:7" x14ac:dyDescent="0.2">
      <c r="A78" s="23" t="s">
        <v>9</v>
      </c>
      <c r="B78" s="4">
        <v>0</v>
      </c>
      <c r="C78" s="4">
        <v>0</v>
      </c>
      <c r="D78" s="4">
        <f t="shared" ref="D78:D80" si="109">B78+C78</f>
        <v>0</v>
      </c>
      <c r="E78" s="4">
        <v>0</v>
      </c>
      <c r="F78" s="4">
        <v>0</v>
      </c>
      <c r="G78" s="4">
        <f t="shared" ref="G78:G80" si="110">D78-E78</f>
        <v>0</v>
      </c>
    </row>
    <row r="79" spans="1:7" x14ac:dyDescent="0.2">
      <c r="A79" s="23" t="s">
        <v>10</v>
      </c>
      <c r="B79" s="4">
        <v>0</v>
      </c>
      <c r="C79" s="4">
        <v>0</v>
      </c>
      <c r="D79" s="4">
        <f t="shared" si="109"/>
        <v>0</v>
      </c>
      <c r="E79" s="4">
        <v>0</v>
      </c>
      <c r="F79" s="4">
        <v>0</v>
      </c>
      <c r="G79" s="4">
        <f t="shared" si="110"/>
        <v>0</v>
      </c>
    </row>
    <row r="80" spans="1:7" x14ac:dyDescent="0.2">
      <c r="A80" s="23" t="s">
        <v>121</v>
      </c>
      <c r="B80" s="4">
        <v>0</v>
      </c>
      <c r="C80" s="4">
        <v>0</v>
      </c>
      <c r="D80" s="4">
        <f t="shared" si="109"/>
        <v>0</v>
      </c>
      <c r="E80" s="4">
        <v>0</v>
      </c>
      <c r="F80" s="4">
        <v>0</v>
      </c>
      <c r="G80" s="4">
        <f t="shared" si="110"/>
        <v>0</v>
      </c>
    </row>
    <row r="81" spans="1:7" s="44" customFormat="1" x14ac:dyDescent="0.2">
      <c r="A81" s="48"/>
      <c r="B81" s="49"/>
      <c r="C81" s="49"/>
      <c r="D81" s="49"/>
      <c r="E81" s="49"/>
      <c r="F81" s="49"/>
      <c r="G81" s="49"/>
    </row>
    <row r="82" spans="1:7" x14ac:dyDescent="0.2">
      <c r="A82" s="10" t="s">
        <v>50</v>
      </c>
      <c r="B82" s="16">
        <f t="shared" ref="B82:G82" si="111">SUM(B77:B80)</f>
        <v>0</v>
      </c>
      <c r="C82" s="16">
        <f t="shared" si="111"/>
        <v>0</v>
      </c>
      <c r="D82" s="16">
        <f t="shared" si="111"/>
        <v>0</v>
      </c>
      <c r="E82" s="16">
        <f t="shared" si="111"/>
        <v>0</v>
      </c>
      <c r="F82" s="16">
        <f t="shared" si="111"/>
        <v>0</v>
      </c>
      <c r="G82" s="16">
        <f t="shared" si="111"/>
        <v>0</v>
      </c>
    </row>
    <row r="85" spans="1:7" ht="45" customHeight="1" x14ac:dyDescent="0.2">
      <c r="A85" s="59" t="s">
        <v>191</v>
      </c>
      <c r="B85" s="57"/>
      <c r="C85" s="57"/>
      <c r="D85" s="57"/>
      <c r="E85" s="57"/>
      <c r="F85" s="57"/>
      <c r="G85" s="58"/>
    </row>
    <row r="86" spans="1:7" x14ac:dyDescent="0.2">
      <c r="A86" s="40"/>
      <c r="B86" s="59" t="s">
        <v>57</v>
      </c>
      <c r="C86" s="57"/>
      <c r="D86" s="57"/>
      <c r="E86" s="57"/>
      <c r="F86" s="58"/>
      <c r="G86" s="60" t="s">
        <v>56</v>
      </c>
    </row>
    <row r="87" spans="1:7" ht="20.399999999999999" x14ac:dyDescent="0.2">
      <c r="A87" s="41" t="s">
        <v>51</v>
      </c>
      <c r="B87" s="34" t="s">
        <v>52</v>
      </c>
      <c r="C87" s="34" t="s">
        <v>117</v>
      </c>
      <c r="D87" s="34" t="s">
        <v>53</v>
      </c>
      <c r="E87" s="34" t="s">
        <v>54</v>
      </c>
      <c r="F87" s="34" t="s">
        <v>55</v>
      </c>
      <c r="G87" s="61"/>
    </row>
    <row r="88" spans="1:7" x14ac:dyDescent="0.2">
      <c r="A88" s="42"/>
      <c r="B88" s="35">
        <v>1</v>
      </c>
      <c r="C88" s="35">
        <v>2</v>
      </c>
      <c r="D88" s="35" t="s">
        <v>118</v>
      </c>
      <c r="E88" s="35">
        <v>4</v>
      </c>
      <c r="F88" s="35">
        <v>5</v>
      </c>
      <c r="G88" s="35" t="s">
        <v>119</v>
      </c>
    </row>
    <row r="89" spans="1:7" s="44" customFormat="1" x14ac:dyDescent="0.2">
      <c r="A89" s="50"/>
      <c r="B89" s="47"/>
      <c r="C89" s="47"/>
      <c r="D89" s="47"/>
      <c r="E89" s="47"/>
      <c r="F89" s="47"/>
      <c r="G89" s="47"/>
    </row>
    <row r="90" spans="1:7" ht="20.399999999999999" x14ac:dyDescent="0.2">
      <c r="A90" s="51" t="s">
        <v>12</v>
      </c>
      <c r="B90" s="4">
        <v>39254878.880000003</v>
      </c>
      <c r="C90" s="4">
        <v>5236406.32</v>
      </c>
      <c r="D90" s="4">
        <f t="shared" ref="D90:D102" si="112">B90+C90</f>
        <v>44491285.200000003</v>
      </c>
      <c r="E90" s="4">
        <v>44489319.009999998</v>
      </c>
      <c r="F90" s="4">
        <v>44489319.009999998</v>
      </c>
      <c r="G90" s="4">
        <f t="shared" ref="G90:G102" si="113">D90-E90</f>
        <v>1966.1900000050664</v>
      </c>
    </row>
    <row r="91" spans="1:7" s="44" customFormat="1" x14ac:dyDescent="0.2">
      <c r="A91" s="51"/>
      <c r="B91" s="4"/>
      <c r="C91" s="4"/>
      <c r="D91" s="4"/>
      <c r="E91" s="4"/>
      <c r="F91" s="4"/>
      <c r="G91" s="4"/>
    </row>
    <row r="92" spans="1:7" x14ac:dyDescent="0.2">
      <c r="A92" s="51" t="s">
        <v>11</v>
      </c>
      <c r="B92" s="4">
        <v>0</v>
      </c>
      <c r="C92" s="4">
        <v>0</v>
      </c>
      <c r="D92" s="4">
        <f t="shared" si="112"/>
        <v>0</v>
      </c>
      <c r="E92" s="4">
        <v>0</v>
      </c>
      <c r="F92" s="4">
        <v>0</v>
      </c>
      <c r="G92" s="4">
        <f t="shared" si="113"/>
        <v>0</v>
      </c>
    </row>
    <row r="93" spans="1:7" s="44" customFormat="1" x14ac:dyDescent="0.2">
      <c r="A93" s="51"/>
      <c r="B93" s="4"/>
      <c r="C93" s="4"/>
      <c r="D93" s="4"/>
      <c r="E93" s="4"/>
      <c r="F93" s="4"/>
      <c r="G93" s="4"/>
    </row>
    <row r="94" spans="1:7" ht="20.399999999999999" x14ac:dyDescent="0.2">
      <c r="A94" s="51" t="s">
        <v>13</v>
      </c>
      <c r="B94" s="4">
        <v>0</v>
      </c>
      <c r="C94" s="4">
        <v>0</v>
      </c>
      <c r="D94" s="4">
        <f t="shared" si="112"/>
        <v>0</v>
      </c>
      <c r="E94" s="4">
        <v>0</v>
      </c>
      <c r="F94" s="4">
        <v>0</v>
      </c>
      <c r="G94" s="4">
        <f t="shared" si="113"/>
        <v>0</v>
      </c>
    </row>
    <row r="95" spans="1:7" s="44" customFormat="1" x14ac:dyDescent="0.2">
      <c r="A95" s="51"/>
      <c r="B95" s="4"/>
      <c r="C95" s="4"/>
      <c r="D95" s="4"/>
      <c r="E95" s="4"/>
      <c r="F95" s="4"/>
      <c r="G95" s="4"/>
    </row>
    <row r="96" spans="1:7" ht="20.399999999999999" x14ac:dyDescent="0.2">
      <c r="A96" s="51" t="s">
        <v>25</v>
      </c>
      <c r="B96" s="4">
        <v>0</v>
      </c>
      <c r="C96" s="4">
        <v>0</v>
      </c>
      <c r="D96" s="4">
        <f t="shared" si="112"/>
        <v>0</v>
      </c>
      <c r="E96" s="4">
        <v>0</v>
      </c>
      <c r="F96" s="4">
        <v>0</v>
      </c>
      <c r="G96" s="4">
        <f t="shared" si="113"/>
        <v>0</v>
      </c>
    </row>
    <row r="97" spans="1:7" s="44" customFormat="1" x14ac:dyDescent="0.2">
      <c r="A97" s="51"/>
      <c r="B97" s="4"/>
      <c r="C97" s="4"/>
      <c r="D97" s="4"/>
      <c r="E97" s="4"/>
      <c r="F97" s="4"/>
      <c r="G97" s="4"/>
    </row>
    <row r="98" spans="1:7" ht="20.399999999999999" x14ac:dyDescent="0.2">
      <c r="A98" s="51" t="s">
        <v>26</v>
      </c>
      <c r="B98" s="4">
        <v>0</v>
      </c>
      <c r="C98" s="4">
        <v>0</v>
      </c>
      <c r="D98" s="4">
        <f t="shared" si="112"/>
        <v>0</v>
      </c>
      <c r="E98" s="4">
        <v>0</v>
      </c>
      <c r="F98" s="4">
        <v>0</v>
      </c>
      <c r="G98" s="4">
        <f t="shared" si="113"/>
        <v>0</v>
      </c>
    </row>
    <row r="99" spans="1:7" s="44" customFormat="1" x14ac:dyDescent="0.2">
      <c r="A99" s="51"/>
      <c r="B99" s="4"/>
      <c r="C99" s="4"/>
      <c r="D99" s="4"/>
      <c r="E99" s="4"/>
      <c r="F99" s="4"/>
      <c r="G99" s="4"/>
    </row>
    <row r="100" spans="1:7" ht="20.399999999999999" x14ac:dyDescent="0.2">
      <c r="A100" s="51" t="s">
        <v>194</v>
      </c>
      <c r="B100" s="4">
        <v>0</v>
      </c>
      <c r="C100" s="4">
        <v>0</v>
      </c>
      <c r="D100" s="4">
        <f t="shared" si="112"/>
        <v>0</v>
      </c>
      <c r="E100" s="4">
        <v>0</v>
      </c>
      <c r="F100" s="4">
        <v>0</v>
      </c>
      <c r="G100" s="4">
        <f t="shared" si="113"/>
        <v>0</v>
      </c>
    </row>
    <row r="101" spans="1:7" s="44" customFormat="1" x14ac:dyDescent="0.2">
      <c r="A101" s="51"/>
      <c r="B101" s="4"/>
      <c r="C101" s="4"/>
      <c r="D101" s="4"/>
      <c r="E101" s="4"/>
      <c r="F101" s="4"/>
      <c r="G101" s="4"/>
    </row>
    <row r="102" spans="1:7" ht="20.399999999999999" x14ac:dyDescent="0.2">
      <c r="A102" s="51" t="s">
        <v>14</v>
      </c>
      <c r="B102" s="4">
        <v>0</v>
      </c>
      <c r="C102" s="4">
        <v>0</v>
      </c>
      <c r="D102" s="4">
        <f t="shared" si="112"/>
        <v>0</v>
      </c>
      <c r="E102" s="4">
        <v>0</v>
      </c>
      <c r="F102" s="4">
        <v>0</v>
      </c>
      <c r="G102" s="4">
        <f t="shared" si="113"/>
        <v>0</v>
      </c>
    </row>
    <row r="103" spans="1:7" s="44" customFormat="1" x14ac:dyDescent="0.2">
      <c r="A103" s="52"/>
      <c r="B103" s="4"/>
      <c r="C103" s="4"/>
      <c r="D103" s="4"/>
      <c r="E103" s="4"/>
      <c r="F103" s="4"/>
      <c r="G103" s="4"/>
    </row>
    <row r="104" spans="1:7" x14ac:dyDescent="0.2">
      <c r="A104" s="10" t="s">
        <v>50</v>
      </c>
      <c r="B104" s="16">
        <f t="shared" ref="B104:G104" si="114">SUM(B90:B102)</f>
        <v>39254878.880000003</v>
      </c>
      <c r="C104" s="16">
        <f t="shared" si="114"/>
        <v>5236406.32</v>
      </c>
      <c r="D104" s="16">
        <f t="shared" si="114"/>
        <v>44491285.200000003</v>
      </c>
      <c r="E104" s="16">
        <f t="shared" si="114"/>
        <v>44489319.009999998</v>
      </c>
      <c r="F104" s="16">
        <f t="shared" si="114"/>
        <v>44489319.009999998</v>
      </c>
      <c r="G104" s="16">
        <f t="shared" si="114"/>
        <v>1966.1900000050664</v>
      </c>
    </row>
    <row r="106" spans="1:7" x14ac:dyDescent="0.2">
      <c r="A106" s="1" t="s">
        <v>120</v>
      </c>
    </row>
  </sheetData>
  <sheetProtection formatCells="0" formatColumns="0" formatRows="0" insertRows="0" deleteRows="0" autoFilter="0"/>
  <mergeCells count="9">
    <mergeCell ref="B3:F3"/>
    <mergeCell ref="G3:G4"/>
    <mergeCell ref="A1:G1"/>
    <mergeCell ref="A71:G71"/>
    <mergeCell ref="B86:F86"/>
    <mergeCell ref="G86:G87"/>
    <mergeCell ref="B73:F73"/>
    <mergeCell ref="G73:G74"/>
    <mergeCell ref="A85:G8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workbookViewId="0">
      <selection activeCell="A9" sqref="A9"/>
    </sheetView>
  </sheetViews>
  <sheetFormatPr baseColWidth="10" defaultColWidth="12" defaultRowHeight="10.199999999999999" x14ac:dyDescent="0.2"/>
  <cols>
    <col min="1" max="1" width="80.42578125" style="2" customWidth="1"/>
    <col min="2" max="7" width="18.28515625" style="2" customWidth="1"/>
    <col min="8" max="16384" width="12" style="2"/>
  </cols>
  <sheetData>
    <row r="1" spans="1:7" ht="50.1" customHeight="1" x14ac:dyDescent="0.2">
      <c r="A1" s="59" t="s">
        <v>192</v>
      </c>
      <c r="B1" s="57"/>
      <c r="C1" s="57"/>
      <c r="D1" s="57"/>
      <c r="E1" s="57"/>
      <c r="F1" s="57"/>
      <c r="G1" s="58"/>
    </row>
    <row r="2" spans="1:7" x14ac:dyDescent="0.2">
      <c r="A2" s="40"/>
      <c r="B2" s="59" t="s">
        <v>57</v>
      </c>
      <c r="C2" s="57"/>
      <c r="D2" s="57"/>
      <c r="E2" s="57"/>
      <c r="F2" s="58"/>
      <c r="G2" s="60" t="s">
        <v>56</v>
      </c>
    </row>
    <row r="3" spans="1:7" ht="24.9" customHeight="1" x14ac:dyDescent="0.2">
      <c r="A3" s="41" t="s">
        <v>51</v>
      </c>
      <c r="B3" s="34" t="s">
        <v>52</v>
      </c>
      <c r="C3" s="34" t="s">
        <v>117</v>
      </c>
      <c r="D3" s="34" t="s">
        <v>53</v>
      </c>
      <c r="E3" s="34" t="s">
        <v>54</v>
      </c>
      <c r="F3" s="34" t="s">
        <v>55</v>
      </c>
      <c r="G3" s="61"/>
    </row>
    <row r="4" spans="1:7" x14ac:dyDescent="0.2">
      <c r="A4" s="42"/>
      <c r="B4" s="35">
        <v>1</v>
      </c>
      <c r="C4" s="35">
        <v>2</v>
      </c>
      <c r="D4" s="35" t="s">
        <v>118</v>
      </c>
      <c r="E4" s="35">
        <v>4</v>
      </c>
      <c r="F4" s="35">
        <v>5</v>
      </c>
      <c r="G4" s="35" t="s">
        <v>119</v>
      </c>
    </row>
    <row r="5" spans="1:7" x14ac:dyDescent="0.2">
      <c r="A5" s="53"/>
      <c r="B5" s="54"/>
      <c r="C5" s="54"/>
      <c r="D5" s="54"/>
      <c r="E5" s="54"/>
      <c r="F5" s="54"/>
      <c r="G5" s="54"/>
    </row>
    <row r="6" spans="1:7" x14ac:dyDescent="0.2">
      <c r="A6" s="7" t="s">
        <v>15</v>
      </c>
      <c r="B6" s="12">
        <f>SUM(B7:B14)</f>
        <v>484306329.55000001</v>
      </c>
      <c r="C6" s="12">
        <f t="shared" ref="C6:G6" si="0">SUM(C7:C14)</f>
        <v>257306802.30000001</v>
      </c>
      <c r="D6" s="12">
        <f t="shared" si="0"/>
        <v>741613131.85000002</v>
      </c>
      <c r="E6" s="12">
        <f t="shared" si="0"/>
        <v>517120616.81000006</v>
      </c>
      <c r="F6" s="12">
        <f t="shared" si="0"/>
        <v>494069487.85000002</v>
      </c>
      <c r="G6" s="12">
        <f t="shared" si="0"/>
        <v>224492515.03999999</v>
      </c>
    </row>
    <row r="7" spans="1:7" x14ac:dyDescent="0.2">
      <c r="A7" s="24" t="s">
        <v>40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24" t="s">
        <v>16</v>
      </c>
      <c r="B8" s="4">
        <v>1986624</v>
      </c>
      <c r="C8" s="4">
        <v>-565</v>
      </c>
      <c r="D8" s="4">
        <f t="shared" ref="D8:D14" si="1">B8+C8</f>
        <v>1986059</v>
      </c>
      <c r="E8" s="4">
        <v>1908240.53</v>
      </c>
      <c r="F8" s="4">
        <v>1873101.02</v>
      </c>
      <c r="G8" s="4">
        <f t="shared" ref="G8:G14" si="2">D8-E8</f>
        <v>77818.469999999972</v>
      </c>
    </row>
    <row r="9" spans="1:7" x14ac:dyDescent="0.2">
      <c r="A9" s="24" t="s">
        <v>195</v>
      </c>
      <c r="B9" s="4">
        <v>73396488</v>
      </c>
      <c r="C9" s="4">
        <v>-542785.14</v>
      </c>
      <c r="D9" s="4">
        <f t="shared" si="1"/>
        <v>72853702.859999999</v>
      </c>
      <c r="E9" s="4">
        <v>68553476.159999996</v>
      </c>
      <c r="F9" s="4">
        <v>64658158</v>
      </c>
      <c r="G9" s="4">
        <f t="shared" si="2"/>
        <v>4300226.700000003</v>
      </c>
    </row>
    <row r="10" spans="1:7" x14ac:dyDescent="0.2">
      <c r="A10" s="24" t="s">
        <v>3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24" t="s">
        <v>22</v>
      </c>
      <c r="B11" s="4">
        <v>152352184.43000001</v>
      </c>
      <c r="C11" s="4">
        <v>59057600.920000002</v>
      </c>
      <c r="D11" s="4">
        <f t="shared" si="1"/>
        <v>211409785.35000002</v>
      </c>
      <c r="E11" s="4">
        <v>198427334.11000001</v>
      </c>
      <c r="F11" s="4">
        <v>193481334.30000001</v>
      </c>
      <c r="G11" s="4">
        <f t="shared" si="2"/>
        <v>12982451.24000001</v>
      </c>
    </row>
    <row r="12" spans="1:7" x14ac:dyDescent="0.2">
      <c r="A12" s="24" t="s">
        <v>17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24" t="s">
        <v>41</v>
      </c>
      <c r="B13" s="4">
        <v>236728514.12</v>
      </c>
      <c r="C13" s="4">
        <v>197269577.5</v>
      </c>
      <c r="D13" s="4">
        <f t="shared" si="1"/>
        <v>433998091.62</v>
      </c>
      <c r="E13" s="4">
        <v>228150955.53</v>
      </c>
      <c r="F13" s="4">
        <v>217775678.81</v>
      </c>
      <c r="G13" s="4">
        <f t="shared" si="2"/>
        <v>205847136.09</v>
      </c>
    </row>
    <row r="14" spans="1:7" x14ac:dyDescent="0.2">
      <c r="A14" s="24" t="s">
        <v>18</v>
      </c>
      <c r="B14" s="4">
        <v>19842519</v>
      </c>
      <c r="C14" s="4">
        <v>1522974.02</v>
      </c>
      <c r="D14" s="4">
        <f t="shared" si="1"/>
        <v>21365493.02</v>
      </c>
      <c r="E14" s="4">
        <v>20080610.48</v>
      </c>
      <c r="F14" s="4">
        <v>16281215.720000001</v>
      </c>
      <c r="G14" s="4">
        <f t="shared" si="2"/>
        <v>1284882.5399999991</v>
      </c>
    </row>
    <row r="15" spans="1:7" x14ac:dyDescent="0.2">
      <c r="A15" s="55"/>
      <c r="B15" s="4"/>
      <c r="C15" s="4"/>
      <c r="D15" s="4"/>
      <c r="E15" s="4"/>
      <c r="F15" s="4"/>
      <c r="G15" s="4"/>
    </row>
    <row r="16" spans="1:7" x14ac:dyDescent="0.2">
      <c r="A16" s="7" t="s">
        <v>19</v>
      </c>
      <c r="B16" s="12">
        <f t="shared" ref="B16:G16" si="3">SUM(B17:B23)</f>
        <v>178637555</v>
      </c>
      <c r="C16" s="12">
        <f t="shared" si="3"/>
        <v>387106140.08999997</v>
      </c>
      <c r="D16" s="12">
        <f t="shared" si="3"/>
        <v>565743695.08999991</v>
      </c>
      <c r="E16" s="12">
        <f t="shared" si="3"/>
        <v>375189416.06999999</v>
      </c>
      <c r="F16" s="12">
        <f t="shared" si="3"/>
        <v>316336202.12</v>
      </c>
      <c r="G16" s="12">
        <f t="shared" si="3"/>
        <v>190554279.02000004</v>
      </c>
    </row>
    <row r="17" spans="1:7" x14ac:dyDescent="0.2">
      <c r="A17" s="24" t="s">
        <v>42</v>
      </c>
      <c r="B17" s="4">
        <v>12266355</v>
      </c>
      <c r="C17" s="4">
        <v>27023996.949999999</v>
      </c>
      <c r="D17" s="4">
        <f>B17+C17</f>
        <v>39290351.950000003</v>
      </c>
      <c r="E17" s="4">
        <v>24838668.370000001</v>
      </c>
      <c r="F17" s="4">
        <v>21006407.420000002</v>
      </c>
      <c r="G17" s="4">
        <f t="shared" ref="G17:G23" si="4">D17-E17</f>
        <v>14451683.580000002</v>
      </c>
    </row>
    <row r="18" spans="1:7" x14ac:dyDescent="0.2">
      <c r="A18" s="24" t="s">
        <v>27</v>
      </c>
      <c r="B18" s="4">
        <v>135076534</v>
      </c>
      <c r="C18" s="4">
        <v>314052555.07999998</v>
      </c>
      <c r="D18" s="4">
        <f t="shared" ref="D18:D23" si="5">B18+C18</f>
        <v>449129089.07999998</v>
      </c>
      <c r="E18" s="4">
        <v>285660058.76999998</v>
      </c>
      <c r="F18" s="4">
        <v>233447038.19</v>
      </c>
      <c r="G18" s="4">
        <f t="shared" si="4"/>
        <v>163469030.31</v>
      </c>
    </row>
    <row r="19" spans="1:7" x14ac:dyDescent="0.2">
      <c r="A19" s="24" t="s">
        <v>20</v>
      </c>
      <c r="B19" s="4">
        <v>5894806</v>
      </c>
      <c r="C19" s="4">
        <v>177870.38</v>
      </c>
      <c r="D19" s="4">
        <f t="shared" si="5"/>
        <v>6072676.3799999999</v>
      </c>
      <c r="E19" s="4">
        <v>5804581.21</v>
      </c>
      <c r="F19" s="4">
        <v>5557666.8099999996</v>
      </c>
      <c r="G19" s="4">
        <f t="shared" si="4"/>
        <v>268095.16999999993</v>
      </c>
    </row>
    <row r="20" spans="1:7" x14ac:dyDescent="0.2">
      <c r="A20" s="24" t="s">
        <v>43</v>
      </c>
      <c r="B20" s="4">
        <v>13137828</v>
      </c>
      <c r="C20" s="4">
        <v>45898658.68</v>
      </c>
      <c r="D20" s="4">
        <f t="shared" si="5"/>
        <v>59036486.68</v>
      </c>
      <c r="E20" s="4">
        <v>47658019.509999998</v>
      </c>
      <c r="F20" s="4">
        <v>45257381.219999999</v>
      </c>
      <c r="G20" s="4">
        <f t="shared" si="4"/>
        <v>11378467.170000002</v>
      </c>
    </row>
    <row r="21" spans="1:7" x14ac:dyDescent="0.2">
      <c r="A21" s="24" t="s">
        <v>44</v>
      </c>
      <c r="B21" s="4">
        <v>5846063</v>
      </c>
      <c r="C21" s="4">
        <v>-12000</v>
      </c>
      <c r="D21" s="4">
        <f t="shared" si="5"/>
        <v>5834063</v>
      </c>
      <c r="E21" s="4">
        <v>5308037.9800000004</v>
      </c>
      <c r="F21" s="4">
        <v>5265801.9800000004</v>
      </c>
      <c r="G21" s="4">
        <f t="shared" si="4"/>
        <v>526025.01999999955</v>
      </c>
    </row>
    <row r="22" spans="1:7" x14ac:dyDescent="0.2">
      <c r="A22" s="24" t="s">
        <v>45</v>
      </c>
      <c r="B22" s="4">
        <v>0</v>
      </c>
      <c r="C22" s="4">
        <v>0</v>
      </c>
      <c r="D22" s="4">
        <f t="shared" si="5"/>
        <v>0</v>
      </c>
      <c r="E22" s="4">
        <v>0</v>
      </c>
      <c r="F22" s="4">
        <v>0</v>
      </c>
      <c r="G22" s="4">
        <f t="shared" si="4"/>
        <v>0</v>
      </c>
    </row>
    <row r="23" spans="1:7" x14ac:dyDescent="0.2">
      <c r="A23" s="24" t="s">
        <v>4</v>
      </c>
      <c r="B23" s="4">
        <v>6415969</v>
      </c>
      <c r="C23" s="4">
        <v>-34941</v>
      </c>
      <c r="D23" s="4">
        <f t="shared" si="5"/>
        <v>6381028</v>
      </c>
      <c r="E23" s="4">
        <v>5920050.2300000004</v>
      </c>
      <c r="F23" s="4">
        <v>5801906.5</v>
      </c>
      <c r="G23" s="4">
        <f t="shared" si="4"/>
        <v>460977.76999999955</v>
      </c>
    </row>
    <row r="24" spans="1:7" x14ac:dyDescent="0.2">
      <c r="A24" s="55"/>
      <c r="B24" s="4"/>
      <c r="C24" s="4"/>
      <c r="D24" s="4"/>
      <c r="E24" s="4"/>
      <c r="F24" s="4"/>
      <c r="G24" s="4"/>
    </row>
    <row r="25" spans="1:7" x14ac:dyDescent="0.2">
      <c r="A25" s="7" t="s">
        <v>46</v>
      </c>
      <c r="B25" s="12">
        <f t="shared" ref="B25:G25" si="6">SUM(B26:B34)</f>
        <v>141125591.28</v>
      </c>
      <c r="C25" s="12">
        <f t="shared" si="6"/>
        <v>54318974.740000002</v>
      </c>
      <c r="D25" s="12">
        <f t="shared" si="6"/>
        <v>195444566.02000001</v>
      </c>
      <c r="E25" s="12">
        <f t="shared" si="6"/>
        <v>153103078.14999998</v>
      </c>
      <c r="F25" s="12">
        <f t="shared" si="6"/>
        <v>131669565.5</v>
      </c>
      <c r="G25" s="12">
        <f t="shared" si="6"/>
        <v>42341487.870000005</v>
      </c>
    </row>
    <row r="26" spans="1:7" x14ac:dyDescent="0.2">
      <c r="A26" s="24" t="s">
        <v>28</v>
      </c>
      <c r="B26" s="4">
        <v>3092041</v>
      </c>
      <c r="C26" s="4">
        <v>750261.76000000001</v>
      </c>
      <c r="D26" s="4">
        <f>B26+C26</f>
        <v>3842302.76</v>
      </c>
      <c r="E26" s="4">
        <v>2945729.5</v>
      </c>
      <c r="F26" s="4">
        <v>2912707.19</v>
      </c>
      <c r="G26" s="4">
        <f t="shared" ref="G26:G34" si="7">D26-E26</f>
        <v>896573.25999999978</v>
      </c>
    </row>
    <row r="27" spans="1:7" x14ac:dyDescent="0.2">
      <c r="A27" s="24" t="s">
        <v>23</v>
      </c>
      <c r="B27" s="4">
        <v>11027882</v>
      </c>
      <c r="C27" s="4">
        <v>5710077.5300000003</v>
      </c>
      <c r="D27" s="4">
        <f t="shared" ref="D27:D34" si="8">B27+C27</f>
        <v>16737959.530000001</v>
      </c>
      <c r="E27" s="4">
        <v>15259929.26</v>
      </c>
      <c r="F27" s="4">
        <v>10934754.109999999</v>
      </c>
      <c r="G27" s="4">
        <f t="shared" si="7"/>
        <v>1478030.2700000014</v>
      </c>
    </row>
    <row r="28" spans="1:7" x14ac:dyDescent="0.2">
      <c r="A28" s="24" t="s">
        <v>29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24" t="s">
        <v>47</v>
      </c>
      <c r="B29" s="4">
        <v>106522063.28</v>
      </c>
      <c r="C29" s="4">
        <v>16331336.24</v>
      </c>
      <c r="D29" s="4">
        <f t="shared" si="8"/>
        <v>122853399.52</v>
      </c>
      <c r="E29" s="4">
        <v>86630760.879999995</v>
      </c>
      <c r="F29" s="4">
        <v>72977362.329999998</v>
      </c>
      <c r="G29" s="4">
        <f t="shared" si="7"/>
        <v>36222638.640000001</v>
      </c>
    </row>
    <row r="30" spans="1:7" x14ac:dyDescent="0.2">
      <c r="A30" s="24" t="s">
        <v>21</v>
      </c>
      <c r="B30" s="4">
        <v>2709895</v>
      </c>
      <c r="C30" s="4">
        <v>1334835</v>
      </c>
      <c r="D30" s="4">
        <f t="shared" si="8"/>
        <v>4044730</v>
      </c>
      <c r="E30" s="4">
        <v>2383124.94</v>
      </c>
      <c r="F30" s="4">
        <v>2224617.7799999998</v>
      </c>
      <c r="G30" s="4">
        <f t="shared" si="7"/>
        <v>1661605.06</v>
      </c>
    </row>
    <row r="31" spans="1:7" x14ac:dyDescent="0.2">
      <c r="A31" s="24" t="s">
        <v>5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24" t="s">
        <v>6</v>
      </c>
      <c r="B32" s="4">
        <v>17773710</v>
      </c>
      <c r="C32" s="4">
        <v>30192464.210000001</v>
      </c>
      <c r="D32" s="4">
        <f t="shared" si="8"/>
        <v>47966174.210000001</v>
      </c>
      <c r="E32" s="4">
        <v>45883533.57</v>
      </c>
      <c r="F32" s="4">
        <v>42620124.090000004</v>
      </c>
      <c r="G32" s="4">
        <f t="shared" si="7"/>
        <v>2082640.6400000006</v>
      </c>
    </row>
    <row r="33" spans="1:7" x14ac:dyDescent="0.2">
      <c r="A33" s="24" t="s">
        <v>48</v>
      </c>
      <c r="B33" s="4">
        <v>0</v>
      </c>
      <c r="C33" s="4">
        <v>0</v>
      </c>
      <c r="D33" s="4">
        <f t="shared" si="8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24" t="s">
        <v>30</v>
      </c>
      <c r="B34" s="4">
        <v>0</v>
      </c>
      <c r="C34" s="4">
        <v>0</v>
      </c>
      <c r="D34" s="4">
        <f t="shared" si="8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55"/>
      <c r="B35" s="4"/>
      <c r="C35" s="4"/>
      <c r="D35" s="4"/>
      <c r="E35" s="4"/>
      <c r="F35" s="4"/>
      <c r="G35" s="4"/>
    </row>
    <row r="36" spans="1:7" x14ac:dyDescent="0.2">
      <c r="A36" s="7" t="s">
        <v>31</v>
      </c>
      <c r="B36" s="12">
        <f t="shared" ref="B36:G36" si="9">SUM(B37:B40)</f>
        <v>0</v>
      </c>
      <c r="C36" s="12">
        <f t="shared" si="9"/>
        <v>0</v>
      </c>
      <c r="D36" s="12">
        <f t="shared" si="9"/>
        <v>0</v>
      </c>
      <c r="E36" s="12">
        <f t="shared" si="9"/>
        <v>0</v>
      </c>
      <c r="F36" s="12">
        <f t="shared" si="9"/>
        <v>0</v>
      </c>
      <c r="G36" s="12">
        <f t="shared" si="9"/>
        <v>0</v>
      </c>
    </row>
    <row r="37" spans="1:7" x14ac:dyDescent="0.2">
      <c r="A37" s="24" t="s">
        <v>49</v>
      </c>
      <c r="B37" s="4">
        <v>0</v>
      </c>
      <c r="C37" s="4">
        <v>0</v>
      </c>
      <c r="D37" s="4">
        <f>B37+C37</f>
        <v>0</v>
      </c>
      <c r="E37" s="4">
        <v>0</v>
      </c>
      <c r="F37" s="4">
        <v>0</v>
      </c>
      <c r="G37" s="4">
        <f t="shared" ref="G37:G40" si="10">D37-E37</f>
        <v>0</v>
      </c>
    </row>
    <row r="38" spans="1:7" ht="20.399999999999999" x14ac:dyDescent="0.2">
      <c r="A38" s="24" t="s">
        <v>24</v>
      </c>
      <c r="B38" s="4">
        <v>0</v>
      </c>
      <c r="C38" s="4">
        <v>0</v>
      </c>
      <c r="D38" s="4">
        <f t="shared" ref="D38:D40" si="11">B38+C38</f>
        <v>0</v>
      </c>
      <c r="E38" s="4">
        <v>0</v>
      </c>
      <c r="F38" s="4">
        <v>0</v>
      </c>
      <c r="G38" s="4">
        <f t="shared" si="10"/>
        <v>0</v>
      </c>
    </row>
    <row r="39" spans="1:7" x14ac:dyDescent="0.2">
      <c r="A39" s="24" t="s">
        <v>32</v>
      </c>
      <c r="B39" s="4">
        <v>0</v>
      </c>
      <c r="C39" s="4">
        <v>0</v>
      </c>
      <c r="D39" s="4">
        <f t="shared" si="11"/>
        <v>0</v>
      </c>
      <c r="E39" s="4">
        <v>0</v>
      </c>
      <c r="F39" s="4">
        <v>0</v>
      </c>
      <c r="G39" s="4">
        <f t="shared" si="10"/>
        <v>0</v>
      </c>
    </row>
    <row r="40" spans="1:7" x14ac:dyDescent="0.2">
      <c r="A40" s="24" t="s">
        <v>7</v>
      </c>
      <c r="B40" s="4">
        <v>0</v>
      </c>
      <c r="C40" s="4">
        <v>0</v>
      </c>
      <c r="D40" s="4">
        <f t="shared" si="11"/>
        <v>0</v>
      </c>
      <c r="E40" s="4">
        <v>0</v>
      </c>
      <c r="F40" s="4">
        <v>0</v>
      </c>
      <c r="G40" s="4">
        <f t="shared" si="10"/>
        <v>0</v>
      </c>
    </row>
    <row r="41" spans="1:7" x14ac:dyDescent="0.2">
      <c r="A41" s="56"/>
      <c r="B41" s="4"/>
      <c r="C41" s="4"/>
      <c r="D41" s="4"/>
      <c r="E41" s="4"/>
      <c r="F41" s="4"/>
      <c r="G41" s="4"/>
    </row>
    <row r="42" spans="1:7" x14ac:dyDescent="0.2">
      <c r="A42" s="10" t="s">
        <v>50</v>
      </c>
      <c r="B42" s="16">
        <f>SUM(B36+B25+B16+B6)</f>
        <v>804069475.82999992</v>
      </c>
      <c r="C42" s="16">
        <f t="shared" ref="C42:G42" si="12">SUM(C36+C25+C16+C6)</f>
        <v>698731917.13</v>
      </c>
      <c r="D42" s="16">
        <f t="shared" si="12"/>
        <v>1502801392.96</v>
      </c>
      <c r="E42" s="16">
        <f t="shared" si="12"/>
        <v>1045413111.03</v>
      </c>
      <c r="F42" s="16">
        <f t="shared" si="12"/>
        <v>942075255.47000003</v>
      </c>
      <c r="G42" s="16">
        <f t="shared" si="12"/>
        <v>457388281.93000007</v>
      </c>
    </row>
    <row r="43" spans="1:7" x14ac:dyDescent="0.2">
      <c r="A43" s="6"/>
      <c r="B43" s="6"/>
      <c r="C43" s="6"/>
      <c r="D43" s="6"/>
      <c r="E43" s="6"/>
      <c r="F43" s="6"/>
      <c r="G43" s="6"/>
    </row>
    <row r="44" spans="1:7" x14ac:dyDescent="0.2">
      <c r="A44" s="6" t="s">
        <v>120</v>
      </c>
      <c r="B44" s="6"/>
      <c r="C44" s="6"/>
      <c r="D44" s="6"/>
      <c r="E44" s="6"/>
      <c r="F44" s="6"/>
      <c r="G44" s="6"/>
    </row>
    <row r="45" spans="1:7" x14ac:dyDescent="0.2">
      <c r="A45" s="6"/>
      <c r="B45" s="6"/>
      <c r="C45" s="6"/>
      <c r="D45" s="6"/>
      <c r="E45" s="6"/>
      <c r="F45" s="6"/>
      <c r="G45" s="6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2024-01-24T01:56:52Z</cp:lastPrinted>
  <dcterms:created xsi:type="dcterms:W3CDTF">2014-02-10T03:37:14Z</dcterms:created>
  <dcterms:modified xsi:type="dcterms:W3CDTF">2024-01-24T18:54:36Z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