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8_{0B190F07-2D0B-4E7E-AF88-70298FC76BF8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<sst xmlns="http://schemas.openxmlformats.org/spreadsheetml/2006/main" count="203" uniqueCount="142">
  <si>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</si>
  <si>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</si>
  <si>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</si>
  <si>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</si>
  <si>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</si>
  <si>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</si>
  <si>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</si>
  <si>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</si>
  <si>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</si>
  <si>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</si>
  <si>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</si>
  <si>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</si>
  <si>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</si>
  <si>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</si>
  <si>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</si>
  <si>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</si>
  <si>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</si>
  <si>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</si>
  <si>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</si>
  <si>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</si>
  <si>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</si>
  <si>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</si>
  <si>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</si>
  <si>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</si>
  <si>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</si>
  <si>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</si>
  <si>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</si>
  <si>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</si>
  <si>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</si>
  <si>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</si>
  <si>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</si>
  <si>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</si>
  <si>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</si>
  <si>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</si>
  <si>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</si>
  <si>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</si>
  <si>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</si>
  <si>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</si>
  <si>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</si>
  <si>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</si>
  <si>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</si>
  <si>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</si>
  <si>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</si>
  <si>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</si>
  <si>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</si>
  <si>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</si>
  <si>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</si>
  <si>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</si>
  <si>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</si>
  <si>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</si>
  <si>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</si>
  <si>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</si>
  <si>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</si>
  <si>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</si>
  <si>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</si>
  <si>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</si>
  <si>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</si>
  <si>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</si>
  <si>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</si>
  <si>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</si>
  <si>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</si>
  <si>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</si>
  <si>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</si>
  <si>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</si>
  <si>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</si>
  <si>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</si>
  <si>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</si>
  <si>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</si>
  <si>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</si>
  <si>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</si>
  <si>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</si>
  <si>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</si>
  <si>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</si>
  <si>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</si>
  <si>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</si>
  <si>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</si>
  <si>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</si>
  <si>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</si>
  <si>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</si>
  <si>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</si>
  <si>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</si>
  <si>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</si>
  <si>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</si>
  <si>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</si>
  <si>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</si>
  <si>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</si>
  <si>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</si>
  <si>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</si>
  <si>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</si>
  <si>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</si>
  <si>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</si>
  <si>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</si>
  <si>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</si>
  <si>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</si>
  <si>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</si>
  <si>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</si>
  <si>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</si>
  <si>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</si>
  <si>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</si>
  <si>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</si>
  <si>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</si>
  <si>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</si>
  <si>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</si>
  <si>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</si>
  <si>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</si>
  <si>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</si>
  <si>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</si>
  <si>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</si>
  <si>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</si>
  <si>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</si>
  <si>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</si>
  <si>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</si>
  <si>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</si>
  <si>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</si>
  <si>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</si>
  <si>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</si>
  <si>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</si>
  <si>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</si>
  <si>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</si>
  <si>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</si>
  <si>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</si>
  <si>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</si>
  <si>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</si>
  <si>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</si>
  <si>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</si>
  <si>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</si>
  <si>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</si>
  <si>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</si>
  <si>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</si>
  <si>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</si>
  <si>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</si>
  <si>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</si>
  <si>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</si>
  <si>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</si>
  <si>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</si>
  <si>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de Guanajuato
Estado Analítico del Ejercicio del Presupuesto de Egresos
Clasificación por Objeto del Gasto (Capítulo y Concepto)
Del 1 de Enero al 31 de Diciembre de 2022</t>
  </si>
  <si>
    <t>Comisión Municipal del Deporte de Guanajuato
Estado Analítico del Ejercicio del Presupuesto de Egresos
Clasificación Económica (por Tipo de Gasto)
Del 1 de Enero al 31 de Diciembre de 2022</t>
  </si>
  <si>
    <t>31120-8301 DIRECCIÓN GENERAL</t>
  </si>
  <si>
    <t>Comisión Municipal del Deporte de Guanajuato
Estado Analítico del Ejercicio del Presupuesto de Egresos
Clasificación Administrativa
Del 1 de Enero al 31 de Diciembre de 2022</t>
  </si>
  <si>
    <t>Comisión Municipal del Deporte de Guanajuato
Estado Analítico del Ejercicio del Presupuesto de Egresos
Clasificación Administrativa (Poderes)
Del 1 de Enero al 31 de Diciembre de 2022</t>
  </si>
  <si>
    <t>Comisión Municipal del Deporte de Guanajuato
Estado Analítico del Ejercicio del Presupuesto de Egresos
Clasificación Administrativa (Sector Paraestatal)
Del 1 de Enero al 31 de Diciembre de 2022</t>
  </si>
  <si>
    <t>Comisión Municipal del Deporte de Guanajuato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</si>
</sst>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135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6" t="s">
        <v>64</v>
      </c>
      <c r="B5" s="4"/>
      <c r="C5" s="31">
        <f>SUM(C6:C12)</f>
        <v>6755995.6499999994</v>
      </c>
      <c r="D5" s="31">
        <f>SUM(D6:D12)</f>
        <v>705027.02999999991</v>
      </c>
      <c r="E5" s="31">
        <f>C5+D5</f>
        <v>7461022.6799999997</v>
      </c>
      <c r="F5" s="31">
        <f>SUM(F6:F12)</f>
        <v>7389462.8700000001</v>
      </c>
      <c r="G5" s="31">
        <f>SUM(G6:G12)</f>
        <v>6312825.3499999996</v>
      </c>
      <c r="H5" s="31">
        <f>E5-F5</f>
        <v>71559.80999999959</v>
      </c>
    </row>
    <row r="6" spans="1:8" x14ac:dyDescent="0.2">
      <c r="A6" s="25">
        <v>1100</v>
      </c>
      <c r="B6" s="8" t="s">
        <v>73</v>
      </c>
      <c r="C6" s="10">
        <v>2680326.42</v>
      </c>
      <c r="D6" s="10">
        <v>205031.49</v>
      </c>
      <c r="E6" s="10">
        <f t="shared" ref="E6:E69" si="0">C6+D6</f>
        <v>2885357.91</v>
      </c>
      <c r="F6" s="10">
        <v>2885357.91</v>
      </c>
      <c r="G6" s="10">
        <v>2631747.98</v>
      </c>
      <c r="H6" s="10">
        <f t="shared" ref="H6:H69" si="1">E6-F6</f>
        <v>0</v>
      </c>
    </row>
    <row r="7" spans="1:8" x14ac:dyDescent="0.2">
      <c r="A7" s="25">
        <v>1200</v>
      </c>
      <c r="B7" s="8" t="s">
        <v>74</v>
      </c>
      <c r="C7" s="10">
        <v>135000</v>
      </c>
      <c r="D7" s="10">
        <v>-20229.2</v>
      </c>
      <c r="E7" s="10">
        <f t="shared" si="0"/>
        <v>114770.8</v>
      </c>
      <c r="F7" s="10">
        <v>114770.8</v>
      </c>
      <c r="G7" s="10">
        <v>114770.8</v>
      </c>
      <c r="H7" s="10">
        <f t="shared" si="1"/>
        <v>0</v>
      </c>
    </row>
    <row r="8" spans="1:8" x14ac:dyDescent="0.2">
      <c r="A8" s="25">
        <v>1300</v>
      </c>
      <c r="B8" s="8" t="s">
        <v>75</v>
      </c>
      <c r="C8" s="10">
        <v>726966.21</v>
      </c>
      <c r="D8" s="10">
        <v>55581.75</v>
      </c>
      <c r="E8" s="10">
        <f t="shared" si="0"/>
        <v>782547.96</v>
      </c>
      <c r="F8" s="10">
        <v>782547.96</v>
      </c>
      <c r="G8" s="10">
        <v>248401.62</v>
      </c>
      <c r="H8" s="10">
        <f t="shared" si="1"/>
        <v>0</v>
      </c>
    </row>
    <row r="9" spans="1:8" x14ac:dyDescent="0.2">
      <c r="A9" s="25">
        <v>1400</v>
      </c>
      <c r="B9" s="8" t="s">
        <v>34</v>
      </c>
      <c r="C9" s="10">
        <v>1485586.59</v>
      </c>
      <c r="D9" s="10">
        <v>347303.29</v>
      </c>
      <c r="E9" s="10">
        <f t="shared" si="0"/>
        <v>1832889.8800000001</v>
      </c>
      <c r="F9" s="10">
        <v>1761330.07</v>
      </c>
      <c r="G9" s="10">
        <v>1586561.73</v>
      </c>
      <c r="H9" s="10">
        <f t="shared" si="1"/>
        <v>71559.810000000056</v>
      </c>
    </row>
    <row r="10" spans="1:8" x14ac:dyDescent="0.2">
      <c r="A10" s="25">
        <v>1500</v>
      </c>
      <c r="B10" s="8" t="s">
        <v>76</v>
      </c>
      <c r="C10" s="10">
        <v>1728116.43</v>
      </c>
      <c r="D10" s="10">
        <v>117339.7</v>
      </c>
      <c r="E10" s="10">
        <f t="shared" si="0"/>
        <v>1845456.13</v>
      </c>
      <c r="F10" s="10">
        <v>1845456.13</v>
      </c>
      <c r="G10" s="10">
        <v>1731343.22</v>
      </c>
      <c r="H10" s="10">
        <f t="shared" si="1"/>
        <v>0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77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6" t="s">
        <v>65</v>
      </c>
      <c r="B13" s="4"/>
      <c r="C13" s="32">
        <f>SUM(C14:C22)</f>
        <v>622905</v>
      </c>
      <c r="D13" s="32">
        <f>SUM(D14:D22)</f>
        <v>210000</v>
      </c>
      <c r="E13" s="32">
        <f t="shared" si="0"/>
        <v>832905</v>
      </c>
      <c r="F13" s="32">
        <f>SUM(F14:F22)</f>
        <v>864320.25</v>
      </c>
      <c r="G13" s="32">
        <f>SUM(G14:G22)</f>
        <v>857882.24</v>
      </c>
      <c r="H13" s="32">
        <f t="shared" si="1"/>
        <v>-31415.25</v>
      </c>
    </row>
    <row r="14" spans="1:8" x14ac:dyDescent="0.2">
      <c r="A14" s="25">
        <v>2100</v>
      </c>
      <c r="B14" s="8" t="s">
        <v>78</v>
      </c>
      <c r="C14" s="10">
        <v>109400</v>
      </c>
      <c r="D14" s="10">
        <v>25620.6</v>
      </c>
      <c r="E14" s="10">
        <f t="shared" si="0"/>
        <v>135020.6</v>
      </c>
      <c r="F14" s="10">
        <v>135020.6</v>
      </c>
      <c r="G14" s="10">
        <v>135020.6</v>
      </c>
      <c r="H14" s="10">
        <f t="shared" si="1"/>
        <v>0</v>
      </c>
    </row>
    <row r="15" spans="1:8" x14ac:dyDescent="0.2">
      <c r="A15" s="25">
        <v>2200</v>
      </c>
      <c r="B15" s="8" t="s">
        <v>79</v>
      </c>
      <c r="C15" s="10">
        <v>18096</v>
      </c>
      <c r="D15" s="10">
        <v>0</v>
      </c>
      <c r="E15" s="10">
        <f t="shared" si="0"/>
        <v>18096</v>
      </c>
      <c r="F15" s="10">
        <v>19175.98</v>
      </c>
      <c r="G15" s="10">
        <v>19175.98</v>
      </c>
      <c r="H15" s="10">
        <f t="shared" si="1"/>
        <v>-1079.9799999999996</v>
      </c>
    </row>
    <row r="16" spans="1:8" x14ac:dyDescent="0.2">
      <c r="A16" s="25">
        <v>2300</v>
      </c>
      <c r="B16" s="8" t="s">
        <v>80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81</v>
      </c>
      <c r="C17" s="10">
        <v>10400</v>
      </c>
      <c r="D17" s="10">
        <v>-30</v>
      </c>
      <c r="E17" s="10">
        <f t="shared" si="0"/>
        <v>10370</v>
      </c>
      <c r="F17" s="10">
        <v>10370</v>
      </c>
      <c r="G17" s="10">
        <v>10370</v>
      </c>
      <c r="H17" s="10">
        <f t="shared" si="1"/>
        <v>0</v>
      </c>
    </row>
    <row r="18" spans="1:8" x14ac:dyDescent="0.2">
      <c r="A18" s="25">
        <v>2500</v>
      </c>
      <c r="B18" s="8" t="s">
        <v>82</v>
      </c>
      <c r="C18" s="10">
        <v>10000</v>
      </c>
      <c r="D18" s="10">
        <v>-9160.98</v>
      </c>
      <c r="E18" s="10">
        <f t="shared" si="0"/>
        <v>839.02000000000044</v>
      </c>
      <c r="F18" s="10">
        <v>839.02</v>
      </c>
      <c r="G18" s="10">
        <v>839.02</v>
      </c>
      <c r="H18" s="10">
        <f t="shared" si="1"/>
        <v>0</v>
      </c>
    </row>
    <row r="19" spans="1:8" x14ac:dyDescent="0.2">
      <c r="A19" s="25">
        <v>2600</v>
      </c>
      <c r="B19" s="8" t="s">
        <v>83</v>
      </c>
      <c r="C19" s="10">
        <v>72160</v>
      </c>
      <c r="D19" s="10">
        <v>-643.30999999999995</v>
      </c>
      <c r="E19" s="10">
        <f t="shared" si="0"/>
        <v>71516.69</v>
      </c>
      <c r="F19" s="10">
        <v>71516.69</v>
      </c>
      <c r="G19" s="10">
        <v>65078.68</v>
      </c>
      <c r="H19" s="10">
        <f t="shared" si="1"/>
        <v>0</v>
      </c>
    </row>
    <row r="20" spans="1:8" x14ac:dyDescent="0.2">
      <c r="A20" s="25">
        <v>2700</v>
      </c>
      <c r="B20" s="8" t="s">
        <v>84</v>
      </c>
      <c r="C20" s="10">
        <v>387849</v>
      </c>
      <c r="D20" s="10">
        <v>194213.69</v>
      </c>
      <c r="E20" s="10">
        <f t="shared" si="0"/>
        <v>582062.68999999994</v>
      </c>
      <c r="F20" s="10">
        <v>608892.44999999995</v>
      </c>
      <c r="G20" s="10">
        <v>608892.44999999995</v>
      </c>
      <c r="H20" s="10">
        <f t="shared" si="1"/>
        <v>-26829.760000000009</v>
      </c>
    </row>
    <row r="21" spans="1:8" x14ac:dyDescent="0.2">
      <c r="A21" s="25">
        <v>2800</v>
      </c>
      <c r="B21" s="8" t="s">
        <v>85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86</v>
      </c>
      <c r="C22" s="10">
        <v>15000</v>
      </c>
      <c r="D22" s="10">
        <v>0</v>
      </c>
      <c r="E22" s="10">
        <f t="shared" si="0"/>
        <v>15000</v>
      </c>
      <c r="F22" s="10">
        <v>18505.509999999998</v>
      </c>
      <c r="G22" s="10">
        <v>18505.509999999998</v>
      </c>
      <c r="H22" s="10">
        <f t="shared" si="1"/>
        <v>-3505.5099999999984</v>
      </c>
    </row>
    <row r="23" spans="1:8" x14ac:dyDescent="0.2">
      <c r="A23" s="26" t="s">
        <v>66</v>
      </c>
      <c r="B23" s="4"/>
      <c r="C23" s="32">
        <f>SUM(C24:C32)</f>
        <v>1369512.84</v>
      </c>
      <c r="D23" s="32">
        <f>SUM(D24:D32)</f>
        <v>2558127.4299999997</v>
      </c>
      <c r="E23" s="32">
        <f t="shared" si="0"/>
        <v>3927640.2699999996</v>
      </c>
      <c r="F23" s="32">
        <f>SUM(F24:F32)</f>
        <v>4076175.4299999997</v>
      </c>
      <c r="G23" s="32">
        <f>SUM(G24:G32)</f>
        <v>3989613.29</v>
      </c>
      <c r="H23" s="32">
        <f t="shared" si="1"/>
        <v>-148535.16000000015</v>
      </c>
    </row>
    <row r="24" spans="1:8" x14ac:dyDescent="0.2">
      <c r="A24" s="25">
        <v>3100</v>
      </c>
      <c r="B24" s="8" t="s">
        <v>87</v>
      </c>
      <c r="C24" s="10">
        <v>429520.84</v>
      </c>
      <c r="D24" s="10">
        <v>6767.14</v>
      </c>
      <c r="E24" s="10">
        <f t="shared" si="0"/>
        <v>436287.98000000004</v>
      </c>
      <c r="F24" s="10">
        <v>527100.14</v>
      </c>
      <c r="G24" s="10">
        <v>465334</v>
      </c>
      <c r="H24" s="10">
        <f t="shared" si="1"/>
        <v>-90812.159999999974</v>
      </c>
    </row>
    <row r="25" spans="1:8" x14ac:dyDescent="0.2">
      <c r="A25" s="25">
        <v>3200</v>
      </c>
      <c r="B25" s="8" t="s">
        <v>88</v>
      </c>
      <c r="C25" s="10">
        <v>0</v>
      </c>
      <c r="D25" s="10">
        <v>0</v>
      </c>
      <c r="E25" s="10">
        <f t="shared" si="0"/>
        <v>0</v>
      </c>
      <c r="F25" s="10">
        <v>0</v>
      </c>
      <c r="G25" s="10">
        <v>0</v>
      </c>
      <c r="H25" s="10">
        <f t="shared" si="1"/>
        <v>0</v>
      </c>
    </row>
    <row r="26" spans="1:8" x14ac:dyDescent="0.2">
      <c r="A26" s="25">
        <v>3300</v>
      </c>
      <c r="B26" s="8" t="s">
        <v>89</v>
      </c>
      <c r="C26" s="10">
        <v>149000</v>
      </c>
      <c r="D26" s="10">
        <v>9000</v>
      </c>
      <c r="E26" s="10">
        <f t="shared" si="0"/>
        <v>158000</v>
      </c>
      <c r="F26" s="10">
        <v>158000</v>
      </c>
      <c r="G26" s="10">
        <v>158000</v>
      </c>
      <c r="H26" s="10">
        <f t="shared" si="1"/>
        <v>0</v>
      </c>
    </row>
    <row r="27" spans="1:8" x14ac:dyDescent="0.2">
      <c r="A27" s="25">
        <v>3400</v>
      </c>
      <c r="B27" s="8" t="s">
        <v>90</v>
      </c>
      <c r="C27" s="10">
        <v>8100</v>
      </c>
      <c r="D27" s="10">
        <v>-2665.28</v>
      </c>
      <c r="E27" s="10">
        <f t="shared" si="0"/>
        <v>5434.7199999999993</v>
      </c>
      <c r="F27" s="10">
        <v>5434.72</v>
      </c>
      <c r="G27" s="10">
        <v>5434.72</v>
      </c>
      <c r="H27" s="10">
        <f t="shared" si="1"/>
        <v>0</v>
      </c>
    </row>
    <row r="28" spans="1:8" x14ac:dyDescent="0.2">
      <c r="A28" s="25">
        <v>3500</v>
      </c>
      <c r="B28" s="8" t="s">
        <v>91</v>
      </c>
      <c r="C28" s="10">
        <v>619752</v>
      </c>
      <c r="D28" s="10">
        <v>2477930.46</v>
      </c>
      <c r="E28" s="10">
        <f t="shared" si="0"/>
        <v>3097682.46</v>
      </c>
      <c r="F28" s="10">
        <v>3096979.69</v>
      </c>
      <c r="G28" s="10">
        <v>3096979.69</v>
      </c>
      <c r="H28" s="10">
        <f t="shared" si="1"/>
        <v>702.77000000001863</v>
      </c>
    </row>
    <row r="29" spans="1:8" x14ac:dyDescent="0.2">
      <c r="A29" s="25">
        <v>3600</v>
      </c>
      <c r="B29" s="8" t="s">
        <v>92</v>
      </c>
      <c r="C29" s="10">
        <v>55000</v>
      </c>
      <c r="D29" s="10">
        <v>41102.230000000003</v>
      </c>
      <c r="E29" s="10">
        <f t="shared" si="0"/>
        <v>96102.23000000001</v>
      </c>
      <c r="F29" s="10">
        <v>154528</v>
      </c>
      <c r="G29" s="10">
        <v>154528</v>
      </c>
      <c r="H29" s="10">
        <f t="shared" si="1"/>
        <v>-58425.76999999999</v>
      </c>
    </row>
    <row r="30" spans="1:8" x14ac:dyDescent="0.2">
      <c r="A30" s="25">
        <v>3700</v>
      </c>
      <c r="B30" s="8" t="s">
        <v>93</v>
      </c>
      <c r="C30" s="10">
        <v>8640</v>
      </c>
      <c r="D30" s="10">
        <v>-2175.12</v>
      </c>
      <c r="E30" s="10">
        <f t="shared" si="0"/>
        <v>6464.88</v>
      </c>
      <c r="F30" s="10">
        <v>6464.88</v>
      </c>
      <c r="G30" s="10">
        <v>6464.88</v>
      </c>
      <c r="H30" s="10">
        <f t="shared" si="1"/>
        <v>0</v>
      </c>
    </row>
    <row r="31" spans="1:8" x14ac:dyDescent="0.2">
      <c r="A31" s="25">
        <v>3800</v>
      </c>
      <c r="B31" s="8" t="s">
        <v>94</v>
      </c>
      <c r="C31" s="10">
        <v>0</v>
      </c>
      <c r="D31" s="10">
        <v>0</v>
      </c>
      <c r="E31" s="10">
        <f t="shared" si="0"/>
        <v>0</v>
      </c>
      <c r="F31" s="10">
        <v>0</v>
      </c>
      <c r="G31" s="10">
        <v>0</v>
      </c>
      <c r="H31" s="10">
        <f t="shared" si="1"/>
        <v>0</v>
      </c>
    </row>
    <row r="32" spans="1:8" x14ac:dyDescent="0.2">
      <c r="A32" s="25">
        <v>3900</v>
      </c>
      <c r="B32" s="8" t="s">
        <v>18</v>
      </c>
      <c r="C32" s="10">
        <v>99500</v>
      </c>
      <c r="D32" s="10">
        <v>28168</v>
      </c>
      <c r="E32" s="10">
        <f t="shared" si="0"/>
        <v>127668</v>
      </c>
      <c r="F32" s="10">
        <v>127668</v>
      </c>
      <c r="G32" s="10">
        <v>102872</v>
      </c>
      <c r="H32" s="10">
        <f t="shared" si="1"/>
        <v>0</v>
      </c>
    </row>
    <row r="33" spans="1:8" x14ac:dyDescent="0.2">
      <c r="A33" s="26" t="s">
        <v>67</v>
      </c>
      <c r="B33" s="4"/>
      <c r="C33" s="32">
        <f>SUM(C34:C42)</f>
        <v>1465975</v>
      </c>
      <c r="D33" s="32">
        <f>SUM(D34:D42)</f>
        <v>266726.09000000003</v>
      </c>
      <c r="E33" s="32">
        <f t="shared" si="0"/>
        <v>1732701.09</v>
      </c>
      <c r="F33" s="32">
        <f>SUM(F34:F42)</f>
        <v>1721716.45</v>
      </c>
      <c r="G33" s="32">
        <f>SUM(G34:G42)</f>
        <v>1718097.25</v>
      </c>
      <c r="H33" s="32">
        <f t="shared" si="1"/>
        <v>10984.64000000013</v>
      </c>
    </row>
    <row r="34" spans="1:8" x14ac:dyDescent="0.2">
      <c r="A34" s="25">
        <v>4100</v>
      </c>
      <c r="B34" s="8" t="s">
        <v>95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96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97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98</v>
      </c>
      <c r="C37" s="10">
        <v>1465975</v>
      </c>
      <c r="D37" s="10">
        <v>266726.09000000003</v>
      </c>
      <c r="E37" s="10">
        <f t="shared" si="0"/>
        <v>1732701.09</v>
      </c>
      <c r="F37" s="10">
        <v>1721716.45</v>
      </c>
      <c r="G37" s="10">
        <v>1718097.25</v>
      </c>
      <c r="H37" s="10">
        <f t="shared" si="1"/>
        <v>10984.64000000013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99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100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101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68</v>
      </c>
      <c r="B43" s="4"/>
      <c r="C43" s="32">
        <f>SUM(C44:C52)</f>
        <v>19622</v>
      </c>
      <c r="D43" s="32">
        <f>SUM(D44:D52)</f>
        <v>13500</v>
      </c>
      <c r="E43" s="32">
        <f t="shared" si="0"/>
        <v>33122</v>
      </c>
      <c r="F43" s="32">
        <f>SUM(F44:F52)</f>
        <v>32069.58</v>
      </c>
      <c r="G43" s="32">
        <f>SUM(G44:G52)</f>
        <v>32069.58</v>
      </c>
      <c r="H43" s="32">
        <f t="shared" si="1"/>
        <v>1052.4199999999983</v>
      </c>
    </row>
    <row r="44" spans="1:8" x14ac:dyDescent="0.2">
      <c r="A44" s="25">
        <v>5100</v>
      </c>
      <c r="B44" s="8" t="s">
        <v>102</v>
      </c>
      <c r="C44" s="10">
        <v>19622</v>
      </c>
      <c r="D44" s="10">
        <v>13500</v>
      </c>
      <c r="E44" s="10">
        <f t="shared" si="0"/>
        <v>33122</v>
      </c>
      <c r="F44" s="10">
        <v>32069.58</v>
      </c>
      <c r="G44" s="10">
        <v>32069.58</v>
      </c>
      <c r="H44" s="10">
        <f t="shared" si="1"/>
        <v>1052.4199999999983</v>
      </c>
    </row>
    <row r="45" spans="1:8" x14ac:dyDescent="0.2">
      <c r="A45" s="25">
        <v>5200</v>
      </c>
      <c r="B45" s="8" t="s">
        <v>103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25">
        <v>5300</v>
      </c>
      <c r="B46" s="8" t="s">
        <v>104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105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106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107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25">
        <v>5700</v>
      </c>
      <c r="B50" s="8" t="s">
        <v>108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109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110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69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111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112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113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70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114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115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116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117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118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119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120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71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72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121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122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123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124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125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126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127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56</v>
      </c>
      <c r="C77" s="34">
        <f t="shared" ref="C77:H77" si="4">SUM(C5+C13+C23+C33+C43+C53+C57+C65+C69)</f>
        <v>10234010.49</v>
      </c>
      <c r="D77" s="34">
        <f t="shared" si="4"/>
        <v>3753380.5499999993</v>
      </c>
      <c r="E77" s="34">
        <f t="shared" si="4"/>
        <v>13987391.039999999</v>
      </c>
      <c r="F77" s="34">
        <f t="shared" si="4"/>
        <v>14083744.58</v>
      </c>
      <c r="G77" s="34">
        <f t="shared" si="4"/>
        <v>12910487.709999999</v>
      </c>
      <c r="H77" s="34">
        <f t="shared" si="4"/>
        <v>-96353.54000000043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3"/>
      <c r="B5" s="11" t="s">
        <v>0</v>
      </c>
      <c r="C5" s="10">
        <v>10214388.49</v>
      </c>
      <c r="D5" s="10">
        <v>3739880.55</v>
      </c>
      <c r="E5" s="10">
        <f>C5+D5</f>
        <v>13954269.039999999</v>
      </c>
      <c r="F5" s="10">
        <v>14051675</v>
      </c>
      <c r="G5" s="10">
        <v>12878418.130000001</v>
      </c>
      <c r="H5" s="10">
        <f>E5-F5</f>
        <v>-97405.960000000894</v>
      </c>
    </row>
    <row r="6" spans="1:8" x14ac:dyDescent="0.2">
      <c r="A6" s="3"/>
      <c r="B6" s="11" t="s">
        <v>1</v>
      </c>
      <c r="C6" s="10">
        <v>19622</v>
      </c>
      <c r="D6" s="10">
        <v>13500</v>
      </c>
      <c r="E6" s="10">
        <f>C6+D6</f>
        <v>33122</v>
      </c>
      <c r="F6" s="10">
        <v>32069.58</v>
      </c>
      <c r="G6" s="10">
        <v>32069.58</v>
      </c>
      <c r="H6" s="10">
        <f>E6-F6</f>
        <v>1052.4199999999983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56</v>
      </c>
      <c r="C10" s="34">
        <f t="shared" ref="C10:H10" si="0">SUM(C5+C6+C7+C8+C9)</f>
        <v>10234010.49</v>
      </c>
      <c r="D10" s="34">
        <f t="shared" si="0"/>
        <v>3753380.55</v>
      </c>
      <c r="E10" s="34">
        <f t="shared" si="0"/>
        <v>13987391.039999999</v>
      </c>
      <c r="F10" s="34">
        <f t="shared" si="0"/>
        <v>14083744.58</v>
      </c>
      <c r="G10" s="34">
        <f t="shared" si="0"/>
        <v>12910487.710000001</v>
      </c>
      <c r="H10" s="34">
        <f t="shared" si="0"/>
        <v>-96353.540000000896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138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137</v>
      </c>
      <c r="C6" s="10">
        <v>10234010.49</v>
      </c>
      <c r="D6" s="10">
        <v>3753380.55</v>
      </c>
      <c r="E6" s="10">
        <f>C6+D6</f>
        <v>13987391.039999999</v>
      </c>
      <c r="F6" s="10">
        <v>14083744.58</v>
      </c>
      <c r="G6" s="10">
        <v>12910487.710000001</v>
      </c>
      <c r="H6" s="10">
        <f>E6-F6</f>
        <v>-96353.540000000969</v>
      </c>
    </row>
    <row r="7" spans="1:8" x14ac:dyDescent="0.2">
      <c r="A7" s="2"/>
      <c r="B7" s="13" t="s">
        <v>51</v>
      </c>
      <c r="C7" s="10">
        <v>0</v>
      </c>
      <c r="D7" s="10">
        <v>0</v>
      </c>
      <c r="E7" s="10">
        <f t="shared" ref="E7:E12" si="0">C7+D7</f>
        <v>0</v>
      </c>
      <c r="F7" s="10">
        <v>0</v>
      </c>
      <c r="G7" s="10">
        <v>0</v>
      </c>
      <c r="H7" s="10">
        <f t="shared" ref="H7:H12" si="1">E7-F7</f>
        <v>0</v>
      </c>
    </row>
    <row r="8" spans="1:8" x14ac:dyDescent="0.2">
      <c r="A8" s="2"/>
      <c r="B8" s="13" t="s">
        <v>52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53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133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55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56</v>
      </c>
      <c r="C14" s="35">
        <f t="shared" ref="C14:H14" si="2">SUM(C6:C13)</f>
        <v>10234010.49</v>
      </c>
      <c r="D14" s="35">
        <f t="shared" si="2"/>
        <v>3753380.55</v>
      </c>
      <c r="E14" s="35">
        <f t="shared" si="2"/>
        <v>13987391.039999999</v>
      </c>
      <c r="F14" s="35">
        <f t="shared" si="2"/>
        <v>14083744.58</v>
      </c>
      <c r="G14" s="35">
        <f t="shared" si="2"/>
        <v>12910487.710000001</v>
      </c>
      <c r="H14" s="35">
        <f t="shared" si="2"/>
        <v>-96353.540000000969</v>
      </c>
    </row>
    <row r="17" spans="1:8" ht="45" customHeight="1" x14ac:dyDescent="0.2">
      <c r="A17" s="36" t="s">
        <v>139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57</v>
      </c>
      <c r="B18" s="42"/>
      <c r="C18" s="36" t="s">
        <v>63</v>
      </c>
      <c r="D18" s="37"/>
      <c r="E18" s="37"/>
      <c r="F18" s="37"/>
      <c r="G18" s="38"/>
      <c r="H18" s="39" t="s">
        <v>62</v>
      </c>
    </row>
    <row r="19" spans="1:8" ht="22.5" x14ac:dyDescent="0.2">
      <c r="A19" s="43"/>
      <c r="B19" s="44"/>
      <c r="C19" s="6" t="s">
        <v>58</v>
      </c>
      <c r="D19" s="6" t="s">
        <v>128</v>
      </c>
      <c r="E19" s="6" t="s">
        <v>59</v>
      </c>
      <c r="F19" s="6" t="s">
        <v>60</v>
      </c>
      <c r="G19" s="6" t="s">
        <v>61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129</v>
      </c>
      <c r="F20" s="7">
        <v>4</v>
      </c>
      <c r="G20" s="7">
        <v>5</v>
      </c>
      <c r="H20" s="7" t="s">
        <v>130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132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56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140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57</v>
      </c>
      <c r="B29" s="42"/>
      <c r="C29" s="36" t="s">
        <v>63</v>
      </c>
      <c r="D29" s="37"/>
      <c r="E29" s="37"/>
      <c r="F29" s="37"/>
      <c r="G29" s="38"/>
      <c r="H29" s="39" t="s">
        <v>62</v>
      </c>
    </row>
    <row r="30" spans="1:8" ht="22.5" x14ac:dyDescent="0.2">
      <c r="A30" s="43"/>
      <c r="B30" s="44"/>
      <c r="C30" s="6" t="s">
        <v>58</v>
      </c>
      <c r="D30" s="6" t="s">
        <v>128</v>
      </c>
      <c r="E30" s="6" t="s">
        <v>59</v>
      </c>
      <c r="F30" s="6" t="s">
        <v>60</v>
      </c>
      <c r="G30" s="6" t="s">
        <v>61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129</v>
      </c>
      <c r="F31" s="7">
        <v>4</v>
      </c>
      <c r="G31" s="7">
        <v>5</v>
      </c>
      <c r="H31" s="7" t="s">
        <v>130</v>
      </c>
    </row>
    <row r="32" spans="1:8" x14ac:dyDescent="0.2">
      <c r="A32" s="2"/>
      <c r="B32" s="17" t="s">
        <v>12</v>
      </c>
      <c r="C32" s="10">
        <v>10234010.49</v>
      </c>
      <c r="D32" s="10">
        <v>3753380.55</v>
      </c>
      <c r="E32" s="10">
        <f t="shared" ref="E32:E38" si="6">C32+D32</f>
        <v>13987391.039999999</v>
      </c>
      <c r="F32" s="10">
        <v>14083744.58</v>
      </c>
      <c r="G32" s="10">
        <v>12910487.710000001</v>
      </c>
      <c r="H32" s="10">
        <f t="shared" ref="H32:H38" si="7">E32-F32</f>
        <v>-96353.540000000969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56</v>
      </c>
      <c r="C39" s="35">
        <f t="shared" ref="C39:H39" si="8">SUM(C32:C38)</f>
        <v>10234010.49</v>
      </c>
      <c r="D39" s="35">
        <f t="shared" si="8"/>
        <v>3753380.55</v>
      </c>
      <c r="E39" s="35">
        <f t="shared" si="8"/>
        <v>13987391.039999999</v>
      </c>
      <c r="F39" s="35">
        <f t="shared" si="8"/>
        <v>14083744.58</v>
      </c>
      <c r="G39" s="35">
        <f t="shared" si="8"/>
        <v>12910487.710000001</v>
      </c>
      <c r="H39" s="35">
        <f t="shared" si="8"/>
        <v>-96353.540000000969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134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10234010.49</v>
      </c>
      <c r="D14" s="32">
        <f t="shared" si="3"/>
        <v>3753380.55</v>
      </c>
      <c r="E14" s="32">
        <f t="shared" si="3"/>
        <v>13987391.039999999</v>
      </c>
      <c r="F14" s="32">
        <f t="shared" si="3"/>
        <v>14083744.58</v>
      </c>
      <c r="G14" s="32">
        <f t="shared" si="3"/>
        <v>12910487.710000001</v>
      </c>
      <c r="H14" s="32">
        <f t="shared" si="3"/>
        <v>-96353.540000000969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10234010.49</v>
      </c>
      <c r="D18" s="10">
        <v>3753380.55</v>
      </c>
      <c r="E18" s="10">
        <f t="shared" si="5"/>
        <v>13987391.039999999</v>
      </c>
      <c r="F18" s="10">
        <v>14083744.58</v>
      </c>
      <c r="G18" s="10">
        <v>12910487.710000001</v>
      </c>
      <c r="H18" s="10">
        <f t="shared" si="4"/>
        <v>-96353.540000000969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0</v>
      </c>
      <c r="D20" s="10">
        <v>0</v>
      </c>
      <c r="E20" s="10">
        <f t="shared" si="5"/>
        <v>0</v>
      </c>
      <c r="F20" s="10">
        <v>0</v>
      </c>
      <c r="G20" s="10">
        <v>0</v>
      </c>
      <c r="H20" s="10">
        <f t="shared" si="4"/>
        <v>0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56</v>
      </c>
      <c r="C37" s="35">
        <f t="shared" ref="C37:H37" si="12">SUM(C32+C22+C14+C5)</f>
        <v>10234010.49</v>
      </c>
      <c r="D37" s="35">
        <f t="shared" si="12"/>
        <v>3753380.55</v>
      </c>
      <c r="E37" s="35">
        <f t="shared" si="12"/>
        <v>13987391.039999999</v>
      </c>
      <c r="F37" s="35">
        <f t="shared" si="12"/>
        <v>14083744.58</v>
      </c>
      <c r="G37" s="35">
        <f t="shared" si="12"/>
        <v>12910487.710000001</v>
      </c>
      <c r="H37" s="35">
        <f t="shared" si="12"/>
        <v>-96353.540000000969</v>
      </c>
    </row>
    <row r="39" spans="1:8" x14ac:dyDescent="0.2">
      <c r="A39" s="1" t="s">
        <v>131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2018-07-14T22:21:14Z</cp:lastPrinted>
  <dcterms:created xsi:type="dcterms:W3CDTF">2014-02-10T03:37:14Z</dcterms:created>
  <dcterms:modified xsi:type="dcterms:W3CDTF">2023-02-09T20:35:10Z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