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200 DIF CUENTA PUBLICA PARA CP ALMA 08.02.23\"/>
    </mc:Choice>
  </mc:AlternateContent>
  <xr:revisionPtr revIDLastSave="0" documentId="13_ncr:1_{A1C97791-BF29-433C-AED7-FB3A33E144B9}" xr6:coauthVersionLast="47" xr6:coauthVersionMax="47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5" i="62" l="1"/>
  <c r="C125" i="62"/>
  <c r="D117" i="62"/>
  <c r="C117" i="62"/>
  <c r="D115" i="62"/>
  <c r="C115" i="62"/>
  <c r="D113" i="62"/>
  <c r="C113" i="62"/>
  <c r="D107" i="62"/>
  <c r="C107" i="62"/>
  <c r="D104" i="62"/>
  <c r="D103" i="62" s="1"/>
  <c r="C104" i="62"/>
  <c r="C103" i="62" s="1"/>
  <c r="D96" i="62"/>
  <c r="C96" i="62"/>
  <c r="D94" i="62"/>
  <c r="D93" i="62" s="1"/>
  <c r="C94" i="62"/>
  <c r="C93" i="62" s="1"/>
  <c r="D84" i="62"/>
  <c r="C84" i="62"/>
  <c r="D82" i="62"/>
  <c r="C82" i="62"/>
  <c r="D80" i="62"/>
  <c r="C80" i="62"/>
  <c r="D74" i="62"/>
  <c r="C74" i="62"/>
  <c r="D71" i="62"/>
  <c r="C71" i="62"/>
  <c r="D62" i="62"/>
  <c r="C62" i="62"/>
  <c r="D58" i="62"/>
  <c r="C58" i="62"/>
  <c r="D56" i="62"/>
  <c r="C56" i="62"/>
  <c r="D54" i="62"/>
  <c r="C54" i="62"/>
  <c r="D52" i="62"/>
  <c r="C52" i="62"/>
  <c r="D50" i="62"/>
  <c r="C50" i="62"/>
  <c r="D49" i="62" l="1"/>
  <c r="C61" i="62"/>
  <c r="D61" i="62"/>
  <c r="D48" i="62" s="1"/>
  <c r="C49" i="62"/>
  <c r="C48" i="62" s="1"/>
  <c r="C135" i="62" s="1"/>
  <c r="C102" i="62"/>
  <c r="D102" i="62"/>
  <c r="D67" i="59"/>
  <c r="F26" i="59"/>
  <c r="F25" i="59"/>
  <c r="F24" i="59"/>
  <c r="F23" i="59"/>
  <c r="D21" i="59"/>
  <c r="D135" i="62" l="1"/>
  <c r="D20" i="62" l="1"/>
  <c r="C20" i="62"/>
  <c r="D37" i="62" l="1"/>
  <c r="D28" i="62"/>
  <c r="D43" i="62" l="1"/>
  <c r="F38" i="65" l="1"/>
  <c r="F37" i="65"/>
  <c r="F35" i="65" l="1"/>
  <c r="F34" i="65"/>
  <c r="D121" i="59" l="1"/>
  <c r="D120" i="59"/>
  <c r="D119" i="59"/>
  <c r="D117" i="59"/>
  <c r="D116" i="59"/>
  <c r="D115" i="59"/>
  <c r="D114" i="59"/>
  <c r="D113" i="59"/>
  <c r="D112" i="59"/>
  <c r="D111" i="59"/>
  <c r="D110" i="59"/>
  <c r="D109" i="59"/>
  <c r="C208" i="60" l="1"/>
  <c r="C206" i="60"/>
  <c r="D15" i="62" l="1"/>
  <c r="C15" i="62"/>
  <c r="C46" i="59"/>
  <c r="C37" i="59"/>
  <c r="C9" i="60" l="1"/>
  <c r="C219" i="60" l="1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43" i="62"/>
  <c r="C73" i="60"/>
  <c r="C144" i="59" l="1"/>
  <c r="C132" i="59"/>
  <c r="C125" i="59"/>
  <c r="G118" i="59"/>
  <c r="F118" i="59"/>
  <c r="E118" i="59"/>
  <c r="D118" i="59"/>
  <c r="C118" i="59"/>
  <c r="G108" i="59"/>
  <c r="F108" i="59"/>
  <c r="E108" i="59"/>
  <c r="D108" i="59"/>
  <c r="C108" i="59"/>
  <c r="C101" i="59"/>
  <c r="C95" i="59"/>
  <c r="E85" i="59"/>
  <c r="D85" i="59"/>
  <c r="C85" i="59"/>
  <c r="E79" i="59"/>
  <c r="D79" i="59"/>
  <c r="C79" i="59"/>
  <c r="E67" i="59"/>
  <c r="C67" i="59"/>
  <c r="E59" i="59"/>
  <c r="D59" i="59"/>
  <c r="C59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<sst xmlns="http://schemas.openxmlformats.org/spreadsheetml/2006/main" count="873" uniqueCount="609">
  <si>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</si>
  <si>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</si>
  <si>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</si>
  <si>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</si>
  <si>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</si>
  <si>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</si>
  <si>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</si>
  <si>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</si>
  <si>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</si>
  <si>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</si>
  <si>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</si>
  <si>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</si>
  <si>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</si>
  <si>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</si>
  <si>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</si>
  <si>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</si>
  <si>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</si>
  <si>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</si>
  <si>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</si>
  <si>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</si>
  <si>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</si>
  <si>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</si>
  <si>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</si>
  <si>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</si>
  <si>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</si>
  <si>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</si>
  <si>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</si>
  <si>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</si>
  <si>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</si>
  <si>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</si>
  <si>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</si>
  <si>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</si>
  <si>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</si>
  <si>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</si>
  <si>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</si>
  <si>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</si>
  <si>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</si>
  <si>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</si>
  <si>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</si>
  <si>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</si>
  <si>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</si>
  <si>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</si>
  <si>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</si>
  <si>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</si>
  <si>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</si>
  <si>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</si>
  <si>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</si>
  <si>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</si>
  <si>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</si>
  <si>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</si>
  <si>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</si>
  <si>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</si>
  <si>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</si>
  <si>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</si>
  <si>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</si>
  <si>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</si>
  <si>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</si>
  <si>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</si>
  <si>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</si>
  <si>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</si>
  <si>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</si>
  <si>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</si>
  <si>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</si>
  <si>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</si>
  <si>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</si>
  <si>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</si>
  <si>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</si>
  <si>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</si>
  <si>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</si>
  <si>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</si>
  <si>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</si>
  <si>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</si>
  <si>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</si>
  <si>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</si>
  <si>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</si>
  <si>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</si>
  <si>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</si>
  <si>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</si>
  <si>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</si>
  <si>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</si>
  <si>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</si>
  <si>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</si>
  <si>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</si>
  <si>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</si>
  <si>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</si>
  <si>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</si>
  <si>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</si>
  <si>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</si>
  <si>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</si>
  <si>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</si>
  <si>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</si>
  <si>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</si>
  <si>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</si>
  <si>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</si>
  <si>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</si>
  <si>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</si>
  <si>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</si>
  <si>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</si>
  <si>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</si>
  <si>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</si>
  <si>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</si>
  <si>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</si>
  <si>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</si>
  <si>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</si>
  <si>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</si>
  <si>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</si>
  <si>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</si>
  <si>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</si>
  <si>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</si>
  <si>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</si>
  <si>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</si>
  <si>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</si>
  <si>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</si>
  <si>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</si>
  <si>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</si>
  <si>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</si>
  <si>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</si>
  <si>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</si>
  <si>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</si>
  <si>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</si>
  <si>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</si>
  <si>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</si>
  <si>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</si>
  <si>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</si>
  <si>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</si>
  <si>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</si>
  <si>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</si>
  <si>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</si>
  <si>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</si>
  <si>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</si>
  <si>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</si>
  <si>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</si>
  <si>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</si>
  <si>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</si>
  <si>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</si>
  <si>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</si>
  <si>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</si>
  <si>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</si>
  <si>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</si>
  <si>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</si>
  <si>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</si>
  <si>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</si>
  <si>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</si>
  <si>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</si>
  <si>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</si>
  <si>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</si>
  <si>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</si>
  <si>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</si>
  <si>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</si>
  <si>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</si>
  <si>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</si>
  <si>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</si>
  <si>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</si>
  <si>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</si>
  <si>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</si>
  <si>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</si>
  <si>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</si>
  <si>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</si>
  <si>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</si>
  <si>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</si>
  <si>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</si>
  <si>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</si>
  <si>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</si>
  <si>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</si>
  <si>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</si>
  <si>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</si>
  <si>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</si>
  <si>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</si>
  <si>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</si>
  <si>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</si>
  <si>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</si>
  <si>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</si>
  <si>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</si>
  <si>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</si>
  <si>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</si>
  <si>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</si>
  <si>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</si>
  <si>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</si>
  <si>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</si>
  <si>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</si>
  <si>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</si>
  <si>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</si>
  <si>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</si>
  <si>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</si>
  <si>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</si>
  <si>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</si>
  <si>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</si>
  <si>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</si>
  <si>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</si>
  <si>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</si>
  <si>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</si>
  <si>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</si>
  <si>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</si>
  <si>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</si>
  <si>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</si>
  <si>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</si>
  <si>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</si>
  <si>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</si>
  <si>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</si>
  <si>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</si>
  <si>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</si>
  <si>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</si>
  <si>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</si>
  <si>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</si>
  <si>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</si>
  <si>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</si>
  <si>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</si>
  <si>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</si>
  <si>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</si>
  <si>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</si>
  <si>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</si>
  <si>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</si>
  <si>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</si>
  <si>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</si>
  <si>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</si>
  <si>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</si>
  <si>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</si>
  <si>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</si>
  <si>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</si>
  <si>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</si>
  <si>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</si>
  <si>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</si>
  <si>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</si>
  <si>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</si>
  <si>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</si>
  <si>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</si>
  <si>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</si>
  <si>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</si>
  <si>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</si>
  <si>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</si>
  <si>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</si>
  <si>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</si>
  <si>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</si>
  <si>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</si>
  <si>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</si>
  <si>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</si>
  <si>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</si>
  <si>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</si>
  <si>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</si>
  <si>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</si>
  <si>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</si>
  <si>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</si>
  <si>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</si>
  <si>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</si>
  <si>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</si>
  <si>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</si>
  <si>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</si>
  <si>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</si>
  <si>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</si>
  <si>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</si>
  <si>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</si>
  <si>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</si>
  <si>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</si>
  <si>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</si>
  <si>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</si>
  <si>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</si>
  <si>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</si>
  <si>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</si>
  <si>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</si>
  <si>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</si>
  <si>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</si>
  <si>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</si>
  <si>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</si>
  <si>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</si>
  <si>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</si>
  <si>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</si>
  <si>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</si>
  <si>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</si>
  <si>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</si>
  <si>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</si>
  <si>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</si>
  <si>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</si>
  <si>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</si>
  <si>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</si>
  <si>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</si>
  <si>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</si>
  <si>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</si>
  <si>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</si>
  <si>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</si>
  <si>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</si>
  <si>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</si>
  <si>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</si>
  <si>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</si>
  <si>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</si>
  <si>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</si>
  <si>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</si>
  <si>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</si>
  <si>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</si>
  <si>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</si>
  <si>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</si>
  <si>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</si>
  <si>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</si>
  <si>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</si>
  <si>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</si>
  <si>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</si>
  <si>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</si>
  <si>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</si>
  <si>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</si>
  <si>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</si>
  <si>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</si>
  <si>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</si>
  <si>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</si>
  <si>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</si>
  <si>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</si>
  <si>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</si>
  <si>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</si>
  <si>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</si>
  <si>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</si>
  <si>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</si>
  <si>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</si>
  <si>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</si>
  <si>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</si>
  <si>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</si>
  <si>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</si>
  <si>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</si>
  <si>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</si>
  <si>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</si>
  <si>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</si>
  <si>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</si>
  <si>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</si>
  <si>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</si>
  <si>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</si>
  <si>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</si>
  <si>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</si>
  <si>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</si>
  <si>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</si>
  <si>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</si>
  <si>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</si>
  <si>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</si>
  <si>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</si>
  <si>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</si>
  <si>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</si>
  <si>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</si>
  <si>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</si>
  <si>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</si>
  <si>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</si>
  <si>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</si>
  <si>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</si>
  <si>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</si>
  <si>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</si>
  <si>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</si>
  <si>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</si>
  <si>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</si>
  <si>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</si>
  <si>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</si>
  <si>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</si>
  <si>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</si>
  <si>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</si>
  <si>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</si>
  <si>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</si>
  <si>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</si>
  <si>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</si>
  <si>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</si>
  <si>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</si>
  <si>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</si>
  <si>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</si>
  <si>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</si>
  <si>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</si>
  <si>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</si>
  <si>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</si>
  <si>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</si>
  <si>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</si>
  <si>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</si>
  <si>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</si>
  <si>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</si>
  <si>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</si>
  <si>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</si>
  <si>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</si>
  <si>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</si>
  <si>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</si>
  <si>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</si>
  <si>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</si>
  <si>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</si>
  <si>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</si>
  <si>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</si>
  <si>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</si>
  <si>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</si>
  <si>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</si>
  <si>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</si>
  <si>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</si>
  <si>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</si>
  <si>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</si>
  <si>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</si>
  <si>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</si>
  <si>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</si>
  <si>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</si>
  <si>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</si>
  <si>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</si>
  <si>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</si>
  <si>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</si>
  <si>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</si>
  <si>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</si>
  <si>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</si>
  <si>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</si>
  <si>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</si>
  <si>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</si>
  <si>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</si>
  <si>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</si>
  <si>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</si>
  <si>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</si>
  <si>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</si>
  <si>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</si>
  <si>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</si>
  <si>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</si>
  <si>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</si>
  <si>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</si>
  <si>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</si>
  <si>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</si>
  <si>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</si>
  <si>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</si>
  <si>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</si>
  <si>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</si>
  <si>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</si>
  <si>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</si>
  <si>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</si>
  <si>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</si>
  <si>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</si>
  <si>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</si>
  <si>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</si>
  <si>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</si>
  <si>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</si>
  <si>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</si>
  <si>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</si>
  <si>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</si>
  <si>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</si>
  <si>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</si>
  <si>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</si>
  <si>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</si>
  <si>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</si>
  <si>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</si>
  <si>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</si>
  <si>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</si>
  <si>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</si>
  <si>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</si>
  <si>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</si>
  <si>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</si>
  <si>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</si>
  <si>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</si>
  <si>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</si>
  <si>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</si>
  <si>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</si>
  <si>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</si>
  <si>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</si>
  <si>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</si>
  <si>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</si>
  <si>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</si>
  <si>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</si>
  <si>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</si>
  <si>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</si>
  <si>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</si>
  <si>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</si>
  <si>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</si>
  <si>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</si>
  <si>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</si>
  <si>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</si>
  <si>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</si>
  <si>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</si>
  <si>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</si>
  <si>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</si>
  <si>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</si>
  <si>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</si>
  <si>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</si>
  <si>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</si>
  <si>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</si>
  <si>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</si>
  <si>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</si>
  <si>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</si>
  <si>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</si>
  <si>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</si>
  <si>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</si>
  <si>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</si>
  <si>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</si>
  <si>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</si>
  <si>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</si>
  <si>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</si>
  <si>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</si>
  <si>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</si>
  <si>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</si>
  <si>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</si>
  <si>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</si>
  <si>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</si>
  <si>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</si>
  <si>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</si>
  <si>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</si>
  <si>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</si>
  <si>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</si>
  <si>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</si>
  <si>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</si>
  <si>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</si>
  <si>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</si>
  <si>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</si>
  <si>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</si>
  <si>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</si>
  <si>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</si>
  <si>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</si>
  <si>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</si>
  <si>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</si>
  <si>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</si>
  <si>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</si>
  <si>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</si>
  <si>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</si>
  <si>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</si>
  <si>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</si>
  <si>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</si>
  <si>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</si>
  <si>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</si>
  <si>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</si>
  <si>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</si>
  <si>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</si>
  <si>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</si>
  <si>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</si>
  <si>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</si>
  <si>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</si>
  <si>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</si>
  <si>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</si>
  <si>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</si>
  <si>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</si>
  <si>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</si>
  <si>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</si>
  <si>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</si>
  <si>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</si>
  <si>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</si>
  <si>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</si>
  <si>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</si>
  <si>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</si>
  <si>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</si>
  <si>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</si>
  <si>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</si>
  <si>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</si>
  <si>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</si>
  <si>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</si>
  <si>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</si>
  <si>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</si>
  <si>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</si>
  <si>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</si>
  <si>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</si>
  <si>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</si>
  <si>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</si>
  <si>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</si>
  <si>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</si>
  <si>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</si>
  <si>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</si>
  <si>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</si>
  <si>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</si>
  <si>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</si>
  <si>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</si>
  <si>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</si>
  <si>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</si>
  <si>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</si>
  <si>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</si>
  <si>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</si>
  <si>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</si>
  <si>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</si>
  <si>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</si>
  <si>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</si>
  <si>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</si>
  <si>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</si>
  <si>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</si>
  <si>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</si>
  <si>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</si>
  <si>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</si>
  <si>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</si>
  <si>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</si>
  <si>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</si>
  <si>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</si>
  <si>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</si>
  <si>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</si>
  <si>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</si>
  <si>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Municipal</t>
  </si>
  <si>
    <t>Sistema para el Desarrollo Integral de la Familia de Guanajuato, Gto.</t>
  </si>
  <si>
    <t>Correspondiente del 1 de Enero 31 de Diciembre de 2022</t>
  </si>
  <si>
    <t>Alma Rosa Vargas Lobato</t>
  </si>
  <si>
    <t>Ma. Jesús Izaguirre Gutiérrez</t>
  </si>
  <si>
    <t>Anayantzin Luna Gallegos</t>
  </si>
  <si>
    <t>María Dolores Janet Sánchez Montiel</t>
  </si>
  <si>
    <t>Fondo Fijo de la Tienda DIF</t>
  </si>
  <si>
    <t>Fondo revolvente Procuraduría Auxiliar</t>
  </si>
  <si>
    <t>Fondo revolvente Dirección Administrativa</t>
  </si>
  <si>
    <t>Fondo fijo área de caja</t>
  </si>
  <si>
    <t>Costeo por ordenes</t>
  </si>
  <si>
    <t>PEPS</t>
  </si>
  <si>
    <t>Se estima conveniente dado que se tiene variedad de productos en existencia</t>
  </si>
  <si>
    <t>No se tiene impacto negativo por el método de valuación</t>
  </si>
  <si>
    <t>Línea recta</t>
  </si>
  <si>
    <t>5% anual</t>
  </si>
  <si>
    <t>La depreciación se calcula anualmente, sin cambios en criterio contable</t>
  </si>
  <si>
    <t>10% anual con excepción de bienes del tipo 5151 a los que se aplica 33.33% anual</t>
  </si>
  <si>
    <t>10% anual para bienes del tipo 5211, 33.33% para bienes del tipo 5231; 10% y 20% dependiendo de las características de cada bien para los del tipo 5291</t>
  </si>
  <si>
    <t>10% anual</t>
  </si>
  <si>
    <t>25% / 20% anual, Criterios SFIyA y CONAC, respectivamente</t>
  </si>
  <si>
    <t>La amortización se calcula anualmente, sin cambios en criterio contable</t>
  </si>
  <si>
    <t>No aplica</t>
  </si>
  <si>
    <t>Pasivos al cierre Capitulo 1000</t>
  </si>
  <si>
    <t>Pasivos al cierre Capitulo 2000 y 3000</t>
  </si>
  <si>
    <t>Impuestos estatales y federales, cuotas IMSS y RCV; serán enterados en el periodo trimestral subsiguiente.</t>
  </si>
  <si>
    <t>Intereses bancarios</t>
  </si>
  <si>
    <t>Ingresos propios; venta de souvenirs, consultas, terapias, acceso instalaciones</t>
  </si>
  <si>
    <t>Transferencias del Municipio</t>
  </si>
  <si>
    <t>Ingresos por donativos</t>
  </si>
  <si>
    <t>Pago de nomina de la quincena 1 a la 24 del personal de base</t>
  </si>
  <si>
    <t>Pago de cuotas IMSS, ISSEG y ahorro para el retiro de la quincena 1 a la 24</t>
  </si>
  <si>
    <t>Pago de liquidaciones y otras prestaciones establecidas para los trabajadores</t>
  </si>
  <si>
    <t>ACT-01 INGRESOS DE GESTIÓN</t>
  </si>
  <si>
    <t>INGRESOS DE GESTIÓN</t>
  </si>
  <si>
    <t>Donaciones de capital</t>
  </si>
  <si>
    <t>Municipal y Estatal</t>
  </si>
  <si>
    <t>Actualización de la Hacienda pública</t>
  </si>
  <si>
    <t>EFE-03 CONCILIACIÓN DEL FLUJO DE EFECTIVO</t>
  </si>
  <si>
    <t xml:space="preserve">Gastos a reserva de comprobar para evento de fin de año y temporada invernal.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</si>
</sst>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/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3" xfId="13" applyFont="1" applyBorder="1" applyAlignment="1">
      <alignment vertical="center"/>
    </xf>
    <xf numFmtId="0" fontId="5" fillId="0" borderId="2" xfId="13" applyFont="1" applyBorder="1"/>
    <xf numFmtId="0" fontId="9" fillId="0" borderId="6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3" xfId="13" applyFont="1" applyBorder="1" applyAlignment="1">
      <alignment horizontal="left" vertical="center" indent="1"/>
    </xf>
    <xf numFmtId="0" fontId="9" fillId="0" borderId="3" xfId="13" applyFont="1" applyBorder="1" applyAlignment="1">
      <alignment horizontal="left" vertical="center" wrapText="1"/>
    </xf>
    <xf numFmtId="4" fontId="9" fillId="0" borderId="3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3" xfId="13" applyFont="1" applyBorder="1" applyAlignment="1">
      <alignment horizontal="left" vertical="center"/>
    </xf>
    <xf numFmtId="4" fontId="9" fillId="0" borderId="5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3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 indent="1"/>
    </xf>
    <xf numFmtId="0" fontId="5" fillId="0" borderId="3" xfId="13" applyFont="1" applyBorder="1"/>
    <xf numFmtId="4" fontId="8" fillId="0" borderId="3" xfId="13" applyNumberFormat="1" applyFont="1" applyBorder="1" applyAlignment="1">
      <alignment horizontal="right" vertical="center"/>
    </xf>
    <xf numFmtId="0" fontId="8" fillId="0" borderId="6" xfId="13" applyFont="1" applyBorder="1" applyAlignment="1">
      <alignment vertical="center"/>
    </xf>
    <xf numFmtId="0" fontId="9" fillId="0" borderId="3" xfId="13" applyFont="1" applyBorder="1" applyAlignment="1">
      <alignment vertical="center"/>
    </xf>
    <xf numFmtId="4" fontId="9" fillId="0" borderId="3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7" xfId="13" applyFont="1" applyFill="1" applyBorder="1" applyAlignment="1">
      <alignment vertical="center"/>
    </xf>
    <xf numFmtId="0" fontId="2" fillId="0" borderId="6" xfId="13" applyFont="1" applyBorder="1" applyAlignment="1">
      <alignment horizontal="left" vertical="center" indent="1"/>
    </xf>
    <xf numFmtId="0" fontId="2" fillId="0" borderId="3" xfId="13" applyFont="1" applyBorder="1" applyAlignment="1">
      <alignment vertical="center"/>
    </xf>
    <xf numFmtId="4" fontId="2" fillId="0" borderId="3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6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3" xfId="13" applyFont="1" applyBorder="1"/>
    <xf numFmtId="9" fontId="2" fillId="0" borderId="0" xfId="14" applyFont="1"/>
    <xf numFmtId="49" fontId="2" fillId="0" borderId="2" xfId="13" applyNumberFormat="1" applyFont="1" applyBorder="1" applyAlignment="1">
      <alignment vertical="center"/>
    </xf>
    <xf numFmtId="0" fontId="1" fillId="3" borderId="0" xfId="8" applyFont="1" applyFill="1" applyAlignment="1">
      <alignment vertical="center"/>
    </xf>
    <xf numFmtId="0" fontId="2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2" fillId="5" borderId="0" xfId="8" applyFont="1" applyFill="1" applyAlignment="1">
      <alignment horizontal="right"/>
    </xf>
    <xf numFmtId="0" fontId="12" fillId="5" borderId="0" xfId="8" applyFont="1" applyFill="1" applyAlignment="1">
      <alignment horizontal="center"/>
    </xf>
    <xf numFmtId="0" fontId="11" fillId="4" borderId="0" xfId="8" applyFont="1" applyFill="1" applyAlignment="1">
      <alignment horizontal="left" vertical="center"/>
    </xf>
    <xf numFmtId="0" fontId="11" fillId="4" borderId="0" xfId="8" applyFont="1" applyFill="1" applyAlignment="1">
      <alignment horizontal="left"/>
    </xf>
    <xf numFmtId="0" fontId="12" fillId="5" borderId="0" xfId="8" applyFont="1" applyFill="1" applyAlignment="1">
      <alignment horizontal="left"/>
    </xf>
    <xf numFmtId="0" fontId="9" fillId="0" borderId="0" xfId="8" applyFont="1" applyAlignment="1">
      <alignment horizontal="left"/>
    </xf>
    <xf numFmtId="0" fontId="12" fillId="6" borderId="0" xfId="8" applyFont="1" applyFill="1" applyAlignment="1">
      <alignment horizontal="left"/>
    </xf>
    <xf numFmtId="0" fontId="2" fillId="0" borderId="0" xfId="8" applyFont="1" applyAlignment="1">
      <alignment horizontal="left" vertical="center"/>
    </xf>
    <xf numFmtId="0" fontId="2" fillId="0" borderId="0" xfId="8" applyFont="1" applyAlignment="1">
      <alignment vertical="center"/>
    </xf>
    <xf numFmtId="4" fontId="2" fillId="0" borderId="0" xfId="8" applyNumberFormat="1" applyFont="1" applyAlignment="1">
      <alignment vertical="center"/>
    </xf>
    <xf numFmtId="0" fontId="2" fillId="0" borderId="0" xfId="8" applyFont="1" applyAlignment="1">
      <alignment vertical="center" wrapText="1"/>
    </xf>
    <xf numFmtId="0" fontId="2" fillId="0" borderId="0" xfId="8" applyFont="1"/>
    <xf numFmtId="0" fontId="9" fillId="0" borderId="0" xfId="8" applyFont="1" applyAlignment="1">
      <alignment horizontal="left" vertical="center"/>
    </xf>
    <xf numFmtId="4" fontId="9" fillId="0" borderId="0" xfId="8" applyNumberFormat="1" applyFont="1" applyAlignment="1">
      <alignment vertical="center"/>
    </xf>
    <xf numFmtId="0" fontId="2" fillId="0" borderId="0" xfId="8" applyFont="1" applyAlignment="1">
      <alignment horizontal="center" vertical="center"/>
    </xf>
    <xf numFmtId="0" fontId="2" fillId="0" borderId="0" xfId="8" applyFont="1" applyAlignment="1">
      <alignment horizontal="center" vertical="center" wrapText="1"/>
    </xf>
    <xf numFmtId="4" fontId="2" fillId="0" borderId="0" xfId="8" applyNumberFormat="1" applyFont="1" applyAlignment="1">
      <alignment horizontal="center" vertical="center"/>
    </xf>
    <xf numFmtId="4" fontId="9" fillId="0" borderId="0" xfId="8" applyNumberFormat="1" applyFont="1" applyAlignment="1">
      <alignment horizontal="right"/>
    </xf>
    <xf numFmtId="0" fontId="9" fillId="0" borderId="0" xfId="8" applyFont="1" applyAlignment="1">
      <alignment horizontal="right"/>
    </xf>
    <xf numFmtId="0" fontId="11" fillId="4" borderId="0" xfId="8" applyFont="1" applyFill="1" applyAlignment="1">
      <alignment horizontal="right"/>
    </xf>
    <xf numFmtId="0" fontId="2" fillId="0" borderId="0" xfId="12" applyFont="1" applyAlignment="1">
      <alignment vertical="center" wrapText="1"/>
    </xf>
    <xf numFmtId="4" fontId="2" fillId="0" borderId="0" xfId="12" applyNumberFormat="1" applyFont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indent="1"/>
    </xf>
    <xf numFmtId="4" fontId="5" fillId="0" borderId="0" xfId="10" applyNumberFormat="1" applyFont="1"/>
    <xf numFmtId="4" fontId="2" fillId="0" borderId="1" xfId="13" applyNumberFormat="1" applyFont="1" applyBorder="1" applyAlignment="1">
      <alignment horizontal="right" vertical="center" wrapText="1" indent="1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0" fontId="11" fillId="4" borderId="0" xfId="9" applyFont="1" applyFill="1" applyAlignment="1">
      <alignment horizontal="left" vertical="center"/>
    </xf>
    <xf numFmtId="0" fontId="12" fillId="5" borderId="0" xfId="9" applyFont="1" applyFill="1" applyAlignment="1">
      <alignment horizontal="left"/>
    </xf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2" fillId="5" borderId="0" xfId="12" applyFont="1" applyFill="1" applyAlignment="1">
      <alignment horizontal="right"/>
    </xf>
    <xf numFmtId="0" fontId="2" fillId="0" borderId="0" xfId="12" applyFont="1" applyAlignment="1">
      <alignment vertical="center"/>
    </xf>
    <xf numFmtId="9" fontId="2" fillId="0" borderId="0" xfId="12" applyNumberFormat="1" applyFont="1" applyAlignment="1">
      <alignment vertical="center"/>
    </xf>
    <xf numFmtId="0" fontId="9" fillId="0" borderId="0" xfId="9" applyFont="1" applyAlignment="1">
      <alignment vertical="center"/>
    </xf>
    <xf numFmtId="0" fontId="12" fillId="5" borderId="0" xfId="9" applyFont="1" applyFill="1" applyAlignment="1">
      <alignment horizontal="right"/>
    </xf>
    <xf numFmtId="0" fontId="8" fillId="0" borderId="0" xfId="9" applyFont="1" applyAlignment="1">
      <alignment horizontal="center"/>
    </xf>
    <xf numFmtId="4" fontId="8" fillId="0" borderId="0" xfId="9" applyNumberFormat="1" applyFont="1"/>
    <xf numFmtId="0" fontId="12" fillId="5" borderId="0" xfId="9" applyFont="1" applyFill="1" applyAlignment="1">
      <alignment horizontal="right" vertical="center"/>
    </xf>
    <xf numFmtId="0" fontId="8" fillId="0" borderId="0" xfId="9" applyFont="1" applyAlignment="1">
      <alignment horizontal="left" indent="1"/>
    </xf>
    <xf numFmtId="0" fontId="1" fillId="0" borderId="0" xfId="9" applyFont="1" applyAlignment="1">
      <alignment horizontal="center"/>
    </xf>
    <xf numFmtId="0" fontId="1" fillId="0" borderId="0" xfId="9" applyFont="1"/>
    <xf numFmtId="4" fontId="1" fillId="0" borderId="0" xfId="9" applyNumberFormat="1" applyFont="1"/>
    <xf numFmtId="0" fontId="2" fillId="0" borderId="0" xfId="9" applyFont="1" applyAlignment="1">
      <alignment horizontal="center"/>
    </xf>
    <xf numFmtId="0" fontId="1" fillId="0" borderId="0" xfId="9" applyFont="1" applyAlignment="1">
      <alignment horizontal="left" indent="1"/>
    </xf>
    <xf numFmtId="0" fontId="2" fillId="0" borderId="0" xfId="9" applyFont="1"/>
    <xf numFmtId="4" fontId="2" fillId="0" borderId="0" xfId="9" applyNumberFormat="1" applyFont="1"/>
    <xf numFmtId="0" fontId="1" fillId="0" borderId="0" xfId="9" applyFont="1" applyAlignment="1">
      <alignment horizontal="left"/>
    </xf>
    <xf numFmtId="0" fontId="2" fillId="0" borderId="0" xfId="9" applyFont="1" applyAlignment="1">
      <alignment horizontal="left"/>
    </xf>
    <xf numFmtId="4" fontId="2" fillId="0" borderId="0" xfId="2" applyNumberFormat="1" applyFont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4" fillId="0" borderId="0" xfId="11" applyFont="1" applyFill="1" applyBorder="1" applyAlignment="1" applyProtection="1">
      <alignment horizontal="center"/>
      <protection locked="0"/>
    </xf>
    <xf numFmtId="0" fontId="14" fillId="0" borderId="0" xfId="11" applyFont="1" applyFill="1" applyBorder="1" applyProtection="1">
      <protection locked="0"/>
    </xf>
    <xf numFmtId="0" fontId="14" fillId="0" borderId="0" xfId="11" applyFont="1" applyBorder="1" applyAlignment="1" applyProtection="1">
      <alignment horizontal="center"/>
      <protection locked="0"/>
    </xf>
    <xf numFmtId="0" fontId="14" fillId="0" borderId="0" xfId="11" applyFont="1" applyBorder="1" applyProtection="1">
      <protection locked="0"/>
    </xf>
    <xf numFmtId="0" fontId="1" fillId="3" borderId="0" xfId="8" applyFont="1" applyFill="1" applyAlignment="1">
      <alignment horizontal="right" vertical="center"/>
    </xf>
    <xf numFmtId="0" fontId="15" fillId="0" borderId="0" xfId="10" applyFont="1"/>
    <xf numFmtId="4" fontId="7" fillId="7" borderId="1" xfId="13" applyNumberFormat="1" applyFont="1" applyFill="1" applyBorder="1" applyAlignment="1">
      <alignment horizontal="right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9" fontId="2" fillId="0" borderId="0" xfId="14" applyFont="1" applyAlignment="1">
      <alignment horizontal="left" vertical="center" wrapText="1"/>
    </xf>
    <xf numFmtId="0" fontId="8" fillId="3" borderId="0" xfId="9" applyFont="1" applyFill="1" applyAlignment="1">
      <alignment horizontal="center" vertical="center"/>
    </xf>
    <xf numFmtId="0" fontId="7" fillId="7" borderId="8" xfId="13" applyFont="1" applyFill="1" applyBorder="1" applyAlignment="1">
      <alignment horizontal="center" vertical="center"/>
    </xf>
    <xf numFmtId="0" fontId="7" fillId="7" borderId="5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4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7" xfId="13" applyFont="1" applyFill="1" applyBorder="1" applyAlignment="1">
      <alignment horizontal="center" vertical="center"/>
    </xf>
    <xf numFmtId="0" fontId="7" fillId="7" borderId="9" xfId="13" applyFont="1" applyFill="1" applyBorder="1" applyAlignment="1">
      <alignment horizontal="center" vertical="center"/>
    </xf>
    <xf numFmtId="0" fontId="7" fillId="7" borderId="12" xfId="13" applyFont="1" applyFill="1" applyBorder="1" applyAlignment="1">
      <alignment horizontal="center" vertical="center"/>
    </xf>
    <xf numFmtId="0" fontId="1" fillId="7" borderId="8" xfId="13" applyFont="1" applyFill="1" applyBorder="1" applyAlignment="1" applyProtection="1">
      <alignment horizontal="center" vertical="center" wrapText="1"/>
      <protection locked="0"/>
    </xf>
    <xf numFmtId="0" fontId="1" fillId="7" borderId="5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4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9">
    <cellStyle name="Hipervínculo" xfId="11" builtinId="8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8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47</xdr:row>
      <xdr:rowOff>114300</xdr:rowOff>
    </xdr:from>
    <xdr:to>
      <xdr:col>4</xdr:col>
      <xdr:colOff>847725</xdr:colOff>
      <xdr:row>53</xdr:row>
      <xdr:rowOff>57151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C43FBC6-A3C6-44FD-84AF-2F946303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258050"/>
          <a:ext cx="78486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104775</xdr:rowOff>
    </xdr:from>
    <xdr:to>
      <xdr:col>0</xdr:col>
      <xdr:colOff>819150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82D3FF-AD70-444B-8FC6-4C683ECB3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104775"/>
          <a:ext cx="73342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260590</xdr:colOff>
      <xdr:row>153</xdr:row>
      <xdr:rowOff>71889</xdr:rowOff>
    </xdr:from>
    <xdr:to>
      <xdr:col>7</xdr:col>
      <xdr:colOff>323491</xdr:colOff>
      <xdr:row>159</xdr:row>
      <xdr:rowOff>107833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CC1E69-8ED0-4378-8042-2A0A2D2E5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590" y="27164224"/>
          <a:ext cx="11807406" cy="898585"/>
        </a:xfrm>
        <a:prstGeom prst="rect">
          <a:avLst/>
        </a:prstGeom>
      </xdr:spPr>
    </xdr:pic>
    <xdr:clientData/>
  </xdr:twoCellAnchor>
  <xdr:twoCellAnchor editAs="oneCell">
    <xdr:from>
      <xdr:col>0</xdr:col>
      <xdr:colOff>53917</xdr:colOff>
      <xdr:row>0</xdr:row>
      <xdr:rowOff>62903</xdr:rowOff>
    </xdr:from>
    <xdr:to>
      <xdr:col>1</xdr:col>
      <xdr:colOff>134789</xdr:colOff>
      <xdr:row>2</xdr:row>
      <xdr:rowOff>161747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0DDEF6-82A0-4871-BC06-C718EB2E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917" y="62903"/>
          <a:ext cx="646980" cy="584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66675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F2D467-6E33-4F22-AD8F-1B0180FE7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69532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225</xdr:row>
      <xdr:rowOff>85725</xdr:rowOff>
    </xdr:from>
    <xdr:to>
      <xdr:col>4</xdr:col>
      <xdr:colOff>714375</xdr:colOff>
      <xdr:row>231</xdr:row>
      <xdr:rowOff>27120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81B448-27CD-4D61-B242-18C17F2FF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5947350"/>
          <a:ext cx="8953500" cy="798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647700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38C1CC-6534-4CC0-9615-741237951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7625"/>
          <a:ext cx="61912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35</xdr:row>
      <xdr:rowOff>19050</xdr:rowOff>
    </xdr:from>
    <xdr:to>
      <xdr:col>4</xdr:col>
      <xdr:colOff>918129</xdr:colOff>
      <xdr:row>40</xdr:row>
      <xdr:rowOff>103320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A8EF94-3D45-4764-A2B1-53FA6B99E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5305425"/>
          <a:ext cx="7852329" cy="7986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1</xdr:col>
      <xdr:colOff>57150</xdr:colOff>
      <xdr:row>2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B74FF8-61EC-4FBD-8970-359D9745D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6"/>
          <a:ext cx="676275" cy="62864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147</xdr:row>
      <xdr:rowOff>47625</xdr:rowOff>
    </xdr:from>
    <xdr:to>
      <xdr:col>4</xdr:col>
      <xdr:colOff>447675</xdr:colOff>
      <xdr:row>152</xdr:row>
      <xdr:rowOff>131895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D8C8F-C21B-42F1-9BFA-0C2631AD8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21336000"/>
          <a:ext cx="7343775" cy="7986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628650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C01558-1343-47AA-A8F5-2DE9F72CD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250"/>
          <a:ext cx="8001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32</xdr:row>
      <xdr:rowOff>133350</xdr:rowOff>
    </xdr:from>
    <xdr:to>
      <xdr:col>3</xdr:col>
      <xdr:colOff>76200</xdr:colOff>
      <xdr:row>38</xdr:row>
      <xdr:rowOff>74745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7B0713-0A48-44CA-9718-25FF4BEED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6" y="5048250"/>
          <a:ext cx="6886574" cy="7986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1</xdr:col>
      <xdr:colOff>531558</xdr:colOff>
      <xdr:row>3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75FD08-EF7E-40B3-AD87-1FD30228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4"/>
          <a:ext cx="731583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55</xdr:row>
      <xdr:rowOff>28575</xdr:rowOff>
    </xdr:from>
    <xdr:to>
      <xdr:col>3</xdr:col>
      <xdr:colOff>57151</xdr:colOff>
      <xdr:row>60</xdr:row>
      <xdr:rowOff>112845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B96D9A-3E05-4E90-BC6F-CDB609551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1" y="8172450"/>
          <a:ext cx="7200900" cy="7986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238125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07EE71-38C5-4AD2-A48B-1F15A77C0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69532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60</xdr:row>
      <xdr:rowOff>0</xdr:rowOff>
    </xdr:from>
    <xdr:to>
      <xdr:col>9</xdr:col>
      <xdr:colOff>361950</xdr:colOff>
      <xdr:row>67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C20533-0535-484F-885C-3544AA39E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975" y="8858250"/>
          <a:ext cx="1070610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42"/>
  <sheetViews>
    <sheetView showGridLines="0" zoomScaleNormal="100" zoomScaleSheetLayoutView="100" workbookViewId="0">
      <selection activeCell="K22" sqref="K22"/>
    </sheetView>
  </sheetViews>
  <sheetFormatPr baseColWidth="10" defaultColWidth="12.85546875" defaultRowHeight="11.25" x14ac:dyDescent="0.2"/>
  <cols>
    <col min="1" max="1" width="14.7109375" style="69" customWidth="1"/>
    <col min="2" max="2" width="73.85546875" style="69" bestFit="1" customWidth="1"/>
    <col min="3" max="3" width="8" style="69" customWidth="1"/>
    <col min="4" max="16384" width="12.85546875" style="69"/>
  </cols>
  <sheetData>
    <row r="1" spans="1:5" ht="18.95" customHeight="1" x14ac:dyDescent="0.2">
      <c r="A1" s="136" t="s">
        <v>569</v>
      </c>
      <c r="B1" s="136"/>
      <c r="C1" s="68"/>
      <c r="D1" s="133" t="s">
        <v>520</v>
      </c>
      <c r="E1" s="10">
        <v>2022</v>
      </c>
    </row>
    <row r="2" spans="1:5" ht="18.95" customHeight="1" x14ac:dyDescent="0.2">
      <c r="A2" s="136" t="s">
        <v>519</v>
      </c>
      <c r="B2" s="136"/>
      <c r="C2" s="68"/>
      <c r="D2" s="133" t="s">
        <v>521</v>
      </c>
      <c r="E2" s="68" t="s">
        <v>526</v>
      </c>
    </row>
    <row r="3" spans="1:5" ht="18.95" customHeight="1" x14ac:dyDescent="0.2">
      <c r="A3" s="136" t="s">
        <v>570</v>
      </c>
      <c r="B3" s="136"/>
      <c r="C3" s="68"/>
      <c r="D3" s="133" t="s">
        <v>522</v>
      </c>
      <c r="E3" s="10">
        <v>4</v>
      </c>
    </row>
    <row r="4" spans="1:5" ht="18.95" customHeight="1" x14ac:dyDescent="0.2">
      <c r="A4" s="136" t="s">
        <v>541</v>
      </c>
      <c r="B4" s="136"/>
      <c r="C4" s="136"/>
      <c r="D4" s="136"/>
      <c r="E4" s="136"/>
    </row>
    <row r="5" spans="1:5" ht="15" customHeight="1" x14ac:dyDescent="0.2">
      <c r="A5" s="70" t="s">
        <v>32</v>
      </c>
      <c r="B5" s="71" t="s">
        <v>33</v>
      </c>
    </row>
    <row r="6" spans="1:5" x14ac:dyDescent="0.2">
      <c r="A6" s="72"/>
    </row>
    <row r="7" spans="1:5" x14ac:dyDescent="0.2">
      <c r="A7" s="72"/>
      <c r="B7" s="72" t="s">
        <v>36</v>
      </c>
    </row>
    <row r="8" spans="1:5" x14ac:dyDescent="0.2">
      <c r="A8" s="72"/>
      <c r="B8" s="72"/>
    </row>
    <row r="9" spans="1:5" x14ac:dyDescent="0.2">
      <c r="A9" s="72"/>
      <c r="B9" s="73" t="s">
        <v>0</v>
      </c>
    </row>
    <row r="10" spans="1:5" x14ac:dyDescent="0.2">
      <c r="A10" s="129" t="s">
        <v>1</v>
      </c>
      <c r="B10" s="130" t="s">
        <v>2</v>
      </c>
    </row>
    <row r="11" spans="1:5" x14ac:dyDescent="0.2">
      <c r="A11" s="129" t="s">
        <v>3</v>
      </c>
      <c r="B11" s="130" t="s">
        <v>4</v>
      </c>
    </row>
    <row r="12" spans="1:5" x14ac:dyDescent="0.2">
      <c r="A12" s="129" t="s">
        <v>5</v>
      </c>
      <c r="B12" s="130" t="s">
        <v>6</v>
      </c>
    </row>
    <row r="13" spans="1:5" x14ac:dyDescent="0.2">
      <c r="A13" s="129" t="s">
        <v>90</v>
      </c>
      <c r="B13" s="130" t="s">
        <v>511</v>
      </c>
    </row>
    <row r="14" spans="1:5" x14ac:dyDescent="0.2">
      <c r="A14" s="129" t="s">
        <v>7</v>
      </c>
      <c r="B14" s="130" t="s">
        <v>512</v>
      </c>
    </row>
    <row r="15" spans="1:5" x14ac:dyDescent="0.2">
      <c r="A15" s="129" t="s">
        <v>8</v>
      </c>
      <c r="B15" s="130" t="s">
        <v>89</v>
      </c>
    </row>
    <row r="16" spans="1:5" x14ac:dyDescent="0.2">
      <c r="A16" s="129" t="s">
        <v>9</v>
      </c>
      <c r="B16" s="130" t="s">
        <v>10</v>
      </c>
    </row>
    <row r="17" spans="1:2" x14ac:dyDescent="0.2">
      <c r="A17" s="129" t="s">
        <v>11</v>
      </c>
      <c r="B17" s="130" t="s">
        <v>12</v>
      </c>
    </row>
    <row r="18" spans="1:2" x14ac:dyDescent="0.2">
      <c r="A18" s="129" t="s">
        <v>13</v>
      </c>
      <c r="B18" s="130" t="s">
        <v>14</v>
      </c>
    </row>
    <row r="19" spans="1:2" x14ac:dyDescent="0.2">
      <c r="A19" s="129" t="s">
        <v>15</v>
      </c>
      <c r="B19" s="130" t="s">
        <v>16</v>
      </c>
    </row>
    <row r="20" spans="1:2" x14ac:dyDescent="0.2">
      <c r="A20" s="129" t="s">
        <v>17</v>
      </c>
      <c r="B20" s="130" t="s">
        <v>513</v>
      </c>
    </row>
    <row r="21" spans="1:2" x14ac:dyDescent="0.2">
      <c r="A21" s="129" t="s">
        <v>18</v>
      </c>
      <c r="B21" s="130" t="s">
        <v>19</v>
      </c>
    </row>
    <row r="22" spans="1:2" x14ac:dyDescent="0.2">
      <c r="A22" s="129" t="s">
        <v>20</v>
      </c>
      <c r="B22" s="130" t="s">
        <v>126</v>
      </c>
    </row>
    <row r="23" spans="1:2" x14ac:dyDescent="0.2">
      <c r="A23" s="129" t="s">
        <v>21</v>
      </c>
      <c r="B23" s="130" t="s">
        <v>22</v>
      </c>
    </row>
    <row r="24" spans="1:2" x14ac:dyDescent="0.2">
      <c r="A24" s="131" t="s">
        <v>502</v>
      </c>
      <c r="B24" s="132" t="s">
        <v>237</v>
      </c>
    </row>
    <row r="25" spans="1:2" x14ac:dyDescent="0.2">
      <c r="A25" s="131" t="s">
        <v>503</v>
      </c>
      <c r="B25" s="132" t="s">
        <v>504</v>
      </c>
    </row>
    <row r="26" spans="1:2" x14ac:dyDescent="0.2">
      <c r="A26" s="131" t="s">
        <v>505</v>
      </c>
      <c r="B26" s="132" t="s">
        <v>274</v>
      </c>
    </row>
    <row r="27" spans="1:2" x14ac:dyDescent="0.2">
      <c r="A27" s="131" t="s">
        <v>506</v>
      </c>
      <c r="B27" s="132" t="s">
        <v>291</v>
      </c>
    </row>
    <row r="28" spans="1:2" x14ac:dyDescent="0.2">
      <c r="A28" s="129" t="s">
        <v>23</v>
      </c>
      <c r="B28" s="130" t="s">
        <v>24</v>
      </c>
    </row>
    <row r="29" spans="1:2" x14ac:dyDescent="0.2">
      <c r="A29" s="129" t="s">
        <v>25</v>
      </c>
      <c r="B29" s="130" t="s">
        <v>26</v>
      </c>
    </row>
    <row r="30" spans="1:2" x14ac:dyDescent="0.2">
      <c r="A30" s="129" t="s">
        <v>27</v>
      </c>
      <c r="B30" s="130" t="s">
        <v>28</v>
      </c>
    </row>
    <row r="31" spans="1:2" x14ac:dyDescent="0.2">
      <c r="A31" s="129" t="s">
        <v>29</v>
      </c>
      <c r="B31" s="130" t="s">
        <v>30</v>
      </c>
    </row>
    <row r="32" spans="1:2" x14ac:dyDescent="0.2">
      <c r="A32" s="129" t="s">
        <v>41</v>
      </c>
      <c r="B32" s="130" t="s">
        <v>42</v>
      </c>
    </row>
    <row r="33" spans="1:2" x14ac:dyDescent="0.2">
      <c r="A33" s="72"/>
    </row>
    <row r="34" spans="1:2" x14ac:dyDescent="0.2">
      <c r="A34" s="72"/>
      <c r="B34" s="73"/>
    </row>
    <row r="35" spans="1:2" x14ac:dyDescent="0.2">
      <c r="A35" s="129" t="s">
        <v>39</v>
      </c>
      <c r="B35" s="130" t="s">
        <v>34</v>
      </c>
    </row>
    <row r="36" spans="1:2" x14ac:dyDescent="0.2">
      <c r="A36" s="129" t="s">
        <v>40</v>
      </c>
      <c r="B36" s="130" t="s">
        <v>35</v>
      </c>
    </row>
    <row r="37" spans="1:2" x14ac:dyDescent="0.2">
      <c r="A37" s="72"/>
    </row>
    <row r="38" spans="1:2" x14ac:dyDescent="0.2">
      <c r="A38" s="72"/>
      <c r="B38" s="72" t="s">
        <v>37</v>
      </c>
    </row>
    <row r="39" spans="1:2" x14ac:dyDescent="0.2">
      <c r="A39" s="72" t="s">
        <v>38</v>
      </c>
      <c r="B39" s="130" t="s">
        <v>31</v>
      </c>
    </row>
    <row r="40" spans="1:2" x14ac:dyDescent="0.2">
      <c r="A40" s="72"/>
      <c r="B40" s="130" t="s">
        <v>542</v>
      </c>
    </row>
    <row r="41" spans="1:2" x14ac:dyDescent="0.2">
      <c r="A41" s="72"/>
    </row>
    <row r="42" spans="1:2" x14ac:dyDescent="0.2">
      <c r="A42" s="69" t="s">
        <v>543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1.4960629921259843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149"/>
  <sheetViews>
    <sheetView showGridLines="0" topLeftCell="A133" zoomScale="106" zoomScaleNormal="106" workbookViewId="0">
      <selection activeCell="B16" sqref="B16"/>
    </sheetView>
  </sheetViews>
  <sheetFormatPr baseColWidth="10" defaultColWidth="9.140625" defaultRowHeight="11.25" x14ac:dyDescent="0.2"/>
  <cols>
    <col min="1" max="1" width="8.42578125" style="79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3" customFormat="1" ht="18.95" customHeight="1" x14ac:dyDescent="0.25">
      <c r="A1" s="136" t="s">
        <v>569</v>
      </c>
      <c r="B1" s="137"/>
      <c r="C1" s="137"/>
      <c r="D1" s="137"/>
      <c r="E1" s="137"/>
      <c r="F1" s="137"/>
      <c r="G1" s="2" t="s">
        <v>523</v>
      </c>
      <c r="H1" s="10">
        <v>2022</v>
      </c>
    </row>
    <row r="2" spans="1:8" s="3" customFormat="1" ht="18.95" customHeight="1" x14ac:dyDescent="0.25">
      <c r="A2" s="136" t="s">
        <v>527</v>
      </c>
      <c r="B2" s="137"/>
      <c r="C2" s="137"/>
      <c r="D2" s="137"/>
      <c r="E2" s="137"/>
      <c r="F2" s="137"/>
      <c r="G2" s="2" t="s">
        <v>524</v>
      </c>
      <c r="H2" s="10" t="s">
        <v>526</v>
      </c>
    </row>
    <row r="3" spans="1:8" s="3" customFormat="1" ht="18.95" customHeight="1" x14ac:dyDescent="0.25">
      <c r="A3" s="136" t="s">
        <v>570</v>
      </c>
      <c r="B3" s="137"/>
      <c r="C3" s="137"/>
      <c r="D3" s="137"/>
      <c r="E3" s="137"/>
      <c r="F3" s="137"/>
      <c r="G3" s="2" t="s">
        <v>525</v>
      </c>
      <c r="H3" s="10">
        <v>4</v>
      </c>
    </row>
    <row r="4" spans="1:8" x14ac:dyDescent="0.2">
      <c r="A4" s="76" t="s">
        <v>128</v>
      </c>
      <c r="B4" s="5"/>
      <c r="C4" s="5"/>
      <c r="D4" s="5"/>
      <c r="E4" s="5"/>
      <c r="F4" s="5"/>
      <c r="G4" s="5"/>
      <c r="H4" s="5"/>
    </row>
    <row r="5" spans="1:8" ht="1.5" customHeight="1" x14ac:dyDescent="0.2"/>
    <row r="6" spans="1:8" x14ac:dyDescent="0.2">
      <c r="A6" s="77" t="s">
        <v>96</v>
      </c>
      <c r="B6" s="5"/>
      <c r="C6" s="5"/>
      <c r="D6" s="5"/>
      <c r="E6" s="5"/>
      <c r="F6" s="5"/>
      <c r="G6" s="5"/>
      <c r="H6" s="5"/>
    </row>
    <row r="7" spans="1:8" x14ac:dyDescent="0.2">
      <c r="A7" s="78" t="s">
        <v>94</v>
      </c>
      <c r="B7" s="7" t="s">
        <v>91</v>
      </c>
      <c r="C7" s="74" t="s">
        <v>92</v>
      </c>
      <c r="D7" s="74" t="s">
        <v>93</v>
      </c>
      <c r="E7" s="7"/>
      <c r="F7" s="7"/>
      <c r="G7" s="7"/>
      <c r="H7" s="7"/>
    </row>
    <row r="8" spans="1:8" x14ac:dyDescent="0.2">
      <c r="A8" s="79">
        <v>1114</v>
      </c>
      <c r="B8" s="6" t="s">
        <v>129</v>
      </c>
      <c r="C8" s="9">
        <v>0</v>
      </c>
    </row>
    <row r="9" spans="1:8" x14ac:dyDescent="0.2">
      <c r="A9" s="79">
        <v>1115</v>
      </c>
      <c r="B9" s="6" t="s">
        <v>130</v>
      </c>
      <c r="C9" s="9">
        <v>0</v>
      </c>
    </row>
    <row r="10" spans="1:8" x14ac:dyDescent="0.2">
      <c r="A10" s="79">
        <v>1121</v>
      </c>
      <c r="B10" s="6" t="s">
        <v>131</v>
      </c>
      <c r="C10" s="9">
        <v>0</v>
      </c>
    </row>
    <row r="11" spans="1:8" x14ac:dyDescent="0.2">
      <c r="A11" s="79">
        <v>1211</v>
      </c>
      <c r="B11" s="6" t="s">
        <v>132</v>
      </c>
      <c r="C11" s="9">
        <v>0</v>
      </c>
    </row>
    <row r="12" spans="1:8" ht="4.5" customHeight="1" x14ac:dyDescent="0.2"/>
    <row r="13" spans="1:8" x14ac:dyDescent="0.2">
      <c r="A13" s="77" t="s">
        <v>97</v>
      </c>
      <c r="B13" s="5"/>
      <c r="C13" s="5"/>
      <c r="D13" s="5"/>
      <c r="E13" s="5"/>
      <c r="F13" s="5"/>
      <c r="G13" s="5"/>
      <c r="H13" s="5"/>
    </row>
    <row r="14" spans="1:8" x14ac:dyDescent="0.2">
      <c r="A14" s="78" t="s">
        <v>94</v>
      </c>
      <c r="B14" s="7" t="s">
        <v>91</v>
      </c>
      <c r="C14" s="74" t="s">
        <v>92</v>
      </c>
      <c r="D14" s="74">
        <v>2021</v>
      </c>
      <c r="E14" s="74">
        <v>2020</v>
      </c>
      <c r="F14" s="74">
        <v>2019</v>
      </c>
      <c r="G14" s="74">
        <v>2018</v>
      </c>
      <c r="H14" s="74" t="s">
        <v>127</v>
      </c>
    </row>
    <row r="15" spans="1:8" x14ac:dyDescent="0.2">
      <c r="A15" s="79">
        <v>1122</v>
      </c>
      <c r="B15" s="6" t="s">
        <v>133</v>
      </c>
      <c r="C15" s="9">
        <v>0</v>
      </c>
      <c r="D15" s="9">
        <v>5529</v>
      </c>
      <c r="E15" s="9">
        <v>0</v>
      </c>
      <c r="F15" s="9">
        <v>0.17</v>
      </c>
      <c r="G15" s="9">
        <v>534006.64</v>
      </c>
    </row>
    <row r="16" spans="1:8" x14ac:dyDescent="0.2">
      <c r="A16" s="79">
        <v>1124</v>
      </c>
      <c r="B16" s="6" t="s">
        <v>134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8" ht="4.5" customHeight="1" x14ac:dyDescent="0.2"/>
    <row r="18" spans="1:8" x14ac:dyDescent="0.2">
      <c r="A18" s="77" t="s">
        <v>98</v>
      </c>
      <c r="B18" s="5"/>
      <c r="C18" s="5"/>
      <c r="D18" s="5"/>
      <c r="E18" s="5"/>
      <c r="F18" s="5"/>
      <c r="G18" s="5"/>
      <c r="H18" s="5"/>
    </row>
    <row r="19" spans="1:8" x14ac:dyDescent="0.2">
      <c r="A19" s="78" t="s">
        <v>94</v>
      </c>
      <c r="B19" s="7" t="s">
        <v>91</v>
      </c>
      <c r="C19" s="74" t="s">
        <v>92</v>
      </c>
      <c r="D19" s="74" t="s">
        <v>135</v>
      </c>
      <c r="E19" s="74" t="s">
        <v>136</v>
      </c>
      <c r="F19" s="74" t="s">
        <v>137</v>
      </c>
      <c r="G19" s="74" t="s">
        <v>138</v>
      </c>
      <c r="H19" s="75" t="s">
        <v>139</v>
      </c>
    </row>
    <row r="20" spans="1:8" x14ac:dyDescent="0.2">
      <c r="A20" s="79">
        <v>1123</v>
      </c>
      <c r="B20" s="6" t="s">
        <v>140</v>
      </c>
      <c r="C20" s="9">
        <v>40014.230000000003</v>
      </c>
      <c r="D20" s="9">
        <v>40014.230000000003</v>
      </c>
      <c r="E20" s="9">
        <v>0</v>
      </c>
      <c r="F20" s="9">
        <v>0</v>
      </c>
      <c r="G20" s="9">
        <v>0</v>
      </c>
    </row>
    <row r="21" spans="1:8" s="85" customFormat="1" ht="45" x14ac:dyDescent="0.2">
      <c r="A21" s="81">
        <v>112300003</v>
      </c>
      <c r="B21" s="82" t="s">
        <v>571</v>
      </c>
      <c r="C21" s="83">
        <v>40014.230000000003</v>
      </c>
      <c r="D21" s="83">
        <f t="shared" ref="D21" si="0">C21</f>
        <v>40014.230000000003</v>
      </c>
      <c r="E21" s="83">
        <v>0</v>
      </c>
      <c r="F21" s="83">
        <v>0</v>
      </c>
      <c r="G21" s="83">
        <v>0</v>
      </c>
      <c r="H21" s="84" t="s">
        <v>608</v>
      </c>
    </row>
    <row r="22" spans="1:8" x14ac:dyDescent="0.2">
      <c r="A22" s="79">
        <v>1125</v>
      </c>
      <c r="B22" s="6" t="s">
        <v>141</v>
      </c>
      <c r="C22" s="9">
        <v>15000</v>
      </c>
      <c r="D22" s="9">
        <v>15000</v>
      </c>
      <c r="E22" s="9">
        <v>0</v>
      </c>
      <c r="F22" s="9">
        <v>0</v>
      </c>
      <c r="G22" s="9">
        <v>0</v>
      </c>
    </row>
    <row r="23" spans="1:8" s="85" customFormat="1" ht="22.5" x14ac:dyDescent="0.2">
      <c r="A23" s="81">
        <v>112500001</v>
      </c>
      <c r="B23" s="82" t="s">
        <v>572</v>
      </c>
      <c r="C23" s="83">
        <v>2000</v>
      </c>
      <c r="D23" s="83">
        <v>0</v>
      </c>
      <c r="E23" s="83">
        <v>0</v>
      </c>
      <c r="F23" s="83">
        <f>C23</f>
        <v>2000</v>
      </c>
      <c r="G23" s="83">
        <v>0</v>
      </c>
      <c r="H23" s="84" t="s">
        <v>575</v>
      </c>
    </row>
    <row r="24" spans="1:8" s="85" customFormat="1" ht="22.5" x14ac:dyDescent="0.2">
      <c r="A24" s="81">
        <v>112500001</v>
      </c>
      <c r="B24" s="82" t="s">
        <v>573</v>
      </c>
      <c r="C24" s="83">
        <v>6000</v>
      </c>
      <c r="D24" s="83">
        <v>0</v>
      </c>
      <c r="E24" s="83">
        <v>0</v>
      </c>
      <c r="F24" s="83">
        <f>C24</f>
        <v>6000</v>
      </c>
      <c r="G24" s="83">
        <v>0</v>
      </c>
      <c r="H24" s="84" t="s">
        <v>576</v>
      </c>
    </row>
    <row r="25" spans="1:8" s="85" customFormat="1" ht="33.75" x14ac:dyDescent="0.2">
      <c r="A25" s="81">
        <v>112500001</v>
      </c>
      <c r="B25" s="82" t="s">
        <v>571</v>
      </c>
      <c r="C25" s="83">
        <v>2000</v>
      </c>
      <c r="D25" s="83">
        <v>0</v>
      </c>
      <c r="E25" s="83">
        <v>0</v>
      </c>
      <c r="F25" s="83">
        <f>C25</f>
        <v>2000</v>
      </c>
      <c r="G25" s="83">
        <v>0</v>
      </c>
      <c r="H25" s="84" t="s">
        <v>577</v>
      </c>
    </row>
    <row r="26" spans="1:8" s="85" customFormat="1" ht="22.5" x14ac:dyDescent="0.2">
      <c r="A26" s="81">
        <v>112500001</v>
      </c>
      <c r="B26" s="82" t="s">
        <v>574</v>
      </c>
      <c r="C26" s="83">
        <v>5000</v>
      </c>
      <c r="D26" s="83">
        <v>0</v>
      </c>
      <c r="E26" s="83">
        <v>0</v>
      </c>
      <c r="F26" s="83">
        <f>C26</f>
        <v>5000</v>
      </c>
      <c r="G26" s="83">
        <v>0</v>
      </c>
      <c r="H26" s="84" t="s">
        <v>578</v>
      </c>
    </row>
    <row r="27" spans="1:8" x14ac:dyDescent="0.2">
      <c r="A27" s="79">
        <v>1126</v>
      </c>
      <c r="B27" s="6" t="s">
        <v>508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8" x14ac:dyDescent="0.2">
      <c r="A28" s="79">
        <v>1129</v>
      </c>
      <c r="B28" s="6" t="s">
        <v>509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8" x14ac:dyDescent="0.2">
      <c r="A29" s="79">
        <v>1131</v>
      </c>
      <c r="B29" s="6" t="s">
        <v>142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8" x14ac:dyDescent="0.2">
      <c r="A30" s="79">
        <v>1132</v>
      </c>
      <c r="B30" s="6" t="s">
        <v>143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8" x14ac:dyDescent="0.2">
      <c r="A31" s="79">
        <v>1133</v>
      </c>
      <c r="B31" s="6" t="s">
        <v>144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8" x14ac:dyDescent="0.2">
      <c r="A32" s="79">
        <v>1134</v>
      </c>
      <c r="B32" s="6" t="s">
        <v>145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8" x14ac:dyDescent="0.2">
      <c r="A33" s="79">
        <v>1139</v>
      </c>
      <c r="B33" s="6" t="s">
        <v>146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8" ht="5.25" customHeight="1" x14ac:dyDescent="0.2"/>
    <row r="35" spans="1:8" x14ac:dyDescent="0.2">
      <c r="A35" s="77" t="s">
        <v>510</v>
      </c>
      <c r="B35" s="5"/>
      <c r="C35" s="5"/>
      <c r="D35" s="5"/>
      <c r="E35" s="5"/>
      <c r="F35" s="5"/>
      <c r="G35" s="5"/>
      <c r="H35" s="5"/>
    </row>
    <row r="36" spans="1:8" x14ac:dyDescent="0.2">
      <c r="A36" s="78" t="s">
        <v>94</v>
      </c>
      <c r="B36" s="7" t="s">
        <v>91</v>
      </c>
      <c r="C36" s="74" t="s">
        <v>92</v>
      </c>
      <c r="D36" s="7" t="s">
        <v>101</v>
      </c>
      <c r="E36" s="7" t="s">
        <v>100</v>
      </c>
      <c r="F36" s="7" t="s">
        <v>147</v>
      </c>
      <c r="G36" s="7" t="s">
        <v>103</v>
      </c>
      <c r="H36" s="7"/>
    </row>
    <row r="37" spans="1:8" x14ac:dyDescent="0.2">
      <c r="A37" s="79">
        <v>1140</v>
      </c>
      <c r="B37" s="6" t="s">
        <v>148</v>
      </c>
      <c r="C37" s="9">
        <f>SUM(C38:C42)</f>
        <v>224823.94</v>
      </c>
    </row>
    <row r="38" spans="1:8" ht="33.75" x14ac:dyDescent="0.2">
      <c r="A38" s="86">
        <v>1141</v>
      </c>
      <c r="B38" s="3" t="s">
        <v>149</v>
      </c>
      <c r="C38" s="87">
        <v>224823.94</v>
      </c>
      <c r="D38" s="88" t="s">
        <v>579</v>
      </c>
      <c r="E38" s="88" t="s">
        <v>580</v>
      </c>
      <c r="F38" s="89" t="s">
        <v>581</v>
      </c>
      <c r="G38" s="89" t="s">
        <v>582</v>
      </c>
      <c r="H38" s="85"/>
    </row>
    <row r="39" spans="1:8" x14ac:dyDescent="0.2">
      <c r="A39" s="79">
        <v>1142</v>
      </c>
      <c r="B39" s="6" t="s">
        <v>150</v>
      </c>
      <c r="C39" s="9">
        <v>0</v>
      </c>
    </row>
    <row r="40" spans="1:8" x14ac:dyDescent="0.2">
      <c r="A40" s="79">
        <v>1143</v>
      </c>
      <c r="B40" s="6" t="s">
        <v>151</v>
      </c>
      <c r="C40" s="9">
        <v>0</v>
      </c>
    </row>
    <row r="41" spans="1:8" x14ac:dyDescent="0.2">
      <c r="A41" s="79">
        <v>1144</v>
      </c>
      <c r="B41" s="6" t="s">
        <v>152</v>
      </c>
      <c r="C41" s="9">
        <v>0</v>
      </c>
    </row>
    <row r="42" spans="1:8" x14ac:dyDescent="0.2">
      <c r="A42" s="79">
        <v>1145</v>
      </c>
      <c r="B42" s="6" t="s">
        <v>153</v>
      </c>
      <c r="C42" s="9">
        <v>0</v>
      </c>
    </row>
    <row r="43" spans="1:8" ht="4.5" customHeight="1" x14ac:dyDescent="0.2"/>
    <row r="44" spans="1:8" x14ac:dyDescent="0.2">
      <c r="A44" s="77" t="s">
        <v>154</v>
      </c>
      <c r="B44" s="5"/>
      <c r="C44" s="5"/>
      <c r="D44" s="5"/>
      <c r="E44" s="5"/>
      <c r="F44" s="5"/>
      <c r="G44" s="5"/>
      <c r="H44" s="5"/>
    </row>
    <row r="45" spans="1:8" x14ac:dyDescent="0.2">
      <c r="A45" s="78" t="s">
        <v>94</v>
      </c>
      <c r="B45" s="7" t="s">
        <v>91</v>
      </c>
      <c r="C45" s="74" t="s">
        <v>92</v>
      </c>
      <c r="D45" s="7" t="s">
        <v>99</v>
      </c>
      <c r="E45" s="7" t="s">
        <v>102</v>
      </c>
      <c r="F45" s="7" t="s">
        <v>155</v>
      </c>
      <c r="G45" s="7"/>
      <c r="H45" s="7"/>
    </row>
    <row r="46" spans="1:8" x14ac:dyDescent="0.2">
      <c r="A46" s="79">
        <v>1150</v>
      </c>
      <c r="B46" s="6" t="s">
        <v>156</v>
      </c>
      <c r="C46" s="91">
        <f>C47</f>
        <v>0</v>
      </c>
    </row>
    <row r="47" spans="1:8" x14ac:dyDescent="0.2">
      <c r="A47" s="79">
        <v>1151</v>
      </c>
      <c r="B47" s="6" t="s">
        <v>157</v>
      </c>
      <c r="C47" s="91">
        <v>0</v>
      </c>
    </row>
    <row r="48" spans="1:8" ht="4.5" customHeight="1" x14ac:dyDescent="0.2">
      <c r="C48" s="92"/>
    </row>
    <row r="49" spans="1:8" x14ac:dyDescent="0.2">
      <c r="A49" s="77" t="s">
        <v>104</v>
      </c>
      <c r="B49" s="5"/>
      <c r="C49" s="93"/>
      <c r="D49" s="5"/>
      <c r="E49" s="5"/>
      <c r="F49" s="5"/>
      <c r="G49" s="5"/>
      <c r="H49" s="5"/>
    </row>
    <row r="50" spans="1:8" x14ac:dyDescent="0.2">
      <c r="A50" s="78" t="s">
        <v>94</v>
      </c>
      <c r="B50" s="7" t="s">
        <v>91</v>
      </c>
      <c r="C50" s="74" t="s">
        <v>92</v>
      </c>
      <c r="D50" s="7" t="s">
        <v>93</v>
      </c>
      <c r="E50" s="7" t="s">
        <v>139</v>
      </c>
      <c r="F50" s="7"/>
      <c r="G50" s="7"/>
      <c r="H50" s="7"/>
    </row>
    <row r="51" spans="1:8" x14ac:dyDescent="0.2">
      <c r="A51" s="79">
        <v>1213</v>
      </c>
      <c r="B51" s="6" t="s">
        <v>158</v>
      </c>
      <c r="C51" s="91">
        <v>0</v>
      </c>
    </row>
    <row r="52" spans="1:8" ht="3.75" customHeight="1" x14ac:dyDescent="0.2">
      <c r="C52" s="92"/>
    </row>
    <row r="53" spans="1:8" x14ac:dyDescent="0.2">
      <c r="A53" s="77" t="s">
        <v>105</v>
      </c>
      <c r="B53" s="5"/>
      <c r="C53" s="93"/>
      <c r="D53" s="5"/>
      <c r="E53" s="5"/>
      <c r="F53" s="5"/>
      <c r="G53" s="5"/>
      <c r="H53" s="5"/>
    </row>
    <row r="54" spans="1:8" x14ac:dyDescent="0.2">
      <c r="A54" s="78" t="s">
        <v>94</v>
      </c>
      <c r="B54" s="7" t="s">
        <v>91</v>
      </c>
      <c r="C54" s="74" t="s">
        <v>92</v>
      </c>
      <c r="D54" s="7"/>
      <c r="E54" s="7"/>
      <c r="F54" s="7"/>
      <c r="G54" s="7"/>
      <c r="H54" s="7"/>
    </row>
    <row r="55" spans="1:8" x14ac:dyDescent="0.2">
      <c r="A55" s="79">
        <v>1214</v>
      </c>
      <c r="B55" s="6" t="s">
        <v>159</v>
      </c>
      <c r="C55" s="91">
        <v>0</v>
      </c>
    </row>
    <row r="56" spans="1:8" ht="5.25" customHeight="1" x14ac:dyDescent="0.2"/>
    <row r="57" spans="1:8" x14ac:dyDescent="0.2">
      <c r="A57" s="77" t="s">
        <v>109</v>
      </c>
      <c r="B57" s="5"/>
      <c r="C57" s="5"/>
      <c r="D57" s="5"/>
      <c r="E57" s="5"/>
      <c r="F57" s="5"/>
      <c r="G57" s="5"/>
      <c r="H57" s="5"/>
    </row>
    <row r="58" spans="1:8" x14ac:dyDescent="0.2">
      <c r="A58" s="78" t="s">
        <v>94</v>
      </c>
      <c r="B58" s="7" t="s">
        <v>91</v>
      </c>
      <c r="C58" s="74" t="s">
        <v>92</v>
      </c>
      <c r="D58" s="74" t="s">
        <v>106</v>
      </c>
      <c r="E58" s="74" t="s">
        <v>107</v>
      </c>
      <c r="F58" s="75" t="s">
        <v>99</v>
      </c>
      <c r="G58" s="75" t="s">
        <v>160</v>
      </c>
      <c r="H58" s="75" t="s">
        <v>108</v>
      </c>
    </row>
    <row r="59" spans="1:8" x14ac:dyDescent="0.2">
      <c r="A59" s="79">
        <v>1230</v>
      </c>
      <c r="B59" s="6" t="s">
        <v>161</v>
      </c>
      <c r="C59" s="9">
        <f>SUM(C60:C66)</f>
        <v>6123718.7999999998</v>
      </c>
      <c r="D59" s="9">
        <f>SUM(D60:D66)</f>
        <v>182642.78</v>
      </c>
      <c r="E59" s="9">
        <f>SUM(E60:E66)</f>
        <v>-1446921.34</v>
      </c>
    </row>
    <row r="60" spans="1:8" x14ac:dyDescent="0.2">
      <c r="A60" s="79">
        <v>1231</v>
      </c>
      <c r="B60" s="6" t="s">
        <v>162</v>
      </c>
      <c r="C60" s="9">
        <v>4000000</v>
      </c>
      <c r="D60" s="9">
        <v>0</v>
      </c>
      <c r="E60" s="9">
        <v>0</v>
      </c>
    </row>
    <row r="61" spans="1:8" x14ac:dyDescent="0.2">
      <c r="A61" s="79">
        <v>1232</v>
      </c>
      <c r="B61" s="6" t="s">
        <v>163</v>
      </c>
      <c r="C61" s="9">
        <v>0</v>
      </c>
      <c r="D61" s="9">
        <v>0</v>
      </c>
      <c r="E61" s="9">
        <v>0</v>
      </c>
    </row>
    <row r="62" spans="1:8" s="3" customFormat="1" ht="45" x14ac:dyDescent="0.25">
      <c r="A62" s="86">
        <v>1233</v>
      </c>
      <c r="B62" s="3" t="s">
        <v>164</v>
      </c>
      <c r="C62" s="87">
        <v>2123718.7999999998</v>
      </c>
      <c r="D62" s="87">
        <v>182642.78</v>
      </c>
      <c r="E62" s="87">
        <v>-1446921.34</v>
      </c>
      <c r="F62" s="90" t="s">
        <v>583</v>
      </c>
      <c r="G62" s="89" t="s">
        <v>584</v>
      </c>
      <c r="H62" s="89" t="s">
        <v>585</v>
      </c>
    </row>
    <row r="63" spans="1:8" x14ac:dyDescent="0.2">
      <c r="A63" s="79">
        <v>1234</v>
      </c>
      <c r="B63" s="6" t="s">
        <v>165</v>
      </c>
      <c r="C63" s="9">
        <v>0</v>
      </c>
      <c r="D63" s="9">
        <v>0</v>
      </c>
      <c r="E63" s="9">
        <v>0</v>
      </c>
    </row>
    <row r="64" spans="1:8" x14ac:dyDescent="0.2">
      <c r="A64" s="79">
        <v>1235</v>
      </c>
      <c r="B64" s="6" t="s">
        <v>166</v>
      </c>
      <c r="C64" s="9">
        <v>0</v>
      </c>
      <c r="D64" s="9">
        <v>0</v>
      </c>
      <c r="E64" s="9">
        <v>0</v>
      </c>
    </row>
    <row r="65" spans="1:9" x14ac:dyDescent="0.2">
      <c r="A65" s="79">
        <v>1236</v>
      </c>
      <c r="B65" s="6" t="s">
        <v>167</v>
      </c>
      <c r="C65" s="9">
        <v>0</v>
      </c>
      <c r="D65" s="9">
        <v>0</v>
      </c>
      <c r="E65" s="9">
        <v>0</v>
      </c>
    </row>
    <row r="66" spans="1:9" x14ac:dyDescent="0.2">
      <c r="A66" s="79">
        <v>1239</v>
      </c>
      <c r="B66" s="6" t="s">
        <v>168</v>
      </c>
      <c r="C66" s="9">
        <v>0</v>
      </c>
      <c r="D66" s="9">
        <v>0</v>
      </c>
      <c r="E66" s="9">
        <v>0</v>
      </c>
    </row>
    <row r="67" spans="1:9" x14ac:dyDescent="0.2">
      <c r="A67" s="79">
        <v>1240</v>
      </c>
      <c r="B67" s="6" t="s">
        <v>169</v>
      </c>
      <c r="C67" s="9">
        <f>SUM(C68:C75)</f>
        <v>4329661.58</v>
      </c>
      <c r="D67" s="9">
        <f>SUM(D68:D75)</f>
        <v>230129.73000000004</v>
      </c>
      <c r="E67" s="9">
        <f t="shared" ref="E67" si="1">SUM(E68:E75)</f>
        <v>-3470200.1199999996</v>
      </c>
    </row>
    <row r="68" spans="1:9" ht="56.25" x14ac:dyDescent="0.2">
      <c r="A68" s="86">
        <v>1241</v>
      </c>
      <c r="B68" s="3" t="s">
        <v>170</v>
      </c>
      <c r="C68" s="87">
        <v>1217807.8400000001</v>
      </c>
      <c r="D68" s="83">
        <v>111891.41000000002</v>
      </c>
      <c r="E68" s="83">
        <v>-1074860.3</v>
      </c>
      <c r="F68" s="90" t="s">
        <v>583</v>
      </c>
      <c r="G68" s="89" t="s">
        <v>586</v>
      </c>
      <c r="H68" s="89" t="s">
        <v>585</v>
      </c>
      <c r="I68" s="3"/>
    </row>
    <row r="69" spans="1:9" ht="90" x14ac:dyDescent="0.2">
      <c r="A69" s="86">
        <v>1242</v>
      </c>
      <c r="B69" s="3" t="s">
        <v>171</v>
      </c>
      <c r="C69" s="87">
        <v>151455.14000000001</v>
      </c>
      <c r="D69" s="83">
        <v>4338.2400000000016</v>
      </c>
      <c r="E69" s="83">
        <v>-138099.17000000001</v>
      </c>
      <c r="F69" s="90" t="s">
        <v>583</v>
      </c>
      <c r="G69" s="89" t="s">
        <v>587</v>
      </c>
      <c r="H69" s="89" t="s">
        <v>585</v>
      </c>
      <c r="I69" s="3"/>
    </row>
    <row r="70" spans="1:9" ht="45" x14ac:dyDescent="0.2">
      <c r="A70" s="86">
        <v>1243</v>
      </c>
      <c r="B70" s="3" t="s">
        <v>172</v>
      </c>
      <c r="C70" s="87">
        <v>518441.7</v>
      </c>
      <c r="D70" s="83">
        <v>34949.86</v>
      </c>
      <c r="E70" s="83">
        <v>-413094.12</v>
      </c>
      <c r="F70" s="90" t="s">
        <v>583</v>
      </c>
      <c r="G70" s="89" t="s">
        <v>588</v>
      </c>
      <c r="H70" s="89" t="s">
        <v>585</v>
      </c>
      <c r="I70" s="3"/>
    </row>
    <row r="71" spans="1:9" ht="45" x14ac:dyDescent="0.2">
      <c r="A71" s="86">
        <v>1244</v>
      </c>
      <c r="B71" s="3" t="s">
        <v>173</v>
      </c>
      <c r="C71" s="87">
        <v>2364385.9</v>
      </c>
      <c r="D71" s="83">
        <v>70644.27</v>
      </c>
      <c r="E71" s="83">
        <v>-1816286.73</v>
      </c>
      <c r="F71" s="90" t="s">
        <v>583</v>
      </c>
      <c r="G71" s="89" t="s">
        <v>589</v>
      </c>
      <c r="H71" s="89" t="s">
        <v>585</v>
      </c>
      <c r="I71" s="3"/>
    </row>
    <row r="72" spans="1:9" x14ac:dyDescent="0.2">
      <c r="A72" s="86">
        <v>1245</v>
      </c>
      <c r="B72" s="3" t="s">
        <v>174</v>
      </c>
      <c r="C72" s="87">
        <v>0</v>
      </c>
      <c r="D72" s="83">
        <v>0</v>
      </c>
      <c r="E72" s="83">
        <v>0</v>
      </c>
      <c r="F72" s="90"/>
      <c r="G72" s="89"/>
      <c r="H72" s="89"/>
      <c r="I72" s="3"/>
    </row>
    <row r="73" spans="1:9" ht="45" x14ac:dyDescent="0.2">
      <c r="A73" s="86">
        <v>1246</v>
      </c>
      <c r="B73" s="3" t="s">
        <v>175</v>
      </c>
      <c r="C73" s="87">
        <v>77571</v>
      </c>
      <c r="D73" s="83">
        <v>8305.9500000000007</v>
      </c>
      <c r="E73" s="83">
        <v>-27859.8</v>
      </c>
      <c r="F73" s="90" t="s">
        <v>583</v>
      </c>
      <c r="G73" s="89" t="s">
        <v>588</v>
      </c>
      <c r="H73" s="89" t="s">
        <v>585</v>
      </c>
      <c r="I73" s="3"/>
    </row>
    <row r="74" spans="1:9" x14ac:dyDescent="0.2">
      <c r="A74" s="79">
        <v>1247</v>
      </c>
      <c r="B74" s="6" t="s">
        <v>176</v>
      </c>
      <c r="C74" s="9">
        <v>0</v>
      </c>
      <c r="D74" s="9">
        <v>0</v>
      </c>
      <c r="E74" s="9">
        <v>0</v>
      </c>
    </row>
    <row r="75" spans="1:9" x14ac:dyDescent="0.2">
      <c r="A75" s="79">
        <v>1248</v>
      </c>
      <c r="B75" s="6" t="s">
        <v>177</v>
      </c>
      <c r="C75" s="9">
        <v>0</v>
      </c>
      <c r="D75" s="9">
        <v>0</v>
      </c>
      <c r="E75" s="9">
        <v>0</v>
      </c>
    </row>
    <row r="76" spans="1:9" ht="4.5" customHeight="1" x14ac:dyDescent="0.2"/>
    <row r="77" spans="1:9" x14ac:dyDescent="0.2">
      <c r="A77" s="77" t="s">
        <v>110</v>
      </c>
      <c r="B77" s="5"/>
      <c r="C77" s="5"/>
      <c r="D77" s="5"/>
      <c r="E77" s="5"/>
      <c r="F77" s="5"/>
      <c r="G77" s="5"/>
      <c r="H77" s="5"/>
    </row>
    <row r="78" spans="1:9" x14ac:dyDescent="0.2">
      <c r="A78" s="78" t="s">
        <v>94</v>
      </c>
      <c r="B78" s="7" t="s">
        <v>91</v>
      </c>
      <c r="C78" s="74" t="s">
        <v>92</v>
      </c>
      <c r="D78" s="74" t="s">
        <v>111</v>
      </c>
      <c r="E78" s="74" t="s">
        <v>178</v>
      </c>
      <c r="F78" s="75" t="s">
        <v>99</v>
      </c>
      <c r="G78" s="75" t="s">
        <v>160</v>
      </c>
      <c r="H78" s="75" t="s">
        <v>108</v>
      </c>
    </row>
    <row r="79" spans="1:9" x14ac:dyDescent="0.2">
      <c r="A79" s="79">
        <v>1250</v>
      </c>
      <c r="B79" s="6" t="s">
        <v>179</v>
      </c>
      <c r="C79" s="9">
        <f>SUM(C80:C84)</f>
        <v>10295</v>
      </c>
      <c r="D79" s="9">
        <f>SUM(D80:D84)</f>
        <v>2627.88</v>
      </c>
      <c r="E79" s="9">
        <f>SUM(E80:E84)</f>
        <v>-4247.49</v>
      </c>
    </row>
    <row r="80" spans="1:9" s="3" customFormat="1" ht="45" x14ac:dyDescent="0.25">
      <c r="A80" s="86">
        <v>1251</v>
      </c>
      <c r="B80" s="3" t="s">
        <v>180</v>
      </c>
      <c r="C80" s="87">
        <v>10295</v>
      </c>
      <c r="D80" s="87">
        <v>2627.88</v>
      </c>
      <c r="E80" s="87">
        <v>-4247.49</v>
      </c>
      <c r="F80" s="90" t="s">
        <v>583</v>
      </c>
      <c r="G80" s="89" t="s">
        <v>588</v>
      </c>
      <c r="H80" s="89" t="s">
        <v>590</v>
      </c>
    </row>
    <row r="81" spans="1:8" x14ac:dyDescent="0.2">
      <c r="A81" s="79">
        <v>1252</v>
      </c>
      <c r="B81" s="6" t="s">
        <v>181</v>
      </c>
      <c r="C81" s="9">
        <v>0</v>
      </c>
      <c r="D81" s="9">
        <v>0</v>
      </c>
      <c r="E81" s="9">
        <v>0</v>
      </c>
    </row>
    <row r="82" spans="1:8" x14ac:dyDescent="0.2">
      <c r="A82" s="79">
        <v>1253</v>
      </c>
      <c r="B82" s="6" t="s">
        <v>182</v>
      </c>
      <c r="C82" s="9">
        <v>0</v>
      </c>
      <c r="D82" s="9">
        <v>0</v>
      </c>
      <c r="E82" s="9">
        <v>0</v>
      </c>
    </row>
    <row r="83" spans="1:8" x14ac:dyDescent="0.2">
      <c r="A83" s="79">
        <v>1254</v>
      </c>
      <c r="B83" s="6" t="s">
        <v>183</v>
      </c>
      <c r="C83" s="9">
        <v>0</v>
      </c>
      <c r="D83" s="9">
        <v>0</v>
      </c>
      <c r="E83" s="9">
        <v>0</v>
      </c>
    </row>
    <row r="84" spans="1:8" x14ac:dyDescent="0.2">
      <c r="A84" s="79">
        <v>1259</v>
      </c>
      <c r="B84" s="6" t="s">
        <v>184</v>
      </c>
      <c r="C84" s="9">
        <v>0</v>
      </c>
      <c r="D84" s="9">
        <v>0</v>
      </c>
      <c r="E84" s="9">
        <v>0</v>
      </c>
    </row>
    <row r="85" spans="1:8" x14ac:dyDescent="0.2">
      <c r="A85" s="79">
        <v>1270</v>
      </c>
      <c r="B85" s="6" t="s">
        <v>185</v>
      </c>
      <c r="C85" s="9">
        <f>SUM(C86:C91)</f>
        <v>1009722.02</v>
      </c>
      <c r="D85" s="9">
        <f>SUM(D86:D91)</f>
        <v>0</v>
      </c>
      <c r="E85" s="9">
        <f>SUM(E86:E91)</f>
        <v>0</v>
      </c>
    </row>
    <row r="86" spans="1:8" x14ac:dyDescent="0.2">
      <c r="A86" s="79">
        <v>1271</v>
      </c>
      <c r="B86" s="6" t="s">
        <v>186</v>
      </c>
      <c r="C86" s="9">
        <v>0</v>
      </c>
      <c r="D86" s="9">
        <v>0</v>
      </c>
      <c r="E86" s="9">
        <v>0</v>
      </c>
    </row>
    <row r="87" spans="1:8" x14ac:dyDescent="0.2">
      <c r="A87" s="79">
        <v>1272</v>
      </c>
      <c r="B87" s="6" t="s">
        <v>187</v>
      </c>
      <c r="C87" s="9">
        <v>0</v>
      </c>
      <c r="D87" s="9">
        <v>0</v>
      </c>
      <c r="E87" s="9">
        <v>0</v>
      </c>
    </row>
    <row r="88" spans="1:8" x14ac:dyDescent="0.2">
      <c r="A88" s="79">
        <v>1273</v>
      </c>
      <c r="B88" s="6" t="s">
        <v>188</v>
      </c>
      <c r="C88" s="9">
        <v>0</v>
      </c>
      <c r="D88" s="9">
        <v>0</v>
      </c>
      <c r="E88" s="9">
        <v>0</v>
      </c>
    </row>
    <row r="89" spans="1:8" x14ac:dyDescent="0.2">
      <c r="A89" s="79">
        <v>1274</v>
      </c>
      <c r="B89" s="6" t="s">
        <v>189</v>
      </c>
      <c r="C89" s="9">
        <v>0</v>
      </c>
      <c r="D89" s="9">
        <v>0</v>
      </c>
      <c r="E89" s="9">
        <v>0</v>
      </c>
    </row>
    <row r="90" spans="1:8" x14ac:dyDescent="0.2">
      <c r="A90" s="79">
        <v>1275</v>
      </c>
      <c r="B90" s="6" t="s">
        <v>190</v>
      </c>
      <c r="C90" s="9">
        <v>0</v>
      </c>
      <c r="D90" s="9">
        <v>0</v>
      </c>
      <c r="E90" s="9">
        <v>0</v>
      </c>
    </row>
    <row r="91" spans="1:8" x14ac:dyDescent="0.2">
      <c r="A91" s="79">
        <v>1279</v>
      </c>
      <c r="B91" s="6" t="s">
        <v>191</v>
      </c>
      <c r="C91" s="9">
        <v>1009722.02</v>
      </c>
      <c r="D91" s="9">
        <v>0</v>
      </c>
      <c r="E91" s="9">
        <v>0</v>
      </c>
      <c r="F91" s="90" t="s">
        <v>591</v>
      </c>
      <c r="G91" s="90" t="s">
        <v>591</v>
      </c>
      <c r="H91" s="90" t="s">
        <v>591</v>
      </c>
    </row>
    <row r="92" spans="1:8" ht="5.25" customHeight="1" x14ac:dyDescent="0.2"/>
    <row r="93" spans="1:8" x14ac:dyDescent="0.2">
      <c r="A93" s="77" t="s">
        <v>112</v>
      </c>
      <c r="B93" s="5"/>
      <c r="C93" s="93"/>
      <c r="D93" s="5"/>
      <c r="E93" s="5"/>
      <c r="F93" s="5"/>
      <c r="G93" s="5"/>
      <c r="H93" s="5"/>
    </row>
    <row r="94" spans="1:8" x14ac:dyDescent="0.2">
      <c r="A94" s="78" t="s">
        <v>94</v>
      </c>
      <c r="B94" s="7" t="s">
        <v>91</v>
      </c>
      <c r="C94" s="74" t="s">
        <v>92</v>
      </c>
      <c r="D94" s="74" t="s">
        <v>192</v>
      </c>
      <c r="E94" s="7"/>
      <c r="F94" s="7"/>
      <c r="G94" s="7"/>
      <c r="H94" s="7"/>
    </row>
    <row r="95" spans="1:8" x14ac:dyDescent="0.2">
      <c r="A95" s="79">
        <v>1160</v>
      </c>
      <c r="B95" s="6" t="s">
        <v>193</v>
      </c>
      <c r="C95" s="91">
        <f>SUM(C96:C97)</f>
        <v>0</v>
      </c>
    </row>
    <row r="96" spans="1:8" x14ac:dyDescent="0.2">
      <c r="A96" s="79">
        <v>1161</v>
      </c>
      <c r="B96" s="6" t="s">
        <v>194</v>
      </c>
      <c r="C96" s="91">
        <v>0</v>
      </c>
    </row>
    <row r="97" spans="1:10" x14ac:dyDescent="0.2">
      <c r="A97" s="79">
        <v>1162</v>
      </c>
      <c r="B97" s="6" t="s">
        <v>195</v>
      </c>
      <c r="C97" s="91">
        <v>0</v>
      </c>
    </row>
    <row r="98" spans="1:10" ht="3.75" customHeight="1" x14ac:dyDescent="0.2">
      <c r="C98" s="92"/>
    </row>
    <row r="99" spans="1:10" x14ac:dyDescent="0.2">
      <c r="A99" s="77" t="s">
        <v>544</v>
      </c>
      <c r="C99" s="91"/>
    </row>
    <row r="100" spans="1:10" x14ac:dyDescent="0.2">
      <c r="A100" s="78" t="s">
        <v>94</v>
      </c>
      <c r="B100" s="7" t="s">
        <v>91</v>
      </c>
      <c r="C100" s="74" t="s">
        <v>92</v>
      </c>
      <c r="D100" s="74" t="s">
        <v>139</v>
      </c>
      <c r="E100" s="7"/>
      <c r="F100" s="7"/>
      <c r="G100" s="7"/>
      <c r="H100" s="7"/>
    </row>
    <row r="101" spans="1:10" x14ac:dyDescent="0.2">
      <c r="A101" s="79">
        <v>1290</v>
      </c>
      <c r="B101" s="6" t="s">
        <v>196</v>
      </c>
      <c r="C101" s="91">
        <f>SUM(C102:C104)</f>
        <v>0</v>
      </c>
    </row>
    <row r="102" spans="1:10" x14ac:dyDescent="0.2">
      <c r="A102" s="79">
        <v>1291</v>
      </c>
      <c r="B102" s="6" t="s">
        <v>197</v>
      </c>
      <c r="C102" s="91">
        <v>0</v>
      </c>
    </row>
    <row r="103" spans="1:10" x14ac:dyDescent="0.2">
      <c r="A103" s="79">
        <v>1292</v>
      </c>
      <c r="B103" s="6" t="s">
        <v>198</v>
      </c>
      <c r="C103" s="91">
        <v>0</v>
      </c>
    </row>
    <row r="104" spans="1:10" x14ac:dyDescent="0.2">
      <c r="A104" s="79">
        <v>1293</v>
      </c>
      <c r="B104" s="6" t="s">
        <v>199</v>
      </c>
      <c r="C104" s="91">
        <v>0</v>
      </c>
    </row>
    <row r="105" spans="1:10" ht="3.75" customHeight="1" x14ac:dyDescent="0.2">
      <c r="C105" s="92"/>
    </row>
    <row r="106" spans="1:10" x14ac:dyDescent="0.2">
      <c r="A106" s="77" t="s">
        <v>113</v>
      </c>
      <c r="B106" s="5"/>
      <c r="C106" s="93"/>
      <c r="D106" s="5"/>
      <c r="E106" s="5"/>
      <c r="F106" s="5"/>
      <c r="G106" s="5"/>
      <c r="H106" s="5"/>
    </row>
    <row r="107" spans="1:10" x14ac:dyDescent="0.2">
      <c r="A107" s="78" t="s">
        <v>94</v>
      </c>
      <c r="B107" s="7" t="s">
        <v>91</v>
      </c>
      <c r="C107" s="74" t="s">
        <v>92</v>
      </c>
      <c r="D107" s="74" t="s">
        <v>135</v>
      </c>
      <c r="E107" s="74" t="s">
        <v>136</v>
      </c>
      <c r="F107" s="74" t="s">
        <v>137</v>
      </c>
      <c r="G107" s="74" t="s">
        <v>200</v>
      </c>
      <c r="H107" s="7" t="s">
        <v>201</v>
      </c>
    </row>
    <row r="108" spans="1:10" x14ac:dyDescent="0.2">
      <c r="A108" s="79">
        <v>2110</v>
      </c>
      <c r="B108" s="6" t="s">
        <v>202</v>
      </c>
      <c r="C108" s="91">
        <f>SUM(C109:C117)</f>
        <v>456078.97</v>
      </c>
      <c r="D108" s="9">
        <f>SUM(D109:D117)</f>
        <v>456078.97</v>
      </c>
      <c r="E108" s="9">
        <f>SUM(E109:E117)</f>
        <v>0</v>
      </c>
      <c r="F108" s="9">
        <f>SUM(F109:F117)</f>
        <v>0</v>
      </c>
      <c r="G108" s="9">
        <f>SUM(G109:G117)</f>
        <v>0</v>
      </c>
    </row>
    <row r="109" spans="1:10" s="3" customFormat="1" ht="22.5" x14ac:dyDescent="0.25">
      <c r="A109" s="86">
        <v>2111</v>
      </c>
      <c r="B109" s="3" t="s">
        <v>203</v>
      </c>
      <c r="C109" s="87">
        <v>3331.58</v>
      </c>
      <c r="D109" s="87">
        <f>C109</f>
        <v>3331.58</v>
      </c>
      <c r="E109" s="87">
        <v>0</v>
      </c>
      <c r="F109" s="87">
        <v>0</v>
      </c>
      <c r="G109" s="87">
        <v>0</v>
      </c>
      <c r="H109" s="89" t="s">
        <v>592</v>
      </c>
    </row>
    <row r="110" spans="1:10" s="3" customFormat="1" ht="22.5" x14ac:dyDescent="0.2">
      <c r="A110" s="86">
        <v>2112</v>
      </c>
      <c r="B110" s="3" t="s">
        <v>204</v>
      </c>
      <c r="C110" s="87">
        <v>65706.210000000006</v>
      </c>
      <c r="D110" s="87">
        <f t="shared" ref="D110:D117" si="2">C110</f>
        <v>65706.210000000006</v>
      </c>
      <c r="E110" s="87">
        <v>0</v>
      </c>
      <c r="F110" s="87">
        <v>0</v>
      </c>
      <c r="G110" s="87">
        <v>0</v>
      </c>
      <c r="H110" s="89" t="s">
        <v>593</v>
      </c>
      <c r="J110" s="1"/>
    </row>
    <row r="111" spans="1:10" x14ac:dyDescent="0.2">
      <c r="A111" s="79">
        <v>2113</v>
      </c>
      <c r="B111" s="6" t="s">
        <v>205</v>
      </c>
      <c r="C111" s="9">
        <v>0</v>
      </c>
      <c r="D111" s="9">
        <f t="shared" si="2"/>
        <v>0</v>
      </c>
      <c r="E111" s="9">
        <v>0</v>
      </c>
      <c r="F111" s="87">
        <v>0</v>
      </c>
      <c r="G111" s="87">
        <v>0</v>
      </c>
      <c r="J111" s="1"/>
    </row>
    <row r="112" spans="1:10" x14ac:dyDescent="0.2">
      <c r="A112" s="79">
        <v>2114</v>
      </c>
      <c r="B112" s="6" t="s">
        <v>206</v>
      </c>
      <c r="C112" s="9">
        <v>0</v>
      </c>
      <c r="D112" s="9">
        <f t="shared" si="2"/>
        <v>0</v>
      </c>
      <c r="E112" s="9">
        <v>0</v>
      </c>
      <c r="F112" s="87">
        <v>0</v>
      </c>
      <c r="G112" s="87">
        <v>0</v>
      </c>
      <c r="J112" s="1"/>
    </row>
    <row r="113" spans="1:10" x14ac:dyDescent="0.2">
      <c r="A113" s="79">
        <v>2115</v>
      </c>
      <c r="B113" s="6" t="s">
        <v>207</v>
      </c>
      <c r="C113" s="9">
        <v>0</v>
      </c>
      <c r="D113" s="9">
        <f t="shared" si="2"/>
        <v>0</v>
      </c>
      <c r="E113" s="9">
        <v>0</v>
      </c>
      <c r="F113" s="87">
        <v>0</v>
      </c>
      <c r="G113" s="87">
        <v>0</v>
      </c>
      <c r="J113" s="1"/>
    </row>
    <row r="114" spans="1:10" x14ac:dyDescent="0.2">
      <c r="A114" s="79">
        <v>2116</v>
      </c>
      <c r="B114" s="6" t="s">
        <v>208</v>
      </c>
      <c r="C114" s="9">
        <v>0</v>
      </c>
      <c r="D114" s="9">
        <f t="shared" si="2"/>
        <v>0</v>
      </c>
      <c r="E114" s="9">
        <v>0</v>
      </c>
      <c r="F114" s="87">
        <v>0</v>
      </c>
      <c r="G114" s="87">
        <v>0</v>
      </c>
      <c r="J114" s="1"/>
    </row>
    <row r="115" spans="1:10" s="3" customFormat="1" ht="67.5" x14ac:dyDescent="0.2">
      <c r="A115" s="86">
        <v>2117</v>
      </c>
      <c r="B115" s="3" t="s">
        <v>209</v>
      </c>
      <c r="C115" s="87">
        <v>387041.18</v>
      </c>
      <c r="D115" s="87">
        <f t="shared" si="2"/>
        <v>387041.18</v>
      </c>
      <c r="E115" s="87">
        <v>0</v>
      </c>
      <c r="F115" s="87">
        <v>0</v>
      </c>
      <c r="G115" s="87">
        <v>0</v>
      </c>
      <c r="H115" s="89" t="s">
        <v>594</v>
      </c>
      <c r="J115" s="1"/>
    </row>
    <row r="116" spans="1:10" x14ac:dyDescent="0.2">
      <c r="A116" s="79">
        <v>2118</v>
      </c>
      <c r="B116" s="6" t="s">
        <v>210</v>
      </c>
      <c r="C116" s="9">
        <v>0</v>
      </c>
      <c r="D116" s="9">
        <f t="shared" si="2"/>
        <v>0</v>
      </c>
      <c r="E116" s="9">
        <v>0</v>
      </c>
      <c r="F116" s="9">
        <v>0</v>
      </c>
      <c r="G116" s="9">
        <v>0</v>
      </c>
      <c r="J116" s="1"/>
    </row>
    <row r="117" spans="1:10" x14ac:dyDescent="0.2">
      <c r="A117" s="79">
        <v>2119</v>
      </c>
      <c r="B117" s="6" t="s">
        <v>211</v>
      </c>
      <c r="C117" s="9">
        <v>0</v>
      </c>
      <c r="D117" s="9">
        <f t="shared" si="2"/>
        <v>0</v>
      </c>
      <c r="E117" s="9">
        <v>0</v>
      </c>
      <c r="F117" s="9">
        <v>0</v>
      </c>
      <c r="G117" s="9">
        <v>0</v>
      </c>
      <c r="J117" s="1"/>
    </row>
    <row r="118" spans="1:10" x14ac:dyDescent="0.2">
      <c r="A118" s="79">
        <v>2120</v>
      </c>
      <c r="B118" s="6" t="s">
        <v>212</v>
      </c>
      <c r="C118" s="9">
        <f>SUM(C119:C121)</f>
        <v>0</v>
      </c>
      <c r="D118" s="9">
        <f t="shared" ref="D118:G118" si="3">SUM(D119:D121)</f>
        <v>0</v>
      </c>
      <c r="E118" s="9">
        <f t="shared" si="3"/>
        <v>0</v>
      </c>
      <c r="F118" s="9">
        <f t="shared" si="3"/>
        <v>0</v>
      </c>
      <c r="G118" s="9">
        <f t="shared" si="3"/>
        <v>0</v>
      </c>
      <c r="J118" s="1"/>
    </row>
    <row r="119" spans="1:10" x14ac:dyDescent="0.2">
      <c r="A119" s="79">
        <v>2121</v>
      </c>
      <c r="B119" s="6" t="s">
        <v>213</v>
      </c>
      <c r="C119" s="9">
        <v>0</v>
      </c>
      <c r="D119" s="9">
        <f>C119</f>
        <v>0</v>
      </c>
      <c r="E119" s="9">
        <v>0</v>
      </c>
      <c r="F119" s="9">
        <v>0</v>
      </c>
      <c r="G119" s="9">
        <v>0</v>
      </c>
      <c r="J119" s="1"/>
    </row>
    <row r="120" spans="1:10" x14ac:dyDescent="0.2">
      <c r="A120" s="79">
        <v>2122</v>
      </c>
      <c r="B120" s="6" t="s">
        <v>214</v>
      </c>
      <c r="C120" s="9">
        <v>0</v>
      </c>
      <c r="D120" s="9">
        <f t="shared" ref="D120:D121" si="4">C120</f>
        <v>0</v>
      </c>
      <c r="E120" s="9">
        <v>0</v>
      </c>
      <c r="F120" s="9">
        <v>0</v>
      </c>
      <c r="G120" s="9">
        <v>0</v>
      </c>
    </row>
    <row r="121" spans="1:10" x14ac:dyDescent="0.2">
      <c r="A121" s="79">
        <v>2129</v>
      </c>
      <c r="B121" s="6" t="s">
        <v>215</v>
      </c>
      <c r="C121" s="9">
        <v>0</v>
      </c>
      <c r="D121" s="9">
        <f t="shared" si="4"/>
        <v>0</v>
      </c>
      <c r="E121" s="9">
        <v>0</v>
      </c>
      <c r="F121" s="9">
        <v>0</v>
      </c>
      <c r="G121" s="9">
        <v>0</v>
      </c>
    </row>
    <row r="122" spans="1:10" ht="4.5" customHeight="1" x14ac:dyDescent="0.2"/>
    <row r="123" spans="1:10" x14ac:dyDescent="0.2">
      <c r="A123" s="77" t="s">
        <v>114</v>
      </c>
      <c r="B123" s="5"/>
      <c r="C123" s="5"/>
      <c r="D123" s="5"/>
      <c r="E123" s="5"/>
      <c r="F123" s="5"/>
      <c r="G123" s="5"/>
      <c r="H123" s="5"/>
    </row>
    <row r="124" spans="1:10" x14ac:dyDescent="0.2">
      <c r="A124" s="78" t="s">
        <v>94</v>
      </c>
      <c r="B124" s="7" t="s">
        <v>91</v>
      </c>
      <c r="C124" s="7" t="s">
        <v>92</v>
      </c>
      <c r="D124" s="7" t="s">
        <v>95</v>
      </c>
      <c r="E124" s="7" t="s">
        <v>139</v>
      </c>
      <c r="F124" s="7"/>
      <c r="G124" s="7"/>
      <c r="H124" s="7"/>
    </row>
    <row r="125" spans="1:10" x14ac:dyDescent="0.2">
      <c r="A125" s="79">
        <v>2160</v>
      </c>
      <c r="B125" s="6" t="s">
        <v>216</v>
      </c>
      <c r="C125" s="9">
        <f>SUM(C126:C131)</f>
        <v>0</v>
      </c>
    </row>
    <row r="126" spans="1:10" x14ac:dyDescent="0.2">
      <c r="A126" s="79">
        <v>2161</v>
      </c>
      <c r="B126" s="6" t="s">
        <v>217</v>
      </c>
      <c r="C126" s="9">
        <v>0</v>
      </c>
    </row>
    <row r="127" spans="1:10" x14ac:dyDescent="0.2">
      <c r="A127" s="79">
        <v>2162</v>
      </c>
      <c r="B127" s="6" t="s">
        <v>218</v>
      </c>
      <c r="C127" s="9">
        <v>0</v>
      </c>
    </row>
    <row r="128" spans="1:10" x14ac:dyDescent="0.2">
      <c r="A128" s="79">
        <v>2163</v>
      </c>
      <c r="B128" s="6" t="s">
        <v>219</v>
      </c>
      <c r="C128" s="9">
        <v>0</v>
      </c>
    </row>
    <row r="129" spans="1:8" x14ac:dyDescent="0.2">
      <c r="A129" s="79">
        <v>2164</v>
      </c>
      <c r="B129" s="6" t="s">
        <v>220</v>
      </c>
      <c r="C129" s="9">
        <v>0</v>
      </c>
    </row>
    <row r="130" spans="1:8" x14ac:dyDescent="0.2">
      <c r="A130" s="79">
        <v>2165</v>
      </c>
      <c r="B130" s="6" t="s">
        <v>221</v>
      </c>
      <c r="C130" s="9">
        <v>0</v>
      </c>
    </row>
    <row r="131" spans="1:8" x14ac:dyDescent="0.2">
      <c r="A131" s="79">
        <v>2166</v>
      </c>
      <c r="B131" s="6" t="s">
        <v>222</v>
      </c>
      <c r="C131" s="9">
        <v>0</v>
      </c>
    </row>
    <row r="132" spans="1:8" x14ac:dyDescent="0.2">
      <c r="A132" s="79">
        <v>2250</v>
      </c>
      <c r="B132" s="6" t="s">
        <v>223</v>
      </c>
      <c r="C132" s="9">
        <f>SUM(C133:C138)</f>
        <v>0</v>
      </c>
    </row>
    <row r="133" spans="1:8" x14ac:dyDescent="0.2">
      <c r="A133" s="79">
        <v>2251</v>
      </c>
      <c r="B133" s="6" t="s">
        <v>224</v>
      </c>
      <c r="C133" s="9">
        <v>0</v>
      </c>
    </row>
    <row r="134" spans="1:8" x14ac:dyDescent="0.2">
      <c r="A134" s="79">
        <v>2252</v>
      </c>
      <c r="B134" s="6" t="s">
        <v>225</v>
      </c>
      <c r="C134" s="9">
        <v>0</v>
      </c>
    </row>
    <row r="135" spans="1:8" x14ac:dyDescent="0.2">
      <c r="A135" s="79">
        <v>2253</v>
      </c>
      <c r="B135" s="6" t="s">
        <v>226</v>
      </c>
      <c r="C135" s="9">
        <v>0</v>
      </c>
    </row>
    <row r="136" spans="1:8" x14ac:dyDescent="0.2">
      <c r="A136" s="79">
        <v>2254</v>
      </c>
      <c r="B136" s="6" t="s">
        <v>227</v>
      </c>
      <c r="C136" s="9">
        <v>0</v>
      </c>
    </row>
    <row r="137" spans="1:8" x14ac:dyDescent="0.2">
      <c r="A137" s="79">
        <v>2255</v>
      </c>
      <c r="B137" s="6" t="s">
        <v>228</v>
      </c>
      <c r="C137" s="9">
        <v>0</v>
      </c>
    </row>
    <row r="138" spans="1:8" x14ac:dyDescent="0.2">
      <c r="A138" s="79">
        <v>2256</v>
      </c>
      <c r="B138" s="6" t="s">
        <v>229</v>
      </c>
      <c r="C138" s="9">
        <v>0</v>
      </c>
    </row>
    <row r="139" spans="1:8" ht="5.25" customHeight="1" x14ac:dyDescent="0.2"/>
    <row r="140" spans="1:8" x14ac:dyDescent="0.2">
      <c r="A140" s="77" t="s">
        <v>115</v>
      </c>
      <c r="B140" s="5"/>
      <c r="C140" s="5"/>
      <c r="D140" s="5"/>
      <c r="E140" s="5"/>
      <c r="F140" s="5"/>
      <c r="G140" s="5"/>
      <c r="H140" s="5"/>
    </row>
    <row r="141" spans="1:8" x14ac:dyDescent="0.2">
      <c r="A141" s="80" t="s">
        <v>94</v>
      </c>
      <c r="B141" s="8" t="s">
        <v>91</v>
      </c>
      <c r="C141" s="8" t="s">
        <v>92</v>
      </c>
      <c r="D141" s="8" t="s">
        <v>95</v>
      </c>
      <c r="E141" s="8" t="s">
        <v>139</v>
      </c>
      <c r="F141" s="8"/>
      <c r="G141" s="8"/>
      <c r="H141" s="8"/>
    </row>
    <row r="142" spans="1:8" x14ac:dyDescent="0.2">
      <c r="A142" s="79">
        <v>2159</v>
      </c>
      <c r="B142" s="6" t="s">
        <v>230</v>
      </c>
      <c r="C142" s="9">
        <v>0</v>
      </c>
    </row>
    <row r="143" spans="1:8" x14ac:dyDescent="0.2">
      <c r="A143" s="79">
        <v>2199</v>
      </c>
      <c r="B143" s="6" t="s">
        <v>231</v>
      </c>
      <c r="C143" s="9">
        <v>0</v>
      </c>
    </row>
    <row r="144" spans="1:8" x14ac:dyDescent="0.2">
      <c r="A144" s="79">
        <v>2240</v>
      </c>
      <c r="B144" s="6" t="s">
        <v>232</v>
      </c>
      <c r="C144" s="9">
        <f>SUM(C145:C147)</f>
        <v>0</v>
      </c>
    </row>
    <row r="145" spans="1:3" x14ac:dyDescent="0.2">
      <c r="A145" s="79">
        <v>2241</v>
      </c>
      <c r="B145" s="6" t="s">
        <v>233</v>
      </c>
      <c r="C145" s="9">
        <v>0</v>
      </c>
    </row>
    <row r="146" spans="1:3" x14ac:dyDescent="0.2">
      <c r="A146" s="79">
        <v>2242</v>
      </c>
      <c r="B146" s="6" t="s">
        <v>234</v>
      </c>
      <c r="C146" s="9">
        <v>0</v>
      </c>
    </row>
    <row r="147" spans="1:3" x14ac:dyDescent="0.2">
      <c r="A147" s="79">
        <v>2249</v>
      </c>
      <c r="B147" s="6" t="s">
        <v>235</v>
      </c>
      <c r="C147" s="9">
        <v>0</v>
      </c>
    </row>
    <row r="148" spans="1:3" ht="5.25" customHeight="1" x14ac:dyDescent="0.2"/>
    <row r="149" spans="1:3" x14ac:dyDescent="0.2">
      <c r="B149" s="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1.0236220472440944" top="0.55118110236220474" bottom="0.55118110236220474" header="0.31496062992125984" footer="0.31496062992125984"/>
  <pageSetup scale="63" fitToHeight="0" orientation="landscape" r:id="rId1"/>
  <headerFooter>
    <oddFooter>&amp;RPágina &amp;P de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G222"/>
  <sheetViews>
    <sheetView showGridLines="0" topLeftCell="A190" zoomScaleNormal="100" workbookViewId="0">
      <selection activeCell="E239" sqref="E239"/>
    </sheetView>
  </sheetViews>
  <sheetFormatPr baseColWidth="10" defaultColWidth="9.140625" defaultRowHeight="11.25" x14ac:dyDescent="0.2"/>
  <cols>
    <col min="1" max="1" width="10" style="6" customWidth="1"/>
    <col min="2" max="2" width="83" style="6" customWidth="1"/>
    <col min="3" max="4" width="15.7109375" style="6" customWidth="1"/>
    <col min="5" max="5" width="16.7109375" style="6" customWidth="1"/>
    <col min="6" max="6" width="9.140625" style="6"/>
    <col min="7" max="7" width="10.85546875" style="6" bestFit="1" customWidth="1"/>
    <col min="8" max="16384" width="9.140625" style="6"/>
  </cols>
  <sheetData>
    <row r="1" spans="1:7" s="11" customFormat="1" ht="18.95" customHeight="1" x14ac:dyDescent="0.25">
      <c r="A1" s="138" t="s">
        <v>569</v>
      </c>
      <c r="B1" s="138"/>
      <c r="C1" s="138"/>
      <c r="D1" s="2" t="s">
        <v>523</v>
      </c>
      <c r="E1" s="10">
        <v>2022</v>
      </c>
    </row>
    <row r="2" spans="1:7" s="3" customFormat="1" ht="18.95" customHeight="1" x14ac:dyDescent="0.25">
      <c r="A2" s="138" t="s">
        <v>528</v>
      </c>
      <c r="B2" s="138"/>
      <c r="C2" s="138"/>
      <c r="D2" s="2" t="s">
        <v>524</v>
      </c>
      <c r="E2" s="10" t="s">
        <v>526</v>
      </c>
    </row>
    <row r="3" spans="1:7" s="3" customFormat="1" ht="18.95" customHeight="1" x14ac:dyDescent="0.25">
      <c r="A3" s="138" t="s">
        <v>570</v>
      </c>
      <c r="B3" s="138"/>
      <c r="C3" s="138"/>
      <c r="D3" s="2" t="s">
        <v>525</v>
      </c>
      <c r="E3" s="10">
        <v>4</v>
      </c>
    </row>
    <row r="4" spans="1:7" x14ac:dyDescent="0.2">
      <c r="A4" s="4" t="s">
        <v>128</v>
      </c>
      <c r="B4" s="5"/>
      <c r="C4" s="5"/>
      <c r="D4" s="5"/>
      <c r="E4" s="5"/>
    </row>
    <row r="6" spans="1:7" x14ac:dyDescent="0.2">
      <c r="A6" s="25" t="s">
        <v>602</v>
      </c>
      <c r="B6" s="25"/>
      <c r="C6" s="25"/>
      <c r="D6" s="25"/>
      <c r="E6" s="25"/>
    </row>
    <row r="7" spans="1:7" x14ac:dyDescent="0.2">
      <c r="A7" s="26" t="s">
        <v>94</v>
      </c>
      <c r="B7" s="26" t="s">
        <v>91</v>
      </c>
      <c r="C7" s="26" t="s">
        <v>92</v>
      </c>
      <c r="D7" s="26" t="s">
        <v>236</v>
      </c>
      <c r="E7" s="26"/>
    </row>
    <row r="8" spans="1:7" x14ac:dyDescent="0.2">
      <c r="A8" s="28">
        <v>4100</v>
      </c>
      <c r="B8" s="29" t="s">
        <v>603</v>
      </c>
      <c r="C8" s="32">
        <f>SUM(C9+C19+C25+C28+C34+C37+C46)</f>
        <v>6567040.4199999999</v>
      </c>
      <c r="D8" s="66"/>
      <c r="E8" s="27"/>
    </row>
    <row r="9" spans="1:7" x14ac:dyDescent="0.2">
      <c r="A9" s="28">
        <v>4110</v>
      </c>
      <c r="B9" s="29" t="s">
        <v>238</v>
      </c>
      <c r="C9" s="32">
        <f>SUM(C10:C18)</f>
        <v>0</v>
      </c>
      <c r="D9" s="66"/>
      <c r="E9" s="27"/>
    </row>
    <row r="10" spans="1:7" x14ac:dyDescent="0.2">
      <c r="A10" s="28">
        <v>4111</v>
      </c>
      <c r="B10" s="29" t="s">
        <v>239</v>
      </c>
      <c r="C10" s="32">
        <v>0</v>
      </c>
      <c r="D10" s="66"/>
      <c r="E10" s="27"/>
      <c r="G10" s="9"/>
    </row>
    <row r="11" spans="1:7" x14ac:dyDescent="0.2">
      <c r="A11" s="28">
        <v>4112</v>
      </c>
      <c r="B11" s="29" t="s">
        <v>240</v>
      </c>
      <c r="C11" s="32">
        <v>0</v>
      </c>
      <c r="D11" s="66"/>
      <c r="E11" s="27"/>
    </row>
    <row r="12" spans="1:7" x14ac:dyDescent="0.2">
      <c r="A12" s="28">
        <v>4113</v>
      </c>
      <c r="B12" s="29" t="s">
        <v>241</v>
      </c>
      <c r="C12" s="32">
        <v>0</v>
      </c>
      <c r="D12" s="66"/>
      <c r="E12" s="27"/>
    </row>
    <row r="13" spans="1:7" x14ac:dyDescent="0.2">
      <c r="A13" s="28">
        <v>4114</v>
      </c>
      <c r="B13" s="29" t="s">
        <v>242</v>
      </c>
      <c r="C13" s="32">
        <v>0</v>
      </c>
      <c r="D13" s="66"/>
      <c r="E13" s="27"/>
    </row>
    <row r="14" spans="1:7" x14ac:dyDescent="0.2">
      <c r="A14" s="28">
        <v>4115</v>
      </c>
      <c r="B14" s="29" t="s">
        <v>243</v>
      </c>
      <c r="C14" s="32">
        <v>0</v>
      </c>
      <c r="D14" s="66"/>
      <c r="E14" s="27"/>
    </row>
    <row r="15" spans="1:7" x14ac:dyDescent="0.2">
      <c r="A15" s="28">
        <v>4116</v>
      </c>
      <c r="B15" s="29" t="s">
        <v>244</v>
      </c>
      <c r="C15" s="32">
        <v>0</v>
      </c>
      <c r="D15" s="66"/>
      <c r="E15" s="27"/>
    </row>
    <row r="16" spans="1:7" x14ac:dyDescent="0.2">
      <c r="A16" s="28">
        <v>4117</v>
      </c>
      <c r="B16" s="29" t="s">
        <v>245</v>
      </c>
      <c r="C16" s="32">
        <v>0</v>
      </c>
      <c r="D16" s="66"/>
      <c r="E16" s="27"/>
    </row>
    <row r="17" spans="1:5" ht="22.5" x14ac:dyDescent="0.2">
      <c r="A17" s="28">
        <v>4118</v>
      </c>
      <c r="B17" s="30" t="s">
        <v>425</v>
      </c>
      <c r="C17" s="32">
        <v>0</v>
      </c>
      <c r="D17" s="66"/>
      <c r="E17" s="27"/>
    </row>
    <row r="18" spans="1:5" x14ac:dyDescent="0.2">
      <c r="A18" s="28">
        <v>4119</v>
      </c>
      <c r="B18" s="29" t="s">
        <v>246</v>
      </c>
      <c r="C18" s="32">
        <v>0</v>
      </c>
      <c r="D18" s="66"/>
      <c r="E18" s="27"/>
    </row>
    <row r="19" spans="1:5" x14ac:dyDescent="0.2">
      <c r="A19" s="28">
        <v>4120</v>
      </c>
      <c r="B19" s="29" t="s">
        <v>247</v>
      </c>
      <c r="C19" s="32">
        <f>SUM(C20:C24)</f>
        <v>0</v>
      </c>
      <c r="D19" s="66"/>
      <c r="E19" s="27"/>
    </row>
    <row r="20" spans="1:5" x14ac:dyDescent="0.2">
      <c r="A20" s="28">
        <v>4121</v>
      </c>
      <c r="B20" s="29" t="s">
        <v>248</v>
      </c>
      <c r="C20" s="32">
        <v>0</v>
      </c>
      <c r="D20" s="66"/>
      <c r="E20" s="27"/>
    </row>
    <row r="21" spans="1:5" x14ac:dyDescent="0.2">
      <c r="A21" s="28">
        <v>4122</v>
      </c>
      <c r="B21" s="29" t="s">
        <v>426</v>
      </c>
      <c r="C21" s="32">
        <v>0</v>
      </c>
      <c r="D21" s="66"/>
      <c r="E21" s="27"/>
    </row>
    <row r="22" spans="1:5" x14ac:dyDescent="0.2">
      <c r="A22" s="28">
        <v>4123</v>
      </c>
      <c r="B22" s="29" t="s">
        <v>249</v>
      </c>
      <c r="C22" s="32">
        <v>0</v>
      </c>
      <c r="D22" s="66"/>
      <c r="E22" s="27"/>
    </row>
    <row r="23" spans="1:5" x14ac:dyDescent="0.2">
      <c r="A23" s="28">
        <v>4124</v>
      </c>
      <c r="B23" s="29" t="s">
        <v>250</v>
      </c>
      <c r="C23" s="32">
        <v>0</v>
      </c>
      <c r="D23" s="66"/>
      <c r="E23" s="27"/>
    </row>
    <row r="24" spans="1:5" x14ac:dyDescent="0.2">
      <c r="A24" s="28">
        <v>4129</v>
      </c>
      <c r="B24" s="29" t="s">
        <v>251</v>
      </c>
      <c r="C24" s="32">
        <v>0</v>
      </c>
      <c r="D24" s="66"/>
      <c r="E24" s="27"/>
    </row>
    <row r="25" spans="1:5" x14ac:dyDescent="0.2">
      <c r="A25" s="28">
        <v>4130</v>
      </c>
      <c r="B25" s="29" t="s">
        <v>252</v>
      </c>
      <c r="C25" s="32">
        <f>SUM(C26:C27)</f>
        <v>0</v>
      </c>
      <c r="D25" s="66"/>
      <c r="E25" s="27"/>
    </row>
    <row r="26" spans="1:5" x14ac:dyDescent="0.2">
      <c r="A26" s="28">
        <v>4131</v>
      </c>
      <c r="B26" s="29" t="s">
        <v>253</v>
      </c>
      <c r="C26" s="32">
        <v>0</v>
      </c>
      <c r="D26" s="66"/>
      <c r="E26" s="27"/>
    </row>
    <row r="27" spans="1:5" ht="22.5" x14ac:dyDescent="0.2">
      <c r="A27" s="28">
        <v>4132</v>
      </c>
      <c r="B27" s="30" t="s">
        <v>427</v>
      </c>
      <c r="C27" s="32">
        <v>0</v>
      </c>
      <c r="D27" s="66"/>
      <c r="E27" s="27"/>
    </row>
    <row r="28" spans="1:5" x14ac:dyDescent="0.2">
      <c r="A28" s="28">
        <v>4140</v>
      </c>
      <c r="B28" s="29" t="s">
        <v>254</v>
      </c>
      <c r="C28" s="32">
        <f>SUM(C29:C33)</f>
        <v>0</v>
      </c>
      <c r="D28" s="66"/>
      <c r="E28" s="27"/>
    </row>
    <row r="29" spans="1:5" x14ac:dyDescent="0.2">
      <c r="A29" s="28">
        <v>4141</v>
      </c>
      <c r="B29" s="29" t="s">
        <v>255</v>
      </c>
      <c r="C29" s="32">
        <v>0</v>
      </c>
      <c r="D29" s="66"/>
      <c r="E29" s="27"/>
    </row>
    <row r="30" spans="1:5" x14ac:dyDescent="0.2">
      <c r="A30" s="28">
        <v>4143</v>
      </c>
      <c r="B30" s="29" t="s">
        <v>256</v>
      </c>
      <c r="C30" s="32">
        <v>0</v>
      </c>
      <c r="D30" s="66"/>
      <c r="E30" s="27"/>
    </row>
    <row r="31" spans="1:5" x14ac:dyDescent="0.2">
      <c r="A31" s="28">
        <v>4144</v>
      </c>
      <c r="B31" s="29" t="s">
        <v>257</v>
      </c>
      <c r="C31" s="32">
        <v>0</v>
      </c>
      <c r="D31" s="66"/>
      <c r="E31" s="27"/>
    </row>
    <row r="32" spans="1:5" ht="22.5" x14ac:dyDescent="0.2">
      <c r="A32" s="28">
        <v>4145</v>
      </c>
      <c r="B32" s="30" t="s">
        <v>428</v>
      </c>
      <c r="C32" s="32">
        <v>0</v>
      </c>
      <c r="D32" s="66"/>
      <c r="E32" s="27"/>
    </row>
    <row r="33" spans="1:5" x14ac:dyDescent="0.2">
      <c r="A33" s="28">
        <v>4149</v>
      </c>
      <c r="B33" s="29" t="s">
        <v>258</v>
      </c>
      <c r="C33" s="32">
        <v>0</v>
      </c>
      <c r="D33" s="66"/>
      <c r="E33" s="27"/>
    </row>
    <row r="34" spans="1:5" x14ac:dyDescent="0.2">
      <c r="A34" s="28">
        <v>4150</v>
      </c>
      <c r="B34" s="29" t="s">
        <v>429</v>
      </c>
      <c r="C34" s="32">
        <f>SUM(C35:C36)</f>
        <v>44701.279999999999</v>
      </c>
      <c r="D34" s="66"/>
      <c r="E34" s="27"/>
    </row>
    <row r="35" spans="1:5" x14ac:dyDescent="0.2">
      <c r="A35" s="28">
        <v>4151</v>
      </c>
      <c r="B35" s="29" t="s">
        <v>429</v>
      </c>
      <c r="C35" s="32">
        <v>44701.279999999999</v>
      </c>
      <c r="D35" s="66" t="s">
        <v>595</v>
      </c>
      <c r="E35" s="27"/>
    </row>
    <row r="36" spans="1:5" ht="22.5" x14ac:dyDescent="0.2">
      <c r="A36" s="28">
        <v>4154</v>
      </c>
      <c r="B36" s="30" t="s">
        <v>430</v>
      </c>
      <c r="C36" s="32">
        <v>0</v>
      </c>
      <c r="D36" s="66"/>
      <c r="E36" s="27"/>
    </row>
    <row r="37" spans="1:5" x14ac:dyDescent="0.2">
      <c r="A37" s="28">
        <v>4160</v>
      </c>
      <c r="B37" s="29" t="s">
        <v>431</v>
      </c>
      <c r="C37" s="32">
        <f>SUM(C38:C45)</f>
        <v>0</v>
      </c>
      <c r="D37" s="66"/>
      <c r="E37" s="27"/>
    </row>
    <row r="38" spans="1:5" x14ac:dyDescent="0.2">
      <c r="A38" s="28">
        <v>4161</v>
      </c>
      <c r="B38" s="29" t="s">
        <v>259</v>
      </c>
      <c r="C38" s="32">
        <v>0</v>
      </c>
      <c r="D38" s="66"/>
      <c r="E38" s="27"/>
    </row>
    <row r="39" spans="1:5" x14ac:dyDescent="0.2">
      <c r="A39" s="28">
        <v>4162</v>
      </c>
      <c r="B39" s="29" t="s">
        <v>260</v>
      </c>
      <c r="C39" s="32">
        <v>0</v>
      </c>
      <c r="D39" s="66"/>
      <c r="E39" s="27"/>
    </row>
    <row r="40" spans="1:5" x14ac:dyDescent="0.2">
      <c r="A40" s="28">
        <v>4163</v>
      </c>
      <c r="B40" s="29" t="s">
        <v>261</v>
      </c>
      <c r="C40" s="32">
        <v>0</v>
      </c>
      <c r="D40" s="66"/>
      <c r="E40" s="27"/>
    </row>
    <row r="41" spans="1:5" x14ac:dyDescent="0.2">
      <c r="A41" s="28">
        <v>4164</v>
      </c>
      <c r="B41" s="29" t="s">
        <v>262</v>
      </c>
      <c r="C41" s="32">
        <v>0</v>
      </c>
      <c r="D41" s="66"/>
      <c r="E41" s="27"/>
    </row>
    <row r="42" spans="1:5" x14ac:dyDescent="0.2">
      <c r="A42" s="28">
        <v>4165</v>
      </c>
      <c r="B42" s="29" t="s">
        <v>263</v>
      </c>
      <c r="C42" s="32">
        <v>0</v>
      </c>
      <c r="D42" s="66"/>
      <c r="E42" s="27"/>
    </row>
    <row r="43" spans="1:5" ht="22.5" x14ac:dyDescent="0.2">
      <c r="A43" s="28">
        <v>4166</v>
      </c>
      <c r="B43" s="30" t="s">
        <v>432</v>
      </c>
      <c r="C43" s="32">
        <v>0</v>
      </c>
      <c r="D43" s="66"/>
      <c r="E43" s="27"/>
    </row>
    <row r="44" spans="1:5" x14ac:dyDescent="0.2">
      <c r="A44" s="28">
        <v>4168</v>
      </c>
      <c r="B44" s="29" t="s">
        <v>264</v>
      </c>
      <c r="C44" s="32">
        <v>0</v>
      </c>
      <c r="D44" s="66"/>
      <c r="E44" s="27"/>
    </row>
    <row r="45" spans="1:5" x14ac:dyDescent="0.2">
      <c r="A45" s="28">
        <v>4169</v>
      </c>
      <c r="B45" s="29" t="s">
        <v>265</v>
      </c>
      <c r="C45" s="32">
        <v>0</v>
      </c>
      <c r="D45" s="66"/>
      <c r="E45" s="27"/>
    </row>
    <row r="46" spans="1:5" x14ac:dyDescent="0.2">
      <c r="A46" s="28">
        <v>4170</v>
      </c>
      <c r="B46" s="29" t="s">
        <v>518</v>
      </c>
      <c r="C46" s="32">
        <f>SUM(C47:C54)</f>
        <v>6522339.1399999997</v>
      </c>
      <c r="D46" s="66"/>
      <c r="E46" s="27"/>
    </row>
    <row r="47" spans="1:5" x14ac:dyDescent="0.2">
      <c r="A47" s="28">
        <v>4171</v>
      </c>
      <c r="B47" s="29" t="s">
        <v>433</v>
      </c>
      <c r="C47" s="32">
        <v>0</v>
      </c>
      <c r="D47" s="66"/>
      <c r="E47" s="27"/>
    </row>
    <row r="48" spans="1:5" x14ac:dyDescent="0.2">
      <c r="A48" s="28">
        <v>4172</v>
      </c>
      <c r="B48" s="29" t="s">
        <v>434</v>
      </c>
      <c r="C48" s="32">
        <v>0</v>
      </c>
      <c r="D48" s="66"/>
      <c r="E48" s="27"/>
    </row>
    <row r="49" spans="1:5" s="3" customFormat="1" ht="45" customHeight="1" x14ac:dyDescent="0.25">
      <c r="A49" s="28">
        <v>4173</v>
      </c>
      <c r="B49" s="94" t="s">
        <v>435</v>
      </c>
      <c r="C49" s="95">
        <v>6522339.1399999997</v>
      </c>
      <c r="D49" s="139" t="s">
        <v>596</v>
      </c>
      <c r="E49" s="139"/>
    </row>
    <row r="50" spans="1:5" ht="22.5" x14ac:dyDescent="0.2">
      <c r="A50" s="28">
        <v>4174</v>
      </c>
      <c r="B50" s="30" t="s">
        <v>436</v>
      </c>
      <c r="C50" s="32">
        <v>0</v>
      </c>
      <c r="D50" s="66"/>
      <c r="E50" s="27"/>
    </row>
    <row r="51" spans="1:5" ht="22.5" x14ac:dyDescent="0.2">
      <c r="A51" s="28">
        <v>4175</v>
      </c>
      <c r="B51" s="30" t="s">
        <v>437</v>
      </c>
      <c r="C51" s="32">
        <v>0</v>
      </c>
      <c r="D51" s="66"/>
      <c r="E51" s="27"/>
    </row>
    <row r="52" spans="1:5" ht="22.5" x14ac:dyDescent="0.2">
      <c r="A52" s="28">
        <v>4176</v>
      </c>
      <c r="B52" s="30" t="s">
        <v>438</v>
      </c>
      <c r="C52" s="32">
        <v>0</v>
      </c>
      <c r="D52" s="66"/>
      <c r="E52" s="27"/>
    </row>
    <row r="53" spans="1:5" ht="22.5" x14ac:dyDescent="0.2">
      <c r="A53" s="28">
        <v>4177</v>
      </c>
      <c r="B53" s="30" t="s">
        <v>439</v>
      </c>
      <c r="C53" s="32">
        <v>0</v>
      </c>
      <c r="D53" s="66"/>
      <c r="E53" s="27"/>
    </row>
    <row r="54" spans="1:5" ht="22.5" x14ac:dyDescent="0.2">
      <c r="A54" s="28">
        <v>4178</v>
      </c>
      <c r="B54" s="30" t="s">
        <v>440</v>
      </c>
      <c r="C54" s="32">
        <v>0</v>
      </c>
      <c r="D54" s="66"/>
      <c r="E54" s="27"/>
    </row>
    <row r="55" spans="1:5" x14ac:dyDescent="0.2">
      <c r="A55" s="28"/>
      <c r="B55" s="30"/>
      <c r="C55" s="32"/>
      <c r="D55" s="66"/>
      <c r="E55" s="27"/>
    </row>
    <row r="56" spans="1:5" x14ac:dyDescent="0.2">
      <c r="A56" s="25" t="s">
        <v>500</v>
      </c>
      <c r="B56" s="25"/>
      <c r="C56" s="25"/>
      <c r="D56" s="25"/>
      <c r="E56" s="25"/>
    </row>
    <row r="57" spans="1:5" x14ac:dyDescent="0.2">
      <c r="A57" s="26" t="s">
        <v>94</v>
      </c>
      <c r="B57" s="26" t="s">
        <v>91</v>
      </c>
      <c r="C57" s="26" t="s">
        <v>92</v>
      </c>
      <c r="D57" s="26" t="s">
        <v>236</v>
      </c>
      <c r="E57" s="26"/>
    </row>
    <row r="58" spans="1:5" ht="33.75" x14ac:dyDescent="0.2">
      <c r="A58" s="28">
        <v>4200</v>
      </c>
      <c r="B58" s="30" t="s">
        <v>441</v>
      </c>
      <c r="C58" s="32">
        <f>+C59+C65</f>
        <v>22223165.390000001</v>
      </c>
      <c r="D58" s="66"/>
      <c r="E58" s="27"/>
    </row>
    <row r="59" spans="1:5" ht="22.5" x14ac:dyDescent="0.2">
      <c r="A59" s="28">
        <v>4210</v>
      </c>
      <c r="B59" s="30" t="s">
        <v>442</v>
      </c>
      <c r="C59" s="32">
        <f>SUM(C60:C64)</f>
        <v>0</v>
      </c>
      <c r="D59" s="66"/>
      <c r="E59" s="27"/>
    </row>
    <row r="60" spans="1:5" x14ac:dyDescent="0.2">
      <c r="A60" s="28">
        <v>4211</v>
      </c>
      <c r="B60" s="29" t="s">
        <v>266</v>
      </c>
      <c r="C60" s="32">
        <v>0</v>
      </c>
      <c r="D60" s="66"/>
      <c r="E60" s="27"/>
    </row>
    <row r="61" spans="1:5" x14ac:dyDescent="0.2">
      <c r="A61" s="28">
        <v>4212</v>
      </c>
      <c r="B61" s="29" t="s">
        <v>267</v>
      </c>
      <c r="C61" s="32">
        <v>0</v>
      </c>
      <c r="D61" s="66"/>
      <c r="E61" s="27"/>
    </row>
    <row r="62" spans="1:5" x14ac:dyDescent="0.2">
      <c r="A62" s="28">
        <v>4213</v>
      </c>
      <c r="B62" s="29" t="s">
        <v>268</v>
      </c>
      <c r="C62" s="32">
        <v>0</v>
      </c>
      <c r="D62" s="66"/>
      <c r="E62" s="27"/>
    </row>
    <row r="63" spans="1:5" x14ac:dyDescent="0.2">
      <c r="A63" s="28">
        <v>4214</v>
      </c>
      <c r="B63" s="29" t="s">
        <v>443</v>
      </c>
      <c r="C63" s="32">
        <v>0</v>
      </c>
      <c r="D63" s="66"/>
      <c r="E63" s="27"/>
    </row>
    <row r="64" spans="1:5" x14ac:dyDescent="0.2">
      <c r="A64" s="28">
        <v>4215</v>
      </c>
      <c r="B64" s="29" t="s">
        <v>444</v>
      </c>
      <c r="C64" s="32">
        <v>0</v>
      </c>
      <c r="D64" s="66"/>
      <c r="E64" s="27"/>
    </row>
    <row r="65" spans="1:5" x14ac:dyDescent="0.2">
      <c r="A65" s="28">
        <v>4220</v>
      </c>
      <c r="B65" s="29" t="s">
        <v>269</v>
      </c>
      <c r="C65" s="32">
        <f>SUM(C66:C69)</f>
        <v>22223165.390000001</v>
      </c>
      <c r="D65" s="66"/>
      <c r="E65" s="27"/>
    </row>
    <row r="66" spans="1:5" x14ac:dyDescent="0.2">
      <c r="A66" s="28">
        <v>4221</v>
      </c>
      <c r="B66" s="29" t="s">
        <v>270</v>
      </c>
      <c r="C66" s="32">
        <v>22223165.390000001</v>
      </c>
      <c r="D66" s="66" t="s">
        <v>597</v>
      </c>
      <c r="E66" s="27"/>
    </row>
    <row r="67" spans="1:5" x14ac:dyDescent="0.2">
      <c r="A67" s="28">
        <v>4223</v>
      </c>
      <c r="B67" s="29" t="s">
        <v>271</v>
      </c>
      <c r="C67" s="32">
        <v>0</v>
      </c>
      <c r="D67" s="66"/>
      <c r="E67" s="27"/>
    </row>
    <row r="68" spans="1:5" x14ac:dyDescent="0.2">
      <c r="A68" s="28">
        <v>4225</v>
      </c>
      <c r="B68" s="29" t="s">
        <v>273</v>
      </c>
      <c r="C68" s="32">
        <v>0</v>
      </c>
      <c r="D68" s="66"/>
      <c r="E68" s="27"/>
    </row>
    <row r="69" spans="1:5" x14ac:dyDescent="0.2">
      <c r="A69" s="28">
        <v>4227</v>
      </c>
      <c r="B69" s="29" t="s">
        <v>445</v>
      </c>
      <c r="C69" s="32">
        <v>0</v>
      </c>
      <c r="D69" s="66"/>
      <c r="E69" s="27"/>
    </row>
    <row r="70" spans="1:5" x14ac:dyDescent="0.2">
      <c r="A70" s="27"/>
      <c r="B70" s="27"/>
      <c r="C70" s="27"/>
      <c r="D70" s="27"/>
      <c r="E70" s="27"/>
    </row>
    <row r="71" spans="1:5" x14ac:dyDescent="0.2">
      <c r="A71" s="25" t="s">
        <v>507</v>
      </c>
      <c r="B71" s="25"/>
      <c r="C71" s="25"/>
      <c r="D71" s="25"/>
      <c r="E71" s="25"/>
    </row>
    <row r="72" spans="1:5" x14ac:dyDescent="0.2">
      <c r="A72" s="26" t="s">
        <v>94</v>
      </c>
      <c r="B72" s="26" t="s">
        <v>91</v>
      </c>
      <c r="C72" s="26" t="s">
        <v>92</v>
      </c>
      <c r="D72" s="26" t="s">
        <v>95</v>
      </c>
      <c r="E72" s="26" t="s">
        <v>139</v>
      </c>
    </row>
    <row r="73" spans="1:5" x14ac:dyDescent="0.2">
      <c r="A73" s="31">
        <v>4300</v>
      </c>
      <c r="B73" s="29" t="s">
        <v>274</v>
      </c>
      <c r="C73" s="32">
        <f>C74+C77+C83+C85+C87</f>
        <v>392222.98</v>
      </c>
      <c r="D73" s="29"/>
      <c r="E73" s="29"/>
    </row>
    <row r="74" spans="1:5" x14ac:dyDescent="0.2">
      <c r="A74" s="31">
        <v>4310</v>
      </c>
      <c r="B74" s="29" t="s">
        <v>275</v>
      </c>
      <c r="C74" s="32">
        <f>SUM(C75:C76)</f>
        <v>0</v>
      </c>
      <c r="D74" s="29"/>
      <c r="E74" s="29"/>
    </row>
    <row r="75" spans="1:5" x14ac:dyDescent="0.2">
      <c r="A75" s="31">
        <v>4311</v>
      </c>
      <c r="B75" s="29" t="s">
        <v>446</v>
      </c>
      <c r="C75" s="32">
        <v>0</v>
      </c>
      <c r="D75" s="29"/>
      <c r="E75" s="29"/>
    </row>
    <row r="76" spans="1:5" x14ac:dyDescent="0.2">
      <c r="A76" s="31">
        <v>4319</v>
      </c>
      <c r="B76" s="29" t="s">
        <v>276</v>
      </c>
      <c r="C76" s="32">
        <v>0</v>
      </c>
      <c r="D76" s="29"/>
      <c r="E76" s="29"/>
    </row>
    <row r="77" spans="1:5" x14ac:dyDescent="0.2">
      <c r="A77" s="31">
        <v>4320</v>
      </c>
      <c r="B77" s="29" t="s">
        <v>277</v>
      </c>
      <c r="C77" s="32">
        <f>SUM(C78:C82)</f>
        <v>0</v>
      </c>
      <c r="D77" s="29"/>
      <c r="E77" s="29"/>
    </row>
    <row r="78" spans="1:5" x14ac:dyDescent="0.2">
      <c r="A78" s="31">
        <v>4321</v>
      </c>
      <c r="B78" s="29" t="s">
        <v>278</v>
      </c>
      <c r="C78" s="32">
        <v>0</v>
      </c>
      <c r="D78" s="29"/>
      <c r="E78" s="29"/>
    </row>
    <row r="79" spans="1:5" x14ac:dyDescent="0.2">
      <c r="A79" s="31">
        <v>4322</v>
      </c>
      <c r="B79" s="29" t="s">
        <v>279</v>
      </c>
      <c r="C79" s="32">
        <v>0</v>
      </c>
      <c r="D79" s="29"/>
      <c r="E79" s="29"/>
    </row>
    <row r="80" spans="1:5" x14ac:dyDescent="0.2">
      <c r="A80" s="31">
        <v>4323</v>
      </c>
      <c r="B80" s="29" t="s">
        <v>280</v>
      </c>
      <c r="C80" s="32">
        <v>0</v>
      </c>
      <c r="D80" s="29"/>
      <c r="E80" s="29"/>
    </row>
    <row r="81" spans="1:5" x14ac:dyDescent="0.2">
      <c r="A81" s="31">
        <v>4324</v>
      </c>
      <c r="B81" s="29" t="s">
        <v>281</v>
      </c>
      <c r="C81" s="32">
        <v>0</v>
      </c>
      <c r="D81" s="29"/>
      <c r="E81" s="29"/>
    </row>
    <row r="82" spans="1:5" x14ac:dyDescent="0.2">
      <c r="A82" s="31">
        <v>4325</v>
      </c>
      <c r="B82" s="29" t="s">
        <v>282</v>
      </c>
      <c r="C82" s="32">
        <v>0</v>
      </c>
      <c r="D82" s="29"/>
      <c r="E82" s="29"/>
    </row>
    <row r="83" spans="1:5" x14ac:dyDescent="0.2">
      <c r="A83" s="31">
        <v>4330</v>
      </c>
      <c r="B83" s="29" t="s">
        <v>283</v>
      </c>
      <c r="C83" s="32">
        <f>SUM(C84)</f>
        <v>0</v>
      </c>
      <c r="D83" s="29"/>
      <c r="E83" s="29"/>
    </row>
    <row r="84" spans="1:5" x14ac:dyDescent="0.2">
      <c r="A84" s="31">
        <v>4331</v>
      </c>
      <c r="B84" s="29" t="s">
        <v>283</v>
      </c>
      <c r="C84" s="32">
        <v>0</v>
      </c>
      <c r="D84" s="29"/>
      <c r="E84" s="29"/>
    </row>
    <row r="85" spans="1:5" x14ac:dyDescent="0.2">
      <c r="A85" s="31">
        <v>4340</v>
      </c>
      <c r="B85" s="29" t="s">
        <v>284</v>
      </c>
      <c r="C85" s="32">
        <f>SUM(C86)</f>
        <v>0</v>
      </c>
      <c r="D85" s="29"/>
      <c r="E85" s="29"/>
    </row>
    <row r="86" spans="1:5" x14ac:dyDescent="0.2">
      <c r="A86" s="31">
        <v>4341</v>
      </c>
      <c r="B86" s="29" t="s">
        <v>284</v>
      </c>
      <c r="C86" s="32">
        <v>0</v>
      </c>
      <c r="D86" s="29"/>
      <c r="E86" s="29"/>
    </row>
    <row r="87" spans="1:5" x14ac:dyDescent="0.2">
      <c r="A87" s="31">
        <v>4390</v>
      </c>
      <c r="B87" s="29" t="s">
        <v>285</v>
      </c>
      <c r="C87" s="32">
        <f>SUM(C88:C94)</f>
        <v>392222.98</v>
      </c>
      <c r="D87" s="29"/>
      <c r="E87" s="29"/>
    </row>
    <row r="88" spans="1:5" x14ac:dyDescent="0.2">
      <c r="A88" s="31">
        <v>4392</v>
      </c>
      <c r="B88" s="29" t="s">
        <v>286</v>
      </c>
      <c r="C88" s="32">
        <v>0</v>
      </c>
      <c r="D88" s="29"/>
      <c r="E88" s="29"/>
    </row>
    <row r="89" spans="1:5" x14ac:dyDescent="0.2">
      <c r="A89" s="31">
        <v>4393</v>
      </c>
      <c r="B89" s="29" t="s">
        <v>447</v>
      </c>
      <c r="C89" s="32">
        <v>0</v>
      </c>
      <c r="D89" s="29"/>
      <c r="E89" s="29"/>
    </row>
    <row r="90" spans="1:5" x14ac:dyDescent="0.2">
      <c r="A90" s="31">
        <v>4394</v>
      </c>
      <c r="B90" s="29" t="s">
        <v>287</v>
      </c>
      <c r="C90" s="32">
        <v>0</v>
      </c>
      <c r="D90" s="29"/>
      <c r="E90" s="29"/>
    </row>
    <row r="91" spans="1:5" x14ac:dyDescent="0.2">
      <c r="A91" s="31">
        <v>4395</v>
      </c>
      <c r="B91" s="29" t="s">
        <v>288</v>
      </c>
      <c r="C91" s="32">
        <v>0</v>
      </c>
      <c r="D91" s="29"/>
      <c r="E91" s="29"/>
    </row>
    <row r="92" spans="1:5" x14ac:dyDescent="0.2">
      <c r="A92" s="31">
        <v>4396</v>
      </c>
      <c r="B92" s="29" t="s">
        <v>289</v>
      </c>
      <c r="C92" s="32">
        <v>0</v>
      </c>
      <c r="D92" s="29"/>
      <c r="E92" s="29"/>
    </row>
    <row r="93" spans="1:5" x14ac:dyDescent="0.2">
      <c r="A93" s="31">
        <v>4397</v>
      </c>
      <c r="B93" s="29" t="s">
        <v>448</v>
      </c>
      <c r="C93" s="32">
        <v>0</v>
      </c>
      <c r="D93" s="29"/>
      <c r="E93" s="29"/>
    </row>
    <row r="94" spans="1:5" x14ac:dyDescent="0.2">
      <c r="A94" s="31">
        <v>4399</v>
      </c>
      <c r="B94" s="29" t="s">
        <v>285</v>
      </c>
      <c r="C94" s="32">
        <v>392222.98</v>
      </c>
      <c r="D94" s="29" t="s">
        <v>598</v>
      </c>
      <c r="E94" s="29"/>
    </row>
    <row r="95" spans="1:5" x14ac:dyDescent="0.2">
      <c r="A95" s="27"/>
      <c r="B95" s="27"/>
      <c r="C95" s="27"/>
      <c r="D95" s="27"/>
      <c r="E95" s="27"/>
    </row>
    <row r="96" spans="1:5" x14ac:dyDescent="0.2">
      <c r="A96" s="25" t="s">
        <v>501</v>
      </c>
      <c r="B96" s="25"/>
      <c r="C96" s="25"/>
      <c r="D96" s="25"/>
      <c r="E96" s="25"/>
    </row>
    <row r="97" spans="1:5" x14ac:dyDescent="0.2">
      <c r="A97" s="26" t="s">
        <v>94</v>
      </c>
      <c r="B97" s="26" t="s">
        <v>91</v>
      </c>
      <c r="C97" s="108" t="s">
        <v>92</v>
      </c>
      <c r="D97" s="108" t="s">
        <v>290</v>
      </c>
      <c r="E97" s="26" t="s">
        <v>139</v>
      </c>
    </row>
    <row r="98" spans="1:5" x14ac:dyDescent="0.2">
      <c r="A98" s="31">
        <v>5000</v>
      </c>
      <c r="B98" s="29" t="s">
        <v>291</v>
      </c>
      <c r="C98" s="32">
        <f>C99+C127+C160+C170+C185+C218</f>
        <v>26156205.780000001</v>
      </c>
      <c r="D98" s="33">
        <v>1</v>
      </c>
      <c r="E98" s="29"/>
    </row>
    <row r="99" spans="1:5" x14ac:dyDescent="0.2">
      <c r="A99" s="31">
        <v>5100</v>
      </c>
      <c r="B99" s="29" t="s">
        <v>292</v>
      </c>
      <c r="C99" s="32">
        <f>C100+C107+C117</f>
        <v>23167213.02</v>
      </c>
      <c r="D99" s="33">
        <f>C99/$C$98</f>
        <v>0.88572529268425104</v>
      </c>
      <c r="E99" s="29"/>
    </row>
    <row r="100" spans="1:5" x14ac:dyDescent="0.2">
      <c r="A100" s="31">
        <v>5110</v>
      </c>
      <c r="B100" s="29" t="s">
        <v>293</v>
      </c>
      <c r="C100" s="32">
        <f>SUM(C101:C106)</f>
        <v>18148141.809999999</v>
      </c>
      <c r="D100" s="33">
        <f t="shared" ref="D100:D163" si="0">C100/$C$98</f>
        <v>0.69383694113145178</v>
      </c>
      <c r="E100" s="29"/>
    </row>
    <row r="101" spans="1:5" s="3" customFormat="1" ht="33.75" x14ac:dyDescent="0.25">
      <c r="A101" s="28">
        <v>5111</v>
      </c>
      <c r="B101" s="109" t="s">
        <v>294</v>
      </c>
      <c r="C101" s="95">
        <v>5704227.1699999999</v>
      </c>
      <c r="D101" s="110">
        <f t="shared" si="0"/>
        <v>0.21808312788094297</v>
      </c>
      <c r="E101" s="94" t="s">
        <v>599</v>
      </c>
    </row>
    <row r="102" spans="1:5" x14ac:dyDescent="0.2">
      <c r="A102" s="31">
        <v>5112</v>
      </c>
      <c r="B102" s="29" t="s">
        <v>295</v>
      </c>
      <c r="C102" s="32">
        <v>1781446.41</v>
      </c>
      <c r="D102" s="33">
        <f t="shared" si="0"/>
        <v>6.8107982670871911E-2</v>
      </c>
      <c r="E102" s="29"/>
    </row>
    <row r="103" spans="1:5" x14ac:dyDescent="0.2">
      <c r="A103" s="31">
        <v>5113</v>
      </c>
      <c r="B103" s="29" t="s">
        <v>296</v>
      </c>
      <c r="C103" s="32">
        <v>1937165.26</v>
      </c>
      <c r="D103" s="33">
        <f t="shared" si="0"/>
        <v>7.4061401576876559E-2</v>
      </c>
      <c r="E103" s="29"/>
    </row>
    <row r="104" spans="1:5" s="3" customFormat="1" ht="45" x14ac:dyDescent="0.25">
      <c r="A104" s="28">
        <v>5114</v>
      </c>
      <c r="B104" s="109" t="s">
        <v>297</v>
      </c>
      <c r="C104" s="95">
        <v>2670718</v>
      </c>
      <c r="D104" s="110">
        <f t="shared" si="0"/>
        <v>0.10210647608691507</v>
      </c>
      <c r="E104" s="94" t="s">
        <v>600</v>
      </c>
    </row>
    <row r="105" spans="1:5" s="3" customFormat="1" ht="45" x14ac:dyDescent="0.25">
      <c r="A105" s="28">
        <v>5115</v>
      </c>
      <c r="B105" s="109" t="s">
        <v>298</v>
      </c>
      <c r="C105" s="95">
        <v>6054584.9699999997</v>
      </c>
      <c r="D105" s="110">
        <f t="shared" si="0"/>
        <v>0.23147795291584525</v>
      </c>
      <c r="E105" s="94" t="s">
        <v>601</v>
      </c>
    </row>
    <row r="106" spans="1:5" x14ac:dyDescent="0.2">
      <c r="A106" s="31">
        <v>5116</v>
      </c>
      <c r="B106" s="29" t="s">
        <v>299</v>
      </c>
      <c r="C106" s="32">
        <v>0</v>
      </c>
      <c r="D106" s="33">
        <f t="shared" si="0"/>
        <v>0</v>
      </c>
      <c r="E106" s="29"/>
    </row>
    <row r="107" spans="1:5" x14ac:dyDescent="0.2">
      <c r="A107" s="31">
        <v>5120</v>
      </c>
      <c r="B107" s="29" t="s">
        <v>300</v>
      </c>
      <c r="C107" s="32">
        <f>SUM(C108:C116)</f>
        <v>3080266.4400000004</v>
      </c>
      <c r="D107" s="33">
        <f t="shared" si="0"/>
        <v>0.11776426848405076</v>
      </c>
      <c r="E107" s="29"/>
    </row>
    <row r="108" spans="1:5" x14ac:dyDescent="0.2">
      <c r="A108" s="31">
        <v>5121</v>
      </c>
      <c r="B108" s="29" t="s">
        <v>301</v>
      </c>
      <c r="C108" s="32">
        <v>398442.75</v>
      </c>
      <c r="D108" s="33">
        <f t="shared" si="0"/>
        <v>1.5233201380632356E-2</v>
      </c>
      <c r="E108" s="29"/>
    </row>
    <row r="109" spans="1:5" x14ac:dyDescent="0.2">
      <c r="A109" s="31">
        <v>5122</v>
      </c>
      <c r="B109" s="29" t="s">
        <v>302</v>
      </c>
      <c r="C109" s="32">
        <v>256857.17</v>
      </c>
      <c r="D109" s="33">
        <f t="shared" si="0"/>
        <v>9.8201234598178019E-3</v>
      </c>
      <c r="E109" s="29"/>
    </row>
    <row r="110" spans="1:5" x14ac:dyDescent="0.2">
      <c r="A110" s="31">
        <v>5123</v>
      </c>
      <c r="B110" s="29" t="s">
        <v>303</v>
      </c>
      <c r="C110" s="32">
        <v>1691324.43</v>
      </c>
      <c r="D110" s="33">
        <f t="shared" si="0"/>
        <v>6.4662453118228977E-2</v>
      </c>
      <c r="E110" s="29"/>
    </row>
    <row r="111" spans="1:5" x14ac:dyDescent="0.2">
      <c r="A111" s="31">
        <v>5124</v>
      </c>
      <c r="B111" s="29" t="s">
        <v>304</v>
      </c>
      <c r="C111" s="32">
        <v>39163.68</v>
      </c>
      <c r="D111" s="33">
        <f t="shared" si="0"/>
        <v>1.4972997356499616E-3</v>
      </c>
      <c r="E111" s="29"/>
    </row>
    <row r="112" spans="1:5" x14ac:dyDescent="0.2">
      <c r="A112" s="31">
        <v>5125</v>
      </c>
      <c r="B112" s="29" t="s">
        <v>305</v>
      </c>
      <c r="C112" s="32">
        <v>5894.45</v>
      </c>
      <c r="D112" s="33">
        <f t="shared" si="0"/>
        <v>2.2535569759537193E-4</v>
      </c>
      <c r="E112" s="29"/>
    </row>
    <row r="113" spans="1:5" x14ac:dyDescent="0.2">
      <c r="A113" s="31">
        <v>5126</v>
      </c>
      <c r="B113" s="29" t="s">
        <v>306</v>
      </c>
      <c r="C113" s="32">
        <v>556354.4</v>
      </c>
      <c r="D113" s="33">
        <f t="shared" si="0"/>
        <v>2.1270455075919653E-2</v>
      </c>
      <c r="E113" s="29"/>
    </row>
    <row r="114" spans="1:5" x14ac:dyDescent="0.2">
      <c r="A114" s="31">
        <v>5127</v>
      </c>
      <c r="B114" s="29" t="s">
        <v>307</v>
      </c>
      <c r="C114" s="32">
        <v>114217.93</v>
      </c>
      <c r="D114" s="33">
        <f t="shared" si="0"/>
        <v>4.3667621734087758E-3</v>
      </c>
      <c r="E114" s="29"/>
    </row>
    <row r="115" spans="1:5" x14ac:dyDescent="0.2">
      <c r="A115" s="31">
        <v>5128</v>
      </c>
      <c r="B115" s="29" t="s">
        <v>308</v>
      </c>
      <c r="C115" s="32">
        <v>0</v>
      </c>
      <c r="D115" s="33">
        <f t="shared" si="0"/>
        <v>0</v>
      </c>
      <c r="E115" s="29"/>
    </row>
    <row r="116" spans="1:5" x14ac:dyDescent="0.2">
      <c r="A116" s="31">
        <v>5129</v>
      </c>
      <c r="B116" s="29" t="s">
        <v>309</v>
      </c>
      <c r="C116" s="32">
        <v>18011.63</v>
      </c>
      <c r="D116" s="33">
        <f t="shared" si="0"/>
        <v>6.8861784279784029E-4</v>
      </c>
      <c r="E116" s="29"/>
    </row>
    <row r="117" spans="1:5" x14ac:dyDescent="0.2">
      <c r="A117" s="31">
        <v>5130</v>
      </c>
      <c r="B117" s="29" t="s">
        <v>310</v>
      </c>
      <c r="C117" s="32">
        <f>SUM(C118:C126)</f>
        <v>1938804.77</v>
      </c>
      <c r="D117" s="33">
        <f t="shared" si="0"/>
        <v>7.4124083068748514E-2</v>
      </c>
      <c r="E117" s="29"/>
    </row>
    <row r="118" spans="1:5" x14ac:dyDescent="0.2">
      <c r="A118" s="31">
        <v>5131</v>
      </c>
      <c r="B118" s="29" t="s">
        <v>311</v>
      </c>
      <c r="C118" s="32">
        <v>719586.93</v>
      </c>
      <c r="D118" s="33">
        <f t="shared" si="0"/>
        <v>2.7511135829579026E-2</v>
      </c>
      <c r="E118" s="29"/>
    </row>
    <row r="119" spans="1:5" x14ac:dyDescent="0.2">
      <c r="A119" s="31">
        <v>5132</v>
      </c>
      <c r="B119" s="29" t="s">
        <v>312</v>
      </c>
      <c r="C119" s="32">
        <v>56925.09</v>
      </c>
      <c r="D119" s="33">
        <f t="shared" si="0"/>
        <v>2.1763512062413508E-3</v>
      </c>
      <c r="E119" s="29"/>
    </row>
    <row r="120" spans="1:5" x14ac:dyDescent="0.2">
      <c r="A120" s="31">
        <v>5133</v>
      </c>
      <c r="B120" s="29" t="s">
        <v>313</v>
      </c>
      <c r="C120" s="32">
        <v>94162.26</v>
      </c>
      <c r="D120" s="33">
        <f t="shared" si="0"/>
        <v>3.5999969105610847E-3</v>
      </c>
      <c r="E120" s="29"/>
    </row>
    <row r="121" spans="1:5" x14ac:dyDescent="0.2">
      <c r="A121" s="31">
        <v>5134</v>
      </c>
      <c r="B121" s="29" t="s">
        <v>314</v>
      </c>
      <c r="C121" s="32">
        <v>112192.45</v>
      </c>
      <c r="D121" s="33">
        <f t="shared" si="0"/>
        <v>4.2893243363984574E-3</v>
      </c>
      <c r="E121" s="29"/>
    </row>
    <row r="122" spans="1:5" x14ac:dyDescent="0.2">
      <c r="A122" s="31">
        <v>5135</v>
      </c>
      <c r="B122" s="29" t="s">
        <v>315</v>
      </c>
      <c r="C122" s="32">
        <v>315224.01</v>
      </c>
      <c r="D122" s="33">
        <f t="shared" si="0"/>
        <v>1.205159542830298E-2</v>
      </c>
      <c r="E122" s="29"/>
    </row>
    <row r="123" spans="1:5" x14ac:dyDescent="0.2">
      <c r="A123" s="31">
        <v>5136</v>
      </c>
      <c r="B123" s="29" t="s">
        <v>316</v>
      </c>
      <c r="C123" s="32">
        <v>117128.68</v>
      </c>
      <c r="D123" s="33">
        <f t="shared" si="0"/>
        <v>4.4780455156672953E-3</v>
      </c>
      <c r="E123" s="29"/>
    </row>
    <row r="124" spans="1:5" x14ac:dyDescent="0.2">
      <c r="A124" s="31">
        <v>5137</v>
      </c>
      <c r="B124" s="29" t="s">
        <v>317</v>
      </c>
      <c r="C124" s="32">
        <v>54514.76</v>
      </c>
      <c r="D124" s="33">
        <f t="shared" si="0"/>
        <v>2.0841998437588372E-3</v>
      </c>
      <c r="E124" s="29"/>
    </row>
    <row r="125" spans="1:5" x14ac:dyDescent="0.2">
      <c r="A125" s="31">
        <v>5138</v>
      </c>
      <c r="B125" s="29" t="s">
        <v>318</v>
      </c>
      <c r="C125" s="32">
        <v>165040.03</v>
      </c>
      <c r="D125" s="33">
        <f t="shared" si="0"/>
        <v>6.3097848131396673E-3</v>
      </c>
      <c r="E125" s="29"/>
    </row>
    <row r="126" spans="1:5" x14ac:dyDescent="0.2">
      <c r="A126" s="31">
        <v>5139</v>
      </c>
      <c r="B126" s="29" t="s">
        <v>319</v>
      </c>
      <c r="C126" s="32">
        <v>304030.56</v>
      </c>
      <c r="D126" s="33">
        <f t="shared" si="0"/>
        <v>1.1623649185099812E-2</v>
      </c>
      <c r="E126" s="29"/>
    </row>
    <row r="127" spans="1:5" x14ac:dyDescent="0.2">
      <c r="A127" s="31">
        <v>5200</v>
      </c>
      <c r="B127" s="29" t="s">
        <v>320</v>
      </c>
      <c r="C127" s="32">
        <f>C128+C131+C134+C137+C142+C146+C149+C151+C157</f>
        <v>2491560.87</v>
      </c>
      <c r="D127" s="33">
        <f t="shared" si="0"/>
        <v>9.5256968497515776E-2</v>
      </c>
      <c r="E127" s="29"/>
    </row>
    <row r="128" spans="1:5" x14ac:dyDescent="0.2">
      <c r="A128" s="31">
        <v>5210</v>
      </c>
      <c r="B128" s="29" t="s">
        <v>321</v>
      </c>
      <c r="C128" s="32">
        <f>SUM(C129:C130)</f>
        <v>0</v>
      </c>
      <c r="D128" s="33">
        <f t="shared" si="0"/>
        <v>0</v>
      </c>
      <c r="E128" s="29"/>
    </row>
    <row r="129" spans="1:5" x14ac:dyDescent="0.2">
      <c r="A129" s="31">
        <v>5211</v>
      </c>
      <c r="B129" s="29" t="s">
        <v>322</v>
      </c>
      <c r="C129" s="32">
        <v>0</v>
      </c>
      <c r="D129" s="33">
        <f t="shared" si="0"/>
        <v>0</v>
      </c>
      <c r="E129" s="29"/>
    </row>
    <row r="130" spans="1:5" x14ac:dyDescent="0.2">
      <c r="A130" s="31">
        <v>5212</v>
      </c>
      <c r="B130" s="29" t="s">
        <v>323</v>
      </c>
      <c r="C130" s="32">
        <v>0</v>
      </c>
      <c r="D130" s="33">
        <f t="shared" si="0"/>
        <v>0</v>
      </c>
      <c r="E130" s="29"/>
    </row>
    <row r="131" spans="1:5" x14ac:dyDescent="0.2">
      <c r="A131" s="31">
        <v>5220</v>
      </c>
      <c r="B131" s="29" t="s">
        <v>324</v>
      </c>
      <c r="C131" s="32">
        <f>SUM(C132:C133)</f>
        <v>0</v>
      </c>
      <c r="D131" s="33">
        <f t="shared" si="0"/>
        <v>0</v>
      </c>
      <c r="E131" s="29"/>
    </row>
    <row r="132" spans="1:5" x14ac:dyDescent="0.2">
      <c r="A132" s="31">
        <v>5221</v>
      </c>
      <c r="B132" s="29" t="s">
        <v>325</v>
      </c>
      <c r="C132" s="32">
        <v>0</v>
      </c>
      <c r="D132" s="33">
        <f t="shared" si="0"/>
        <v>0</v>
      </c>
      <c r="E132" s="29"/>
    </row>
    <row r="133" spans="1:5" x14ac:dyDescent="0.2">
      <c r="A133" s="31">
        <v>5222</v>
      </c>
      <c r="B133" s="29" t="s">
        <v>326</v>
      </c>
      <c r="C133" s="32">
        <v>0</v>
      </c>
      <c r="D133" s="33">
        <f t="shared" si="0"/>
        <v>0</v>
      </c>
      <c r="E133" s="29"/>
    </row>
    <row r="134" spans="1:5" x14ac:dyDescent="0.2">
      <c r="A134" s="31">
        <v>5230</v>
      </c>
      <c r="B134" s="29" t="s">
        <v>271</v>
      </c>
      <c r="C134" s="32">
        <f>SUM(C135:C136)</f>
        <v>0</v>
      </c>
      <c r="D134" s="33">
        <f t="shared" si="0"/>
        <v>0</v>
      </c>
      <c r="E134" s="29"/>
    </row>
    <row r="135" spans="1:5" x14ac:dyDescent="0.2">
      <c r="A135" s="31">
        <v>5231</v>
      </c>
      <c r="B135" s="29" t="s">
        <v>327</v>
      </c>
      <c r="C135" s="32">
        <v>0</v>
      </c>
      <c r="D135" s="33">
        <f t="shared" si="0"/>
        <v>0</v>
      </c>
      <c r="E135" s="29"/>
    </row>
    <row r="136" spans="1:5" x14ac:dyDescent="0.2">
      <c r="A136" s="31">
        <v>5232</v>
      </c>
      <c r="B136" s="29" t="s">
        <v>328</v>
      </c>
      <c r="C136" s="32">
        <v>0</v>
      </c>
      <c r="D136" s="33">
        <f t="shared" si="0"/>
        <v>0</v>
      </c>
      <c r="E136" s="29"/>
    </row>
    <row r="137" spans="1:5" x14ac:dyDescent="0.2">
      <c r="A137" s="31">
        <v>5240</v>
      </c>
      <c r="B137" s="29" t="s">
        <v>272</v>
      </c>
      <c r="C137" s="32">
        <f>SUM(C138:C141)</f>
        <v>2149705.35</v>
      </c>
      <c r="D137" s="33">
        <f t="shared" si="0"/>
        <v>8.218720131203984E-2</v>
      </c>
      <c r="E137" s="29"/>
    </row>
    <row r="138" spans="1:5" x14ac:dyDescent="0.2">
      <c r="A138" s="31">
        <v>5241</v>
      </c>
      <c r="B138" s="29" t="s">
        <v>329</v>
      </c>
      <c r="C138" s="32">
        <v>1945705.35</v>
      </c>
      <c r="D138" s="33">
        <f t="shared" si="0"/>
        <v>7.4387904972354896E-2</v>
      </c>
      <c r="E138" s="29"/>
    </row>
    <row r="139" spans="1:5" x14ac:dyDescent="0.2">
      <c r="A139" s="31">
        <v>5242</v>
      </c>
      <c r="B139" s="29" t="s">
        <v>330</v>
      </c>
      <c r="C139" s="32">
        <v>204000</v>
      </c>
      <c r="D139" s="33">
        <f t="shared" si="0"/>
        <v>7.7992963396849371E-3</v>
      </c>
      <c r="E139" s="29"/>
    </row>
    <row r="140" spans="1:5" x14ac:dyDescent="0.2">
      <c r="A140" s="31">
        <v>5243</v>
      </c>
      <c r="B140" s="29" t="s">
        <v>331</v>
      </c>
      <c r="C140" s="32">
        <v>0</v>
      </c>
      <c r="D140" s="33">
        <f t="shared" si="0"/>
        <v>0</v>
      </c>
      <c r="E140" s="29"/>
    </row>
    <row r="141" spans="1:5" x14ac:dyDescent="0.2">
      <c r="A141" s="31">
        <v>5244</v>
      </c>
      <c r="B141" s="29" t="s">
        <v>332</v>
      </c>
      <c r="C141" s="32">
        <v>0</v>
      </c>
      <c r="D141" s="33">
        <f t="shared" si="0"/>
        <v>0</v>
      </c>
      <c r="E141" s="29"/>
    </row>
    <row r="142" spans="1:5" x14ac:dyDescent="0.2">
      <c r="A142" s="31">
        <v>5250</v>
      </c>
      <c r="B142" s="29" t="s">
        <v>273</v>
      </c>
      <c r="C142" s="32">
        <f>SUM(C143:C145)</f>
        <v>341855.52</v>
      </c>
      <c r="D142" s="33">
        <f t="shared" si="0"/>
        <v>1.3069767185475936E-2</v>
      </c>
      <c r="E142" s="29"/>
    </row>
    <row r="143" spans="1:5" x14ac:dyDescent="0.2">
      <c r="A143" s="31">
        <v>5251</v>
      </c>
      <c r="B143" s="29" t="s">
        <v>333</v>
      </c>
      <c r="C143" s="32">
        <v>341855.52</v>
      </c>
      <c r="D143" s="33">
        <f t="shared" si="0"/>
        <v>1.3069767185475936E-2</v>
      </c>
      <c r="E143" s="29"/>
    </row>
    <row r="144" spans="1:5" x14ac:dyDescent="0.2">
      <c r="A144" s="31">
        <v>5252</v>
      </c>
      <c r="B144" s="29" t="s">
        <v>334</v>
      </c>
      <c r="C144" s="32">
        <v>0</v>
      </c>
      <c r="D144" s="33">
        <f t="shared" si="0"/>
        <v>0</v>
      </c>
      <c r="E144" s="29"/>
    </row>
    <row r="145" spans="1:5" x14ac:dyDescent="0.2">
      <c r="A145" s="31">
        <v>5259</v>
      </c>
      <c r="B145" s="29" t="s">
        <v>335</v>
      </c>
      <c r="C145" s="32">
        <v>0</v>
      </c>
      <c r="D145" s="33">
        <f t="shared" si="0"/>
        <v>0</v>
      </c>
      <c r="E145" s="29"/>
    </row>
    <row r="146" spans="1:5" x14ac:dyDescent="0.2">
      <c r="A146" s="31">
        <v>5260</v>
      </c>
      <c r="B146" s="29" t="s">
        <v>336</v>
      </c>
      <c r="C146" s="32">
        <f>SUM(C147:C148)</f>
        <v>0</v>
      </c>
      <c r="D146" s="33">
        <f t="shared" si="0"/>
        <v>0</v>
      </c>
      <c r="E146" s="29"/>
    </row>
    <row r="147" spans="1:5" x14ac:dyDescent="0.2">
      <c r="A147" s="31">
        <v>5261</v>
      </c>
      <c r="B147" s="29" t="s">
        <v>337</v>
      </c>
      <c r="C147" s="32">
        <v>0</v>
      </c>
      <c r="D147" s="33">
        <f t="shared" si="0"/>
        <v>0</v>
      </c>
      <c r="E147" s="29"/>
    </row>
    <row r="148" spans="1:5" x14ac:dyDescent="0.2">
      <c r="A148" s="31">
        <v>5262</v>
      </c>
      <c r="B148" s="29" t="s">
        <v>338</v>
      </c>
      <c r="C148" s="32">
        <v>0</v>
      </c>
      <c r="D148" s="33">
        <f t="shared" si="0"/>
        <v>0</v>
      </c>
      <c r="E148" s="29"/>
    </row>
    <row r="149" spans="1:5" x14ac:dyDescent="0.2">
      <c r="A149" s="31">
        <v>5270</v>
      </c>
      <c r="B149" s="29" t="s">
        <v>339</v>
      </c>
      <c r="C149" s="32">
        <f>SUM(C150)</f>
        <v>0</v>
      </c>
      <c r="D149" s="33">
        <f t="shared" si="0"/>
        <v>0</v>
      </c>
      <c r="E149" s="29"/>
    </row>
    <row r="150" spans="1:5" x14ac:dyDescent="0.2">
      <c r="A150" s="31">
        <v>5271</v>
      </c>
      <c r="B150" s="29" t="s">
        <v>340</v>
      </c>
      <c r="C150" s="32">
        <v>0</v>
      </c>
      <c r="D150" s="33">
        <f t="shared" si="0"/>
        <v>0</v>
      </c>
      <c r="E150" s="29"/>
    </row>
    <row r="151" spans="1:5" x14ac:dyDescent="0.2">
      <c r="A151" s="31">
        <v>5280</v>
      </c>
      <c r="B151" s="29" t="s">
        <v>341</v>
      </c>
      <c r="C151" s="32">
        <f>SUM(C152:C156)</f>
        <v>0</v>
      </c>
      <c r="D151" s="33">
        <f t="shared" si="0"/>
        <v>0</v>
      </c>
      <c r="E151" s="29"/>
    </row>
    <row r="152" spans="1:5" x14ac:dyDescent="0.2">
      <c r="A152" s="31">
        <v>5281</v>
      </c>
      <c r="B152" s="29" t="s">
        <v>342</v>
      </c>
      <c r="C152" s="32">
        <v>0</v>
      </c>
      <c r="D152" s="33">
        <f t="shared" si="0"/>
        <v>0</v>
      </c>
      <c r="E152" s="29"/>
    </row>
    <row r="153" spans="1:5" x14ac:dyDescent="0.2">
      <c r="A153" s="31">
        <v>5282</v>
      </c>
      <c r="B153" s="29" t="s">
        <v>343</v>
      </c>
      <c r="C153" s="32">
        <v>0</v>
      </c>
      <c r="D153" s="33">
        <f t="shared" si="0"/>
        <v>0</v>
      </c>
      <c r="E153" s="29"/>
    </row>
    <row r="154" spans="1:5" x14ac:dyDescent="0.2">
      <c r="A154" s="31">
        <v>5283</v>
      </c>
      <c r="B154" s="29" t="s">
        <v>344</v>
      </c>
      <c r="C154" s="32">
        <v>0</v>
      </c>
      <c r="D154" s="33">
        <f t="shared" si="0"/>
        <v>0</v>
      </c>
      <c r="E154" s="29"/>
    </row>
    <row r="155" spans="1:5" x14ac:dyDescent="0.2">
      <c r="A155" s="31">
        <v>5284</v>
      </c>
      <c r="B155" s="29" t="s">
        <v>345</v>
      </c>
      <c r="C155" s="32">
        <v>0</v>
      </c>
      <c r="D155" s="33">
        <f t="shared" si="0"/>
        <v>0</v>
      </c>
      <c r="E155" s="29"/>
    </row>
    <row r="156" spans="1:5" x14ac:dyDescent="0.2">
      <c r="A156" s="31">
        <v>5285</v>
      </c>
      <c r="B156" s="29" t="s">
        <v>346</v>
      </c>
      <c r="C156" s="32">
        <v>0</v>
      </c>
      <c r="D156" s="33">
        <f t="shared" si="0"/>
        <v>0</v>
      </c>
      <c r="E156" s="29"/>
    </row>
    <row r="157" spans="1:5" x14ac:dyDescent="0.2">
      <c r="A157" s="31">
        <v>5290</v>
      </c>
      <c r="B157" s="29" t="s">
        <v>347</v>
      </c>
      <c r="C157" s="32">
        <f>SUM(C158:C159)</f>
        <v>0</v>
      </c>
      <c r="D157" s="33">
        <f t="shared" si="0"/>
        <v>0</v>
      </c>
      <c r="E157" s="29"/>
    </row>
    <row r="158" spans="1:5" x14ac:dyDescent="0.2">
      <c r="A158" s="31">
        <v>5291</v>
      </c>
      <c r="B158" s="29" t="s">
        <v>348</v>
      </c>
      <c r="C158" s="32">
        <v>0</v>
      </c>
      <c r="D158" s="33">
        <f t="shared" si="0"/>
        <v>0</v>
      </c>
      <c r="E158" s="29"/>
    </row>
    <row r="159" spans="1:5" x14ac:dyDescent="0.2">
      <c r="A159" s="31">
        <v>5292</v>
      </c>
      <c r="B159" s="29" t="s">
        <v>349</v>
      </c>
      <c r="C159" s="32">
        <v>0</v>
      </c>
      <c r="D159" s="33">
        <f t="shared" si="0"/>
        <v>0</v>
      </c>
      <c r="E159" s="29"/>
    </row>
    <row r="160" spans="1:5" x14ac:dyDescent="0.2">
      <c r="A160" s="31">
        <v>5300</v>
      </c>
      <c r="B160" s="29" t="s">
        <v>350</v>
      </c>
      <c r="C160" s="32">
        <f>C161+C164+C167</f>
        <v>0</v>
      </c>
      <c r="D160" s="33">
        <f t="shared" si="0"/>
        <v>0</v>
      </c>
      <c r="E160" s="29"/>
    </row>
    <row r="161" spans="1:5" x14ac:dyDescent="0.2">
      <c r="A161" s="31">
        <v>5310</v>
      </c>
      <c r="B161" s="29" t="s">
        <v>266</v>
      </c>
      <c r="C161" s="32">
        <f>C162+C163</f>
        <v>0</v>
      </c>
      <c r="D161" s="33">
        <f t="shared" si="0"/>
        <v>0</v>
      </c>
      <c r="E161" s="29"/>
    </row>
    <row r="162" spans="1:5" x14ac:dyDescent="0.2">
      <c r="A162" s="31">
        <v>5311</v>
      </c>
      <c r="B162" s="29" t="s">
        <v>351</v>
      </c>
      <c r="C162" s="32">
        <v>0</v>
      </c>
      <c r="D162" s="33">
        <f t="shared" si="0"/>
        <v>0</v>
      </c>
      <c r="E162" s="29"/>
    </row>
    <row r="163" spans="1:5" x14ac:dyDescent="0.2">
      <c r="A163" s="31">
        <v>5312</v>
      </c>
      <c r="B163" s="29" t="s">
        <v>352</v>
      </c>
      <c r="C163" s="32">
        <v>0</v>
      </c>
      <c r="D163" s="33">
        <f t="shared" si="0"/>
        <v>0</v>
      </c>
      <c r="E163" s="29"/>
    </row>
    <row r="164" spans="1:5" x14ac:dyDescent="0.2">
      <c r="A164" s="31">
        <v>5320</v>
      </c>
      <c r="B164" s="29" t="s">
        <v>267</v>
      </c>
      <c r="C164" s="32">
        <f>SUM(C165:C166)</f>
        <v>0</v>
      </c>
      <c r="D164" s="33">
        <f t="shared" ref="D164:D220" si="1">C164/$C$98</f>
        <v>0</v>
      </c>
      <c r="E164" s="29"/>
    </row>
    <row r="165" spans="1:5" x14ac:dyDescent="0.2">
      <c r="A165" s="31">
        <v>5321</v>
      </c>
      <c r="B165" s="29" t="s">
        <v>353</v>
      </c>
      <c r="C165" s="32">
        <v>0</v>
      </c>
      <c r="D165" s="33">
        <f t="shared" si="1"/>
        <v>0</v>
      </c>
      <c r="E165" s="29"/>
    </row>
    <row r="166" spans="1:5" x14ac:dyDescent="0.2">
      <c r="A166" s="31">
        <v>5322</v>
      </c>
      <c r="B166" s="29" t="s">
        <v>354</v>
      </c>
      <c r="C166" s="32">
        <v>0</v>
      </c>
      <c r="D166" s="33">
        <f t="shared" si="1"/>
        <v>0</v>
      </c>
      <c r="E166" s="29"/>
    </row>
    <row r="167" spans="1:5" x14ac:dyDescent="0.2">
      <c r="A167" s="31">
        <v>5330</v>
      </c>
      <c r="B167" s="29" t="s">
        <v>268</v>
      </c>
      <c r="C167" s="32">
        <f>SUM(C168:C169)</f>
        <v>0</v>
      </c>
      <c r="D167" s="33">
        <f t="shared" si="1"/>
        <v>0</v>
      </c>
      <c r="E167" s="29"/>
    </row>
    <row r="168" spans="1:5" x14ac:dyDescent="0.2">
      <c r="A168" s="31">
        <v>5331</v>
      </c>
      <c r="B168" s="29" t="s">
        <v>355</v>
      </c>
      <c r="C168" s="32">
        <v>0</v>
      </c>
      <c r="D168" s="33">
        <f t="shared" si="1"/>
        <v>0</v>
      </c>
      <c r="E168" s="29"/>
    </row>
    <row r="169" spans="1:5" x14ac:dyDescent="0.2">
      <c r="A169" s="31">
        <v>5332</v>
      </c>
      <c r="B169" s="29" t="s">
        <v>356</v>
      </c>
      <c r="C169" s="32">
        <v>0</v>
      </c>
      <c r="D169" s="33">
        <f t="shared" si="1"/>
        <v>0</v>
      </c>
      <c r="E169" s="29"/>
    </row>
    <row r="170" spans="1:5" x14ac:dyDescent="0.2">
      <c r="A170" s="31">
        <v>5400</v>
      </c>
      <c r="B170" s="29" t="s">
        <v>357</v>
      </c>
      <c r="C170" s="32">
        <f>C171+C174+C177+C180+C182</f>
        <v>0</v>
      </c>
      <c r="D170" s="33">
        <f t="shared" si="1"/>
        <v>0</v>
      </c>
      <c r="E170" s="29"/>
    </row>
    <row r="171" spans="1:5" x14ac:dyDescent="0.2">
      <c r="A171" s="31">
        <v>5410</v>
      </c>
      <c r="B171" s="29" t="s">
        <v>358</v>
      </c>
      <c r="C171" s="32">
        <f>SUM(C172:C173)</f>
        <v>0</v>
      </c>
      <c r="D171" s="33">
        <f t="shared" si="1"/>
        <v>0</v>
      </c>
      <c r="E171" s="29"/>
    </row>
    <row r="172" spans="1:5" x14ac:dyDescent="0.2">
      <c r="A172" s="31">
        <v>5411</v>
      </c>
      <c r="B172" s="29" t="s">
        <v>359</v>
      </c>
      <c r="C172" s="32">
        <v>0</v>
      </c>
      <c r="D172" s="33">
        <f t="shared" si="1"/>
        <v>0</v>
      </c>
      <c r="E172" s="29"/>
    </row>
    <row r="173" spans="1:5" x14ac:dyDescent="0.2">
      <c r="A173" s="31">
        <v>5412</v>
      </c>
      <c r="B173" s="29" t="s">
        <v>360</v>
      </c>
      <c r="C173" s="32">
        <v>0</v>
      </c>
      <c r="D173" s="33">
        <f t="shared" si="1"/>
        <v>0</v>
      </c>
      <c r="E173" s="29"/>
    </row>
    <row r="174" spans="1:5" x14ac:dyDescent="0.2">
      <c r="A174" s="31">
        <v>5420</v>
      </c>
      <c r="B174" s="29" t="s">
        <v>361</v>
      </c>
      <c r="C174" s="32">
        <f>SUM(C175:C176)</f>
        <v>0</v>
      </c>
      <c r="D174" s="33">
        <f t="shared" si="1"/>
        <v>0</v>
      </c>
      <c r="E174" s="29"/>
    </row>
    <row r="175" spans="1:5" x14ac:dyDescent="0.2">
      <c r="A175" s="31">
        <v>5421</v>
      </c>
      <c r="B175" s="29" t="s">
        <v>362</v>
      </c>
      <c r="C175" s="32">
        <v>0</v>
      </c>
      <c r="D175" s="33">
        <f t="shared" si="1"/>
        <v>0</v>
      </c>
      <c r="E175" s="29"/>
    </row>
    <row r="176" spans="1:5" x14ac:dyDescent="0.2">
      <c r="A176" s="31">
        <v>5422</v>
      </c>
      <c r="B176" s="29" t="s">
        <v>363</v>
      </c>
      <c r="C176" s="32">
        <v>0</v>
      </c>
      <c r="D176" s="33">
        <f t="shared" si="1"/>
        <v>0</v>
      </c>
      <c r="E176" s="29"/>
    </row>
    <row r="177" spans="1:5" x14ac:dyDescent="0.2">
      <c r="A177" s="31">
        <v>5430</v>
      </c>
      <c r="B177" s="29" t="s">
        <v>364</v>
      </c>
      <c r="C177" s="32">
        <f>SUM(C178:C179)</f>
        <v>0</v>
      </c>
      <c r="D177" s="33">
        <f t="shared" si="1"/>
        <v>0</v>
      </c>
      <c r="E177" s="29"/>
    </row>
    <row r="178" spans="1:5" x14ac:dyDescent="0.2">
      <c r="A178" s="31">
        <v>5431</v>
      </c>
      <c r="B178" s="29" t="s">
        <v>365</v>
      </c>
      <c r="C178" s="32">
        <v>0</v>
      </c>
      <c r="D178" s="33">
        <f t="shared" si="1"/>
        <v>0</v>
      </c>
      <c r="E178" s="29"/>
    </row>
    <row r="179" spans="1:5" x14ac:dyDescent="0.2">
      <c r="A179" s="31">
        <v>5432</v>
      </c>
      <c r="B179" s="29" t="s">
        <v>366</v>
      </c>
      <c r="C179" s="32">
        <v>0</v>
      </c>
      <c r="D179" s="33">
        <f t="shared" si="1"/>
        <v>0</v>
      </c>
      <c r="E179" s="29"/>
    </row>
    <row r="180" spans="1:5" x14ac:dyDescent="0.2">
      <c r="A180" s="31">
        <v>5440</v>
      </c>
      <c r="B180" s="29" t="s">
        <v>367</v>
      </c>
      <c r="C180" s="32">
        <f>SUM(C181)</f>
        <v>0</v>
      </c>
      <c r="D180" s="33">
        <f t="shared" si="1"/>
        <v>0</v>
      </c>
      <c r="E180" s="29"/>
    </row>
    <row r="181" spans="1:5" x14ac:dyDescent="0.2">
      <c r="A181" s="31">
        <v>5441</v>
      </c>
      <c r="B181" s="29" t="s">
        <v>367</v>
      </c>
      <c r="C181" s="32">
        <v>0</v>
      </c>
      <c r="D181" s="33">
        <f t="shared" si="1"/>
        <v>0</v>
      </c>
      <c r="E181" s="29"/>
    </row>
    <row r="182" spans="1:5" x14ac:dyDescent="0.2">
      <c r="A182" s="31">
        <v>5450</v>
      </c>
      <c r="B182" s="29" t="s">
        <v>368</v>
      </c>
      <c r="C182" s="32">
        <f>SUM(C183:C184)</f>
        <v>0</v>
      </c>
      <c r="D182" s="33">
        <f t="shared" si="1"/>
        <v>0</v>
      </c>
      <c r="E182" s="29"/>
    </row>
    <row r="183" spans="1:5" x14ac:dyDescent="0.2">
      <c r="A183" s="31">
        <v>5451</v>
      </c>
      <c r="B183" s="29" t="s">
        <v>369</v>
      </c>
      <c r="C183" s="32">
        <v>0</v>
      </c>
      <c r="D183" s="33">
        <f t="shared" si="1"/>
        <v>0</v>
      </c>
      <c r="E183" s="29"/>
    </row>
    <row r="184" spans="1:5" x14ac:dyDescent="0.2">
      <c r="A184" s="31">
        <v>5452</v>
      </c>
      <c r="B184" s="29" t="s">
        <v>370</v>
      </c>
      <c r="C184" s="32">
        <v>0</v>
      </c>
      <c r="D184" s="33">
        <f t="shared" si="1"/>
        <v>0</v>
      </c>
      <c r="E184" s="29"/>
    </row>
    <row r="185" spans="1:5" x14ac:dyDescent="0.2">
      <c r="A185" s="31">
        <v>5500</v>
      </c>
      <c r="B185" s="29" t="s">
        <v>371</v>
      </c>
      <c r="C185" s="32">
        <f>C186+C195+C198+C204+C206+C208</f>
        <v>497431.89000000007</v>
      </c>
      <c r="D185" s="33">
        <f t="shared" si="1"/>
        <v>1.901773881823314E-2</v>
      </c>
      <c r="E185" s="29"/>
    </row>
    <row r="186" spans="1:5" x14ac:dyDescent="0.2">
      <c r="A186" s="31">
        <v>5510</v>
      </c>
      <c r="B186" s="29" t="s">
        <v>372</v>
      </c>
      <c r="C186" s="32">
        <f>SUM(C187:C194)</f>
        <v>497431.89000000007</v>
      </c>
      <c r="D186" s="33">
        <f t="shared" si="1"/>
        <v>1.901773881823314E-2</v>
      </c>
      <c r="E186" s="29"/>
    </row>
    <row r="187" spans="1:5" x14ac:dyDescent="0.2">
      <c r="A187" s="31">
        <v>5511</v>
      </c>
      <c r="B187" s="29" t="s">
        <v>373</v>
      </c>
      <c r="C187" s="32">
        <v>0</v>
      </c>
      <c r="D187" s="33">
        <f t="shared" si="1"/>
        <v>0</v>
      </c>
      <c r="E187" s="29"/>
    </row>
    <row r="188" spans="1:5" x14ac:dyDescent="0.2">
      <c r="A188" s="31">
        <v>5512</v>
      </c>
      <c r="B188" s="29" t="s">
        <v>374</v>
      </c>
      <c r="C188" s="32">
        <v>0</v>
      </c>
      <c r="D188" s="33">
        <f t="shared" si="1"/>
        <v>0</v>
      </c>
      <c r="E188" s="29"/>
    </row>
    <row r="189" spans="1:5" x14ac:dyDescent="0.2">
      <c r="A189" s="31">
        <v>5513</v>
      </c>
      <c r="B189" s="29" t="s">
        <v>375</v>
      </c>
      <c r="C189" s="32">
        <v>182642.78</v>
      </c>
      <c r="D189" s="33">
        <f t="shared" si="1"/>
        <v>6.9827704192347122E-3</v>
      </c>
      <c r="E189" s="29"/>
    </row>
    <row r="190" spans="1:5" x14ac:dyDescent="0.2">
      <c r="A190" s="31">
        <v>5514</v>
      </c>
      <c r="B190" s="29" t="s">
        <v>376</v>
      </c>
      <c r="C190" s="32">
        <v>0</v>
      </c>
      <c r="D190" s="33">
        <f t="shared" si="1"/>
        <v>0</v>
      </c>
      <c r="E190" s="29"/>
    </row>
    <row r="191" spans="1:5" x14ac:dyDescent="0.2">
      <c r="A191" s="31">
        <v>5515</v>
      </c>
      <c r="B191" s="29" t="s">
        <v>377</v>
      </c>
      <c r="C191" s="32">
        <v>294158.14</v>
      </c>
      <c r="D191" s="33">
        <f t="shared" si="1"/>
        <v>1.1246208355835927E-2</v>
      </c>
      <c r="E191" s="29"/>
    </row>
    <row r="192" spans="1:5" x14ac:dyDescent="0.2">
      <c r="A192" s="31">
        <v>5516</v>
      </c>
      <c r="B192" s="29" t="s">
        <v>378</v>
      </c>
      <c r="C192" s="32">
        <v>0</v>
      </c>
      <c r="D192" s="33">
        <f t="shared" si="1"/>
        <v>0</v>
      </c>
      <c r="E192" s="29"/>
    </row>
    <row r="193" spans="1:5" x14ac:dyDescent="0.2">
      <c r="A193" s="31">
        <v>5517</v>
      </c>
      <c r="B193" s="29" t="s">
        <v>379</v>
      </c>
      <c r="C193" s="32">
        <v>2627.88</v>
      </c>
      <c r="D193" s="33">
        <f t="shared" si="1"/>
        <v>1.0046870031927085E-4</v>
      </c>
      <c r="E193" s="29"/>
    </row>
    <row r="194" spans="1:5" x14ac:dyDescent="0.2">
      <c r="A194" s="31">
        <v>5518</v>
      </c>
      <c r="B194" s="29" t="s">
        <v>45</v>
      </c>
      <c r="C194" s="32">
        <v>18003.09</v>
      </c>
      <c r="D194" s="33">
        <f t="shared" si="1"/>
        <v>6.8829134284322793E-4</v>
      </c>
      <c r="E194" s="29"/>
    </row>
    <row r="195" spans="1:5" x14ac:dyDescent="0.2">
      <c r="A195" s="31">
        <v>5520</v>
      </c>
      <c r="B195" s="29" t="s">
        <v>44</v>
      </c>
      <c r="C195" s="32">
        <f>SUM(C196:C197)</f>
        <v>0</v>
      </c>
      <c r="D195" s="33">
        <f t="shared" si="1"/>
        <v>0</v>
      </c>
      <c r="E195" s="29"/>
    </row>
    <row r="196" spans="1:5" x14ac:dyDescent="0.2">
      <c r="A196" s="31">
        <v>5521</v>
      </c>
      <c r="B196" s="29" t="s">
        <v>380</v>
      </c>
      <c r="C196" s="32">
        <v>0</v>
      </c>
      <c r="D196" s="33">
        <f t="shared" si="1"/>
        <v>0</v>
      </c>
      <c r="E196" s="29"/>
    </row>
    <row r="197" spans="1:5" x14ac:dyDescent="0.2">
      <c r="A197" s="31">
        <v>5522</v>
      </c>
      <c r="B197" s="29" t="s">
        <v>381</v>
      </c>
      <c r="C197" s="32">
        <v>0</v>
      </c>
      <c r="D197" s="33">
        <f t="shared" si="1"/>
        <v>0</v>
      </c>
      <c r="E197" s="29"/>
    </row>
    <row r="198" spans="1:5" x14ac:dyDescent="0.2">
      <c r="A198" s="31">
        <v>5530</v>
      </c>
      <c r="B198" s="29" t="s">
        <v>382</v>
      </c>
      <c r="C198" s="32">
        <f>SUM(C199:C203)</f>
        <v>0</v>
      </c>
      <c r="D198" s="33">
        <f t="shared" si="1"/>
        <v>0</v>
      </c>
      <c r="E198" s="29"/>
    </row>
    <row r="199" spans="1:5" x14ac:dyDescent="0.2">
      <c r="A199" s="31">
        <v>5531</v>
      </c>
      <c r="B199" s="29" t="s">
        <v>383</v>
      </c>
      <c r="C199" s="32">
        <v>0</v>
      </c>
      <c r="D199" s="33">
        <f t="shared" si="1"/>
        <v>0</v>
      </c>
      <c r="E199" s="29"/>
    </row>
    <row r="200" spans="1:5" x14ac:dyDescent="0.2">
      <c r="A200" s="31">
        <v>5532</v>
      </c>
      <c r="B200" s="29" t="s">
        <v>384</v>
      </c>
      <c r="C200" s="32">
        <v>0</v>
      </c>
      <c r="D200" s="33">
        <f t="shared" si="1"/>
        <v>0</v>
      </c>
      <c r="E200" s="29"/>
    </row>
    <row r="201" spans="1:5" x14ac:dyDescent="0.2">
      <c r="A201" s="31">
        <v>5533</v>
      </c>
      <c r="B201" s="29" t="s">
        <v>385</v>
      </c>
      <c r="C201" s="32">
        <v>0</v>
      </c>
      <c r="D201" s="33">
        <f t="shared" si="1"/>
        <v>0</v>
      </c>
      <c r="E201" s="29"/>
    </row>
    <row r="202" spans="1:5" x14ac:dyDescent="0.2">
      <c r="A202" s="31">
        <v>5534</v>
      </c>
      <c r="B202" s="29" t="s">
        <v>386</v>
      </c>
      <c r="C202" s="32">
        <v>0</v>
      </c>
      <c r="D202" s="33">
        <f t="shared" si="1"/>
        <v>0</v>
      </c>
      <c r="E202" s="29"/>
    </row>
    <row r="203" spans="1:5" x14ac:dyDescent="0.2">
      <c r="A203" s="31">
        <v>5535</v>
      </c>
      <c r="B203" s="29" t="s">
        <v>387</v>
      </c>
      <c r="C203" s="32">
        <v>0</v>
      </c>
      <c r="D203" s="33">
        <f t="shared" si="1"/>
        <v>0</v>
      </c>
      <c r="E203" s="29"/>
    </row>
    <row r="204" spans="1:5" x14ac:dyDescent="0.2">
      <c r="A204" s="31">
        <v>5540</v>
      </c>
      <c r="B204" s="29" t="s">
        <v>388</v>
      </c>
      <c r="C204" s="32">
        <f>SUM(C205)</f>
        <v>0</v>
      </c>
      <c r="D204" s="33">
        <f t="shared" si="1"/>
        <v>0</v>
      </c>
      <c r="E204" s="29"/>
    </row>
    <row r="205" spans="1:5" x14ac:dyDescent="0.2">
      <c r="A205" s="31">
        <v>5541</v>
      </c>
      <c r="B205" s="29" t="s">
        <v>388</v>
      </c>
      <c r="C205" s="32">
        <v>0</v>
      </c>
      <c r="D205" s="33">
        <f t="shared" si="1"/>
        <v>0</v>
      </c>
      <c r="E205" s="29"/>
    </row>
    <row r="206" spans="1:5" x14ac:dyDescent="0.2">
      <c r="A206" s="31">
        <v>5550</v>
      </c>
      <c r="B206" s="29" t="s">
        <v>389</v>
      </c>
      <c r="C206" s="32">
        <f>C207</f>
        <v>0</v>
      </c>
      <c r="D206" s="33">
        <f t="shared" si="1"/>
        <v>0</v>
      </c>
      <c r="E206" s="29"/>
    </row>
    <row r="207" spans="1:5" x14ac:dyDescent="0.2">
      <c r="A207" s="31">
        <v>5551</v>
      </c>
      <c r="B207" s="29" t="s">
        <v>389</v>
      </c>
      <c r="C207" s="32">
        <v>0</v>
      </c>
      <c r="D207" s="33">
        <f t="shared" si="1"/>
        <v>0</v>
      </c>
      <c r="E207" s="29"/>
    </row>
    <row r="208" spans="1:5" x14ac:dyDescent="0.2">
      <c r="A208" s="31">
        <v>5590</v>
      </c>
      <c r="B208" s="29" t="s">
        <v>390</v>
      </c>
      <c r="C208" s="32">
        <f>SUM(C209:C217)</f>
        <v>0</v>
      </c>
      <c r="D208" s="33">
        <f t="shared" si="1"/>
        <v>0</v>
      </c>
      <c r="E208" s="29"/>
    </row>
    <row r="209" spans="1:5" x14ac:dyDescent="0.2">
      <c r="A209" s="31">
        <v>5591</v>
      </c>
      <c r="B209" s="29" t="s">
        <v>391</v>
      </c>
      <c r="C209" s="32">
        <v>0</v>
      </c>
      <c r="D209" s="33">
        <f t="shared" si="1"/>
        <v>0</v>
      </c>
      <c r="E209" s="29"/>
    </row>
    <row r="210" spans="1:5" x14ac:dyDescent="0.2">
      <c r="A210" s="31">
        <v>5592</v>
      </c>
      <c r="B210" s="29" t="s">
        <v>392</v>
      </c>
      <c r="C210" s="32">
        <v>0</v>
      </c>
      <c r="D210" s="33">
        <f t="shared" si="1"/>
        <v>0</v>
      </c>
      <c r="E210" s="29"/>
    </row>
    <row r="211" spans="1:5" x14ac:dyDescent="0.2">
      <c r="A211" s="31">
        <v>5593</v>
      </c>
      <c r="B211" s="29" t="s">
        <v>393</v>
      </c>
      <c r="C211" s="32">
        <v>0</v>
      </c>
      <c r="D211" s="33">
        <f t="shared" si="1"/>
        <v>0</v>
      </c>
      <c r="E211" s="29"/>
    </row>
    <row r="212" spans="1:5" x14ac:dyDescent="0.2">
      <c r="A212" s="31">
        <v>5594</v>
      </c>
      <c r="B212" s="29" t="s">
        <v>449</v>
      </c>
      <c r="C212" s="32">
        <v>0</v>
      </c>
      <c r="D212" s="33">
        <f t="shared" si="1"/>
        <v>0</v>
      </c>
      <c r="E212" s="29"/>
    </row>
    <row r="213" spans="1:5" x14ac:dyDescent="0.2">
      <c r="A213" s="31">
        <v>5595</v>
      </c>
      <c r="B213" s="29" t="s">
        <v>395</v>
      </c>
      <c r="C213" s="32">
        <v>0</v>
      </c>
      <c r="D213" s="33">
        <f t="shared" si="1"/>
        <v>0</v>
      </c>
      <c r="E213" s="29"/>
    </row>
    <row r="214" spans="1:5" x14ac:dyDescent="0.2">
      <c r="A214" s="31">
        <v>5596</v>
      </c>
      <c r="B214" s="29" t="s">
        <v>288</v>
      </c>
      <c r="C214" s="32">
        <v>0</v>
      </c>
      <c r="D214" s="33">
        <f t="shared" si="1"/>
        <v>0</v>
      </c>
      <c r="E214" s="29"/>
    </row>
    <row r="215" spans="1:5" x14ac:dyDescent="0.2">
      <c r="A215" s="31">
        <v>5597</v>
      </c>
      <c r="B215" s="29" t="s">
        <v>396</v>
      </c>
      <c r="C215" s="32">
        <v>0</v>
      </c>
      <c r="D215" s="33">
        <f t="shared" si="1"/>
        <v>0</v>
      </c>
      <c r="E215" s="29"/>
    </row>
    <row r="216" spans="1:5" x14ac:dyDescent="0.2">
      <c r="A216" s="31">
        <v>5598</v>
      </c>
      <c r="B216" s="29" t="s">
        <v>450</v>
      </c>
      <c r="C216" s="32">
        <v>0</v>
      </c>
      <c r="D216" s="33">
        <f t="shared" si="1"/>
        <v>0</v>
      </c>
      <c r="E216" s="29"/>
    </row>
    <row r="217" spans="1:5" x14ac:dyDescent="0.2">
      <c r="A217" s="31">
        <v>5599</v>
      </c>
      <c r="B217" s="29" t="s">
        <v>397</v>
      </c>
      <c r="C217" s="32">
        <v>0</v>
      </c>
      <c r="D217" s="33">
        <f t="shared" si="1"/>
        <v>0</v>
      </c>
      <c r="E217" s="29"/>
    </row>
    <row r="218" spans="1:5" x14ac:dyDescent="0.2">
      <c r="A218" s="31">
        <v>5600</v>
      </c>
      <c r="B218" s="29" t="s">
        <v>43</v>
      </c>
      <c r="C218" s="32">
        <f>C219</f>
        <v>0</v>
      </c>
      <c r="D218" s="33">
        <f t="shared" si="1"/>
        <v>0</v>
      </c>
      <c r="E218" s="29"/>
    </row>
    <row r="219" spans="1:5" x14ac:dyDescent="0.2">
      <c r="A219" s="31">
        <v>5610</v>
      </c>
      <c r="B219" s="29" t="s">
        <v>398</v>
      </c>
      <c r="C219" s="32">
        <f>C220</f>
        <v>0</v>
      </c>
      <c r="D219" s="33">
        <f t="shared" si="1"/>
        <v>0</v>
      </c>
      <c r="E219" s="29"/>
    </row>
    <row r="220" spans="1:5" x14ac:dyDescent="0.2">
      <c r="A220" s="31">
        <v>5611</v>
      </c>
      <c r="B220" s="29" t="s">
        <v>399</v>
      </c>
      <c r="C220" s="32">
        <v>0</v>
      </c>
      <c r="D220" s="33">
        <f t="shared" si="1"/>
        <v>0</v>
      </c>
      <c r="E220" s="29"/>
    </row>
    <row r="222" spans="1:5" x14ac:dyDescent="0.2">
      <c r="B222" s="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49:E49"/>
  </mergeCells>
  <pageMargins left="0.70866141732283472" right="0.98425196850393704" top="0.51181102362204722" bottom="0.35433070866141736" header="0.31496062992125984" footer="0.31496062992125984"/>
  <pageSetup scale="86" fitToHeight="5" orientation="landscape" r:id="rId1"/>
  <headerFooter>
    <oddFooter xml:space="preserve">&amp;RPágina &amp;P de 5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E29"/>
  <sheetViews>
    <sheetView showGridLines="0" workbookViewId="0">
      <selection activeCell="C49" sqref="C49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2.85546875" style="14" customWidth="1"/>
    <col min="4" max="4" width="26.5703125" style="14" bestFit="1" customWidth="1"/>
    <col min="5" max="5" width="16.7109375" style="14" customWidth="1"/>
    <col min="6" max="16384" width="9.140625" style="14"/>
  </cols>
  <sheetData>
    <row r="1" spans="1:5" ht="18.95" customHeight="1" x14ac:dyDescent="0.2">
      <c r="A1" s="140" t="s">
        <v>569</v>
      </c>
      <c r="B1" s="140"/>
      <c r="C1" s="140"/>
      <c r="D1" s="12" t="s">
        <v>523</v>
      </c>
      <c r="E1" s="13">
        <v>2022</v>
      </c>
    </row>
    <row r="2" spans="1:5" ht="18.95" customHeight="1" x14ac:dyDescent="0.2">
      <c r="A2" s="140" t="s">
        <v>529</v>
      </c>
      <c r="B2" s="140"/>
      <c r="C2" s="140"/>
      <c r="D2" s="12" t="s">
        <v>524</v>
      </c>
      <c r="E2" s="13" t="s">
        <v>526</v>
      </c>
    </row>
    <row r="3" spans="1:5" ht="18.95" customHeight="1" x14ac:dyDescent="0.2">
      <c r="A3" s="140" t="s">
        <v>570</v>
      </c>
      <c r="B3" s="140"/>
      <c r="C3" s="140"/>
      <c r="D3" s="12" t="s">
        <v>525</v>
      </c>
      <c r="E3" s="13">
        <v>4</v>
      </c>
    </row>
    <row r="4" spans="1:5" x14ac:dyDescent="0.2">
      <c r="A4" s="15" t="s">
        <v>128</v>
      </c>
      <c r="B4" s="16"/>
      <c r="C4" s="16"/>
      <c r="D4" s="16"/>
      <c r="E4" s="16"/>
    </row>
    <row r="6" spans="1:5" x14ac:dyDescent="0.2">
      <c r="A6" s="16" t="s">
        <v>116</v>
      </c>
      <c r="B6" s="16"/>
      <c r="C6" s="16"/>
      <c r="D6" s="16"/>
      <c r="E6" s="16"/>
    </row>
    <row r="7" spans="1:5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 t="s">
        <v>95</v>
      </c>
    </row>
    <row r="8" spans="1:5" x14ac:dyDescent="0.2">
      <c r="A8" s="18">
        <v>3110</v>
      </c>
      <c r="B8" s="14" t="s">
        <v>267</v>
      </c>
      <c r="C8" s="19">
        <v>0</v>
      </c>
    </row>
    <row r="9" spans="1:5" x14ac:dyDescent="0.2">
      <c r="A9" s="18">
        <v>3120</v>
      </c>
      <c r="B9" s="14" t="s">
        <v>400</v>
      </c>
      <c r="C9" s="19">
        <v>1657375</v>
      </c>
      <c r="D9" s="14" t="s">
        <v>604</v>
      </c>
      <c r="E9" s="14" t="s">
        <v>605</v>
      </c>
    </row>
    <row r="10" spans="1:5" x14ac:dyDescent="0.2">
      <c r="A10" s="18">
        <v>3130</v>
      </c>
      <c r="B10" s="14" t="s">
        <v>401</v>
      </c>
      <c r="C10" s="19">
        <v>206192.28</v>
      </c>
      <c r="D10" s="14" t="s">
        <v>606</v>
      </c>
      <c r="E10" s="14" t="s">
        <v>568</v>
      </c>
    </row>
    <row r="12" spans="1:5" x14ac:dyDescent="0.2">
      <c r="A12" s="16" t="s">
        <v>117</v>
      </c>
      <c r="B12" s="16"/>
      <c r="C12" s="16"/>
      <c r="D12" s="16"/>
      <c r="E12" s="16"/>
    </row>
    <row r="13" spans="1:5" x14ac:dyDescent="0.2">
      <c r="A13" s="17" t="s">
        <v>94</v>
      </c>
      <c r="B13" s="17" t="s">
        <v>91</v>
      </c>
      <c r="C13" s="17" t="s">
        <v>92</v>
      </c>
      <c r="D13" s="17" t="s">
        <v>402</v>
      </c>
      <c r="E13" s="17"/>
    </row>
    <row r="14" spans="1:5" x14ac:dyDescent="0.2">
      <c r="A14" s="18">
        <v>3210</v>
      </c>
      <c r="B14" s="14" t="s">
        <v>403</v>
      </c>
      <c r="C14" s="19">
        <v>3026223.01</v>
      </c>
    </row>
    <row r="15" spans="1:5" x14ac:dyDescent="0.2">
      <c r="A15" s="18">
        <v>3220</v>
      </c>
      <c r="B15" s="14" t="s">
        <v>404</v>
      </c>
      <c r="C15" s="19">
        <v>1656987.97</v>
      </c>
    </row>
    <row r="16" spans="1:5" x14ac:dyDescent="0.2">
      <c r="A16" s="18">
        <v>3230</v>
      </c>
      <c r="B16" s="14" t="s">
        <v>405</v>
      </c>
      <c r="C16" s="19">
        <f>SUM(C17:C20)</f>
        <v>0</v>
      </c>
    </row>
    <row r="17" spans="1:3" x14ac:dyDescent="0.2">
      <c r="A17" s="18">
        <v>3231</v>
      </c>
      <c r="B17" s="14" t="s">
        <v>406</v>
      </c>
      <c r="C17" s="19">
        <v>0</v>
      </c>
    </row>
    <row r="18" spans="1:3" x14ac:dyDescent="0.2">
      <c r="A18" s="18">
        <v>3232</v>
      </c>
      <c r="B18" s="14" t="s">
        <v>407</v>
      </c>
      <c r="C18" s="19">
        <v>0</v>
      </c>
    </row>
    <row r="19" spans="1:3" x14ac:dyDescent="0.2">
      <c r="A19" s="18">
        <v>3233</v>
      </c>
      <c r="B19" s="14" t="s">
        <v>408</v>
      </c>
      <c r="C19" s="19">
        <v>0</v>
      </c>
    </row>
    <row r="20" spans="1:3" x14ac:dyDescent="0.2">
      <c r="A20" s="18">
        <v>3239</v>
      </c>
      <c r="B20" s="14" t="s">
        <v>409</v>
      </c>
      <c r="C20" s="19">
        <v>0</v>
      </c>
    </row>
    <row r="21" spans="1:3" x14ac:dyDescent="0.2">
      <c r="A21" s="18">
        <v>3240</v>
      </c>
      <c r="B21" s="14" t="s">
        <v>410</v>
      </c>
      <c r="C21" s="19">
        <f>SUM(C22:C24)</f>
        <v>4031703.64</v>
      </c>
    </row>
    <row r="22" spans="1:3" x14ac:dyDescent="0.2">
      <c r="A22" s="18">
        <v>3241</v>
      </c>
      <c r="B22" s="14" t="s">
        <v>411</v>
      </c>
      <c r="C22" s="19">
        <v>4031703.64</v>
      </c>
    </row>
    <row r="23" spans="1:3" x14ac:dyDescent="0.2">
      <c r="A23" s="18">
        <v>3242</v>
      </c>
      <c r="B23" s="14" t="s">
        <v>412</v>
      </c>
      <c r="C23" s="19">
        <v>0</v>
      </c>
    </row>
    <row r="24" spans="1:3" x14ac:dyDescent="0.2">
      <c r="A24" s="18">
        <v>3243</v>
      </c>
      <c r="B24" s="14" t="s">
        <v>413</v>
      </c>
      <c r="C24" s="19">
        <v>0</v>
      </c>
    </row>
    <row r="25" spans="1:3" x14ac:dyDescent="0.2">
      <c r="A25" s="18">
        <v>3250</v>
      </c>
      <c r="B25" s="14" t="s">
        <v>414</v>
      </c>
      <c r="C25" s="19">
        <f>SUM(C26:C27)</f>
        <v>0</v>
      </c>
    </row>
    <row r="26" spans="1:3" x14ac:dyDescent="0.2">
      <c r="A26" s="18">
        <v>3251</v>
      </c>
      <c r="B26" s="14" t="s">
        <v>415</v>
      </c>
      <c r="C26" s="19">
        <v>0</v>
      </c>
    </row>
    <row r="27" spans="1:3" x14ac:dyDescent="0.2">
      <c r="A27" s="18">
        <v>3252</v>
      </c>
      <c r="B27" s="14" t="s">
        <v>416</v>
      </c>
      <c r="C27" s="19">
        <v>0</v>
      </c>
    </row>
    <row r="29" spans="1:3" x14ac:dyDescent="0.2">
      <c r="B29" s="1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137"/>
  <sheetViews>
    <sheetView showGridLines="0" zoomScaleNormal="100" workbookViewId="0">
      <selection activeCell="A159" sqref="A1:E159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9.28515625" style="14" bestFit="1" customWidth="1"/>
    <col min="6" max="16384" width="9.140625" style="14"/>
  </cols>
  <sheetData>
    <row r="1" spans="1:5" s="111" customFormat="1" ht="18.95" customHeight="1" x14ac:dyDescent="0.25">
      <c r="A1" s="140" t="s">
        <v>569</v>
      </c>
      <c r="B1" s="140"/>
      <c r="C1" s="140"/>
      <c r="D1" s="12" t="s">
        <v>523</v>
      </c>
      <c r="E1" s="13">
        <v>2022</v>
      </c>
    </row>
    <row r="2" spans="1:5" s="111" customFormat="1" ht="18.95" customHeight="1" x14ac:dyDescent="0.25">
      <c r="A2" s="140" t="s">
        <v>530</v>
      </c>
      <c r="B2" s="140"/>
      <c r="C2" s="140"/>
      <c r="D2" s="12" t="s">
        <v>524</v>
      </c>
      <c r="E2" s="13" t="s">
        <v>526</v>
      </c>
    </row>
    <row r="3" spans="1:5" s="111" customFormat="1" ht="18.95" customHeight="1" x14ac:dyDescent="0.25">
      <c r="A3" s="140" t="s">
        <v>570</v>
      </c>
      <c r="B3" s="140"/>
      <c r="C3" s="140"/>
      <c r="D3" s="12" t="s">
        <v>525</v>
      </c>
      <c r="E3" s="13">
        <v>4</v>
      </c>
    </row>
    <row r="4" spans="1:5" x14ac:dyDescent="0.2">
      <c r="A4" s="15" t="s">
        <v>128</v>
      </c>
      <c r="B4" s="16"/>
      <c r="C4" s="16"/>
      <c r="D4" s="16"/>
      <c r="E4" s="16"/>
    </row>
    <row r="6" spans="1:5" x14ac:dyDescent="0.2">
      <c r="A6" s="16" t="s">
        <v>118</v>
      </c>
      <c r="B6" s="16"/>
      <c r="C6" s="16"/>
      <c r="D6" s="16"/>
    </row>
    <row r="7" spans="1:5" x14ac:dyDescent="0.2">
      <c r="A7" s="17" t="s">
        <v>94</v>
      </c>
      <c r="B7" s="17" t="s">
        <v>567</v>
      </c>
      <c r="C7" s="112">
        <v>2022</v>
      </c>
      <c r="D7" s="112">
        <v>2021</v>
      </c>
    </row>
    <row r="8" spans="1:5" x14ac:dyDescent="0.2">
      <c r="A8" s="18">
        <v>1111</v>
      </c>
      <c r="B8" s="14" t="s">
        <v>417</v>
      </c>
      <c r="C8" s="19">
        <v>0</v>
      </c>
      <c r="D8" s="19">
        <v>0</v>
      </c>
    </row>
    <row r="9" spans="1:5" x14ac:dyDescent="0.2">
      <c r="A9" s="18">
        <v>1112</v>
      </c>
      <c r="B9" s="14" t="s">
        <v>418</v>
      </c>
      <c r="C9" s="19">
        <v>117775.34</v>
      </c>
      <c r="D9" s="19">
        <v>0</v>
      </c>
    </row>
    <row r="10" spans="1:5" x14ac:dyDescent="0.2">
      <c r="A10" s="18">
        <v>1113</v>
      </c>
      <c r="B10" s="14" t="s">
        <v>419</v>
      </c>
      <c r="C10" s="19">
        <v>6708805.1299999999</v>
      </c>
      <c r="D10" s="19">
        <v>4112444.72</v>
      </c>
    </row>
    <row r="11" spans="1:5" x14ac:dyDescent="0.2">
      <c r="A11" s="18">
        <v>1114</v>
      </c>
      <c r="B11" s="14" t="s">
        <v>129</v>
      </c>
      <c r="C11" s="19">
        <v>0</v>
      </c>
      <c r="D11" s="19">
        <v>0</v>
      </c>
    </row>
    <row r="12" spans="1:5" x14ac:dyDescent="0.2">
      <c r="A12" s="18">
        <v>1115</v>
      </c>
      <c r="B12" s="14" t="s">
        <v>130</v>
      </c>
      <c r="C12" s="19">
        <v>0</v>
      </c>
      <c r="D12" s="19">
        <v>0</v>
      </c>
    </row>
    <row r="13" spans="1:5" x14ac:dyDescent="0.2">
      <c r="A13" s="18">
        <v>1116</v>
      </c>
      <c r="B13" s="14" t="s">
        <v>420</v>
      </c>
      <c r="C13" s="19">
        <v>0</v>
      </c>
      <c r="D13" s="19">
        <v>0</v>
      </c>
    </row>
    <row r="14" spans="1:5" x14ac:dyDescent="0.2">
      <c r="A14" s="18">
        <v>1119</v>
      </c>
      <c r="B14" s="14" t="s">
        <v>421</v>
      </c>
      <c r="C14" s="19">
        <v>0</v>
      </c>
      <c r="D14" s="19">
        <v>0</v>
      </c>
    </row>
    <row r="15" spans="1:5" x14ac:dyDescent="0.2">
      <c r="A15" s="113">
        <v>1110</v>
      </c>
      <c r="B15" s="24" t="s">
        <v>545</v>
      </c>
      <c r="C15" s="114">
        <f>SUM(C8:C14)</f>
        <v>6826580.4699999997</v>
      </c>
      <c r="D15" s="114">
        <f>SUM(D8:D14)</f>
        <v>4112444.72</v>
      </c>
    </row>
    <row r="18" spans="1:4" x14ac:dyDescent="0.2">
      <c r="A18" s="16" t="s">
        <v>119</v>
      </c>
      <c r="B18" s="16"/>
      <c r="C18" s="16"/>
      <c r="D18" s="16"/>
    </row>
    <row r="19" spans="1:4" x14ac:dyDescent="0.2">
      <c r="A19" s="17" t="s">
        <v>94</v>
      </c>
      <c r="B19" s="17" t="s">
        <v>567</v>
      </c>
      <c r="C19" s="115" t="s">
        <v>566</v>
      </c>
      <c r="D19" s="115" t="s">
        <v>122</v>
      </c>
    </row>
    <row r="20" spans="1:4" x14ac:dyDescent="0.2">
      <c r="A20" s="113">
        <v>1230</v>
      </c>
      <c r="B20" s="24" t="s">
        <v>161</v>
      </c>
      <c r="C20" s="114">
        <f>SUM(C21:C27)</f>
        <v>525067.91</v>
      </c>
      <c r="D20" s="114">
        <f>SUM(D21:D27)</f>
        <v>525067.91</v>
      </c>
    </row>
    <row r="21" spans="1:4" x14ac:dyDescent="0.2">
      <c r="A21" s="18">
        <v>1231</v>
      </c>
      <c r="B21" s="14" t="s">
        <v>162</v>
      </c>
      <c r="C21" s="19">
        <v>0</v>
      </c>
      <c r="D21" s="19">
        <v>0</v>
      </c>
    </row>
    <row r="22" spans="1:4" x14ac:dyDescent="0.2">
      <c r="A22" s="18">
        <v>1232</v>
      </c>
      <c r="B22" s="14" t="s">
        <v>163</v>
      </c>
      <c r="C22" s="19">
        <v>0</v>
      </c>
      <c r="D22" s="19">
        <v>0</v>
      </c>
    </row>
    <row r="23" spans="1:4" x14ac:dyDescent="0.2">
      <c r="A23" s="18">
        <v>1233</v>
      </c>
      <c r="B23" s="14" t="s">
        <v>164</v>
      </c>
      <c r="C23" s="19">
        <v>0</v>
      </c>
      <c r="D23" s="19">
        <v>0</v>
      </c>
    </row>
    <row r="24" spans="1:4" x14ac:dyDescent="0.2">
      <c r="A24" s="18">
        <v>1234</v>
      </c>
      <c r="B24" s="14" t="s">
        <v>165</v>
      </c>
      <c r="C24" s="19">
        <v>0</v>
      </c>
      <c r="D24" s="19">
        <v>0</v>
      </c>
    </row>
    <row r="25" spans="1:4" x14ac:dyDescent="0.2">
      <c r="A25" s="18">
        <v>1235</v>
      </c>
      <c r="B25" s="14" t="s">
        <v>166</v>
      </c>
      <c r="C25" s="19">
        <v>0</v>
      </c>
      <c r="D25" s="19">
        <v>0</v>
      </c>
    </row>
    <row r="26" spans="1:4" x14ac:dyDescent="0.2">
      <c r="A26" s="18">
        <v>1236</v>
      </c>
      <c r="B26" s="14" t="s">
        <v>167</v>
      </c>
      <c r="C26" s="19">
        <v>525067.91</v>
      </c>
      <c r="D26" s="19">
        <v>525067.91</v>
      </c>
    </row>
    <row r="27" spans="1:4" x14ac:dyDescent="0.2">
      <c r="A27" s="18">
        <v>1239</v>
      </c>
      <c r="B27" s="14" t="s">
        <v>168</v>
      </c>
      <c r="C27" s="19">
        <v>0</v>
      </c>
      <c r="D27" s="19">
        <v>0</v>
      </c>
    </row>
    <row r="28" spans="1:4" x14ac:dyDescent="0.2">
      <c r="A28" s="113">
        <v>1240</v>
      </c>
      <c r="B28" s="24" t="s">
        <v>169</v>
      </c>
      <c r="C28" s="114">
        <f>SUM(C29:C36)</f>
        <v>307800</v>
      </c>
      <c r="D28" s="114">
        <f>SUM(D29:D36)</f>
        <v>307800</v>
      </c>
    </row>
    <row r="29" spans="1:4" x14ac:dyDescent="0.2">
      <c r="A29" s="18">
        <v>1241</v>
      </c>
      <c r="B29" s="14" t="s">
        <v>170</v>
      </c>
      <c r="C29" s="19">
        <v>50900</v>
      </c>
      <c r="D29" s="19">
        <v>50900</v>
      </c>
    </row>
    <row r="30" spans="1:4" x14ac:dyDescent="0.2">
      <c r="A30" s="18">
        <v>1242</v>
      </c>
      <c r="B30" s="14" t="s">
        <v>171</v>
      </c>
      <c r="C30" s="19">
        <v>0</v>
      </c>
      <c r="D30" s="19">
        <v>0</v>
      </c>
    </row>
    <row r="31" spans="1:4" x14ac:dyDescent="0.2">
      <c r="A31" s="18">
        <v>1243</v>
      </c>
      <c r="B31" s="14" t="s">
        <v>172</v>
      </c>
      <c r="C31" s="19">
        <v>0</v>
      </c>
      <c r="D31" s="19">
        <v>0</v>
      </c>
    </row>
    <row r="32" spans="1:4" x14ac:dyDescent="0.2">
      <c r="A32" s="18">
        <v>1244</v>
      </c>
      <c r="B32" s="14" t="s">
        <v>173</v>
      </c>
      <c r="C32" s="19">
        <v>256900</v>
      </c>
      <c r="D32" s="19">
        <v>256900</v>
      </c>
    </row>
    <row r="33" spans="1:4" x14ac:dyDescent="0.2">
      <c r="A33" s="18">
        <v>1245</v>
      </c>
      <c r="B33" s="14" t="s">
        <v>174</v>
      </c>
      <c r="C33" s="19">
        <v>0</v>
      </c>
      <c r="D33" s="19">
        <v>0</v>
      </c>
    </row>
    <row r="34" spans="1:4" x14ac:dyDescent="0.2">
      <c r="A34" s="18">
        <v>1246</v>
      </c>
      <c r="B34" s="14" t="s">
        <v>175</v>
      </c>
      <c r="C34" s="19">
        <v>0</v>
      </c>
      <c r="D34" s="19">
        <v>0</v>
      </c>
    </row>
    <row r="35" spans="1:4" x14ac:dyDescent="0.2">
      <c r="A35" s="18">
        <v>1247</v>
      </c>
      <c r="B35" s="14" t="s">
        <v>176</v>
      </c>
      <c r="C35" s="19">
        <v>0</v>
      </c>
      <c r="D35" s="19">
        <v>0</v>
      </c>
    </row>
    <row r="36" spans="1:4" x14ac:dyDescent="0.2">
      <c r="A36" s="18">
        <v>1248</v>
      </c>
      <c r="B36" s="14" t="s">
        <v>177</v>
      </c>
      <c r="C36" s="19">
        <v>0</v>
      </c>
      <c r="D36" s="19">
        <v>0</v>
      </c>
    </row>
    <row r="37" spans="1:4" x14ac:dyDescent="0.2">
      <c r="A37" s="113">
        <v>1250</v>
      </c>
      <c r="B37" s="24" t="s">
        <v>179</v>
      </c>
      <c r="C37" s="114">
        <f>SUM(C38:C42)</f>
        <v>0</v>
      </c>
      <c r="D37" s="114">
        <f>SUM(D38:D42)</f>
        <v>0</v>
      </c>
    </row>
    <row r="38" spans="1:4" x14ac:dyDescent="0.2">
      <c r="A38" s="18">
        <v>1251</v>
      </c>
      <c r="B38" s="14" t="s">
        <v>180</v>
      </c>
      <c r="C38" s="19">
        <v>0</v>
      </c>
      <c r="D38" s="19">
        <v>0</v>
      </c>
    </row>
    <row r="39" spans="1:4" x14ac:dyDescent="0.2">
      <c r="A39" s="18">
        <v>1252</v>
      </c>
      <c r="B39" s="14" t="s">
        <v>181</v>
      </c>
      <c r="C39" s="19">
        <v>0</v>
      </c>
      <c r="D39" s="19">
        <v>0</v>
      </c>
    </row>
    <row r="40" spans="1:4" x14ac:dyDescent="0.2">
      <c r="A40" s="18">
        <v>1253</v>
      </c>
      <c r="B40" s="14" t="s">
        <v>182</v>
      </c>
      <c r="C40" s="19">
        <v>0</v>
      </c>
      <c r="D40" s="19">
        <v>0</v>
      </c>
    </row>
    <row r="41" spans="1:4" x14ac:dyDescent="0.2">
      <c r="A41" s="18">
        <v>1254</v>
      </c>
      <c r="B41" s="14" t="s">
        <v>183</v>
      </c>
      <c r="C41" s="19">
        <v>0</v>
      </c>
      <c r="D41" s="19">
        <v>0</v>
      </c>
    </row>
    <row r="42" spans="1:4" x14ac:dyDescent="0.2">
      <c r="A42" s="18">
        <v>1259</v>
      </c>
      <c r="B42" s="14" t="s">
        <v>184</v>
      </c>
      <c r="C42" s="19">
        <v>0</v>
      </c>
      <c r="D42" s="19">
        <v>0</v>
      </c>
    </row>
    <row r="43" spans="1:4" x14ac:dyDescent="0.2">
      <c r="B43" s="116" t="s">
        <v>546</v>
      </c>
      <c r="C43" s="114">
        <f>C20+C28+C37</f>
        <v>832867.91</v>
      </c>
      <c r="D43" s="114">
        <f>D20+D28+D37</f>
        <v>832867.91</v>
      </c>
    </row>
    <row r="45" spans="1:4" x14ac:dyDescent="0.2">
      <c r="A45" s="16" t="s">
        <v>607</v>
      </c>
      <c r="B45" s="16"/>
      <c r="C45" s="16"/>
      <c r="D45" s="16"/>
    </row>
    <row r="46" spans="1:4" x14ac:dyDescent="0.2">
      <c r="A46" s="17" t="s">
        <v>94</v>
      </c>
      <c r="B46" s="17" t="s">
        <v>567</v>
      </c>
      <c r="C46" s="112">
        <v>2022</v>
      </c>
      <c r="D46" s="112">
        <v>2021</v>
      </c>
    </row>
    <row r="47" spans="1:4" x14ac:dyDescent="0.2">
      <c r="A47" s="117">
        <v>3210</v>
      </c>
      <c r="B47" s="118" t="s">
        <v>547</v>
      </c>
      <c r="C47" s="119">
        <v>3026223.01</v>
      </c>
      <c r="D47" s="119">
        <v>735436.68</v>
      </c>
    </row>
    <row r="48" spans="1:4" x14ac:dyDescent="0.2">
      <c r="A48" s="120"/>
      <c r="B48" s="121" t="s">
        <v>535</v>
      </c>
      <c r="C48" s="119">
        <f>C49+C61+C93+C96</f>
        <v>566469.68000000005</v>
      </c>
      <c r="D48" s="119">
        <f>D49+D61+D93+D96</f>
        <v>1788142.33</v>
      </c>
    </row>
    <row r="49" spans="1:4" x14ac:dyDescent="0.2">
      <c r="A49" s="117">
        <v>5400</v>
      </c>
      <c r="B49" s="118" t="s">
        <v>357</v>
      </c>
      <c r="C49" s="119">
        <f>C50+C52+C54+C56+C58</f>
        <v>0</v>
      </c>
      <c r="D49" s="119">
        <f>D50+D52+D54+D56+D58</f>
        <v>0</v>
      </c>
    </row>
    <row r="50" spans="1:4" x14ac:dyDescent="0.2">
      <c r="A50" s="120">
        <v>5410</v>
      </c>
      <c r="B50" s="122" t="s">
        <v>536</v>
      </c>
      <c r="C50" s="123">
        <f>C51</f>
        <v>0</v>
      </c>
      <c r="D50" s="123">
        <f>D51</f>
        <v>0</v>
      </c>
    </row>
    <row r="51" spans="1:4" x14ac:dyDescent="0.2">
      <c r="A51" s="120">
        <v>5411</v>
      </c>
      <c r="B51" s="122" t="s">
        <v>359</v>
      </c>
      <c r="C51" s="123">
        <v>0</v>
      </c>
      <c r="D51" s="123">
        <v>0</v>
      </c>
    </row>
    <row r="52" spans="1:4" x14ac:dyDescent="0.2">
      <c r="A52" s="120">
        <v>5420</v>
      </c>
      <c r="B52" s="122" t="s">
        <v>537</v>
      </c>
      <c r="C52" s="123">
        <f>C53</f>
        <v>0</v>
      </c>
      <c r="D52" s="123">
        <f>D53</f>
        <v>0</v>
      </c>
    </row>
    <row r="53" spans="1:4" x14ac:dyDescent="0.2">
      <c r="A53" s="120">
        <v>5421</v>
      </c>
      <c r="B53" s="122" t="s">
        <v>362</v>
      </c>
      <c r="C53" s="123">
        <v>0</v>
      </c>
      <c r="D53" s="123">
        <v>0</v>
      </c>
    </row>
    <row r="54" spans="1:4" x14ac:dyDescent="0.2">
      <c r="A54" s="120">
        <v>5430</v>
      </c>
      <c r="B54" s="122" t="s">
        <v>538</v>
      </c>
      <c r="C54" s="123">
        <f>C55</f>
        <v>0</v>
      </c>
      <c r="D54" s="123">
        <f>D55</f>
        <v>0</v>
      </c>
    </row>
    <row r="55" spans="1:4" x14ac:dyDescent="0.2">
      <c r="A55" s="120">
        <v>5431</v>
      </c>
      <c r="B55" s="122" t="s">
        <v>365</v>
      </c>
      <c r="C55" s="123">
        <v>0</v>
      </c>
      <c r="D55" s="123">
        <v>0</v>
      </c>
    </row>
    <row r="56" spans="1:4" x14ac:dyDescent="0.2">
      <c r="A56" s="120">
        <v>5440</v>
      </c>
      <c r="B56" s="122" t="s">
        <v>539</v>
      </c>
      <c r="C56" s="123">
        <f>C57</f>
        <v>0</v>
      </c>
      <c r="D56" s="123">
        <f>D57</f>
        <v>0</v>
      </c>
    </row>
    <row r="57" spans="1:4" x14ac:dyDescent="0.2">
      <c r="A57" s="120">
        <v>5441</v>
      </c>
      <c r="B57" s="122" t="s">
        <v>539</v>
      </c>
      <c r="C57" s="123">
        <v>0</v>
      </c>
      <c r="D57" s="123">
        <v>0</v>
      </c>
    </row>
    <row r="58" spans="1:4" x14ac:dyDescent="0.2">
      <c r="A58" s="120">
        <v>5450</v>
      </c>
      <c r="B58" s="122" t="s">
        <v>540</v>
      </c>
      <c r="C58" s="123">
        <f>SUM(C59:C60)</f>
        <v>0</v>
      </c>
      <c r="D58" s="123">
        <f>SUM(D59:D60)</f>
        <v>0</v>
      </c>
    </row>
    <row r="59" spans="1:4" x14ac:dyDescent="0.2">
      <c r="A59" s="120">
        <v>5451</v>
      </c>
      <c r="B59" s="122" t="s">
        <v>369</v>
      </c>
      <c r="C59" s="123">
        <v>0</v>
      </c>
      <c r="D59" s="123">
        <v>0</v>
      </c>
    </row>
    <row r="60" spans="1:4" x14ac:dyDescent="0.2">
      <c r="A60" s="120">
        <v>5452</v>
      </c>
      <c r="B60" s="122" t="s">
        <v>370</v>
      </c>
      <c r="C60" s="123">
        <v>0</v>
      </c>
      <c r="D60" s="123">
        <v>0</v>
      </c>
    </row>
    <row r="61" spans="1:4" x14ac:dyDescent="0.2">
      <c r="A61" s="117">
        <v>5500</v>
      </c>
      <c r="B61" s="118" t="s">
        <v>371</v>
      </c>
      <c r="C61" s="119">
        <f>C62+C71+C74+C80+C82+C84</f>
        <v>497431.89000000007</v>
      </c>
      <c r="D61" s="119">
        <f>D62+D71+D74+D80+D82+D84</f>
        <v>701072.34000000008</v>
      </c>
    </row>
    <row r="62" spans="1:4" x14ac:dyDescent="0.2">
      <c r="A62" s="120">
        <v>5510</v>
      </c>
      <c r="B62" s="122" t="s">
        <v>372</v>
      </c>
      <c r="C62" s="123">
        <f>SUM(C63:C70)</f>
        <v>497431.89000000007</v>
      </c>
      <c r="D62" s="123">
        <f>SUM(D63:D70)</f>
        <v>701072.34000000008</v>
      </c>
    </row>
    <row r="63" spans="1:4" x14ac:dyDescent="0.2">
      <c r="A63" s="120">
        <v>5511</v>
      </c>
      <c r="B63" s="122" t="s">
        <v>373</v>
      </c>
      <c r="C63" s="123">
        <v>0</v>
      </c>
      <c r="D63" s="123">
        <v>0</v>
      </c>
    </row>
    <row r="64" spans="1:4" x14ac:dyDescent="0.2">
      <c r="A64" s="120">
        <v>5512</v>
      </c>
      <c r="B64" s="122" t="s">
        <v>374</v>
      </c>
      <c r="C64" s="123">
        <v>0</v>
      </c>
      <c r="D64" s="123">
        <v>0</v>
      </c>
    </row>
    <row r="65" spans="1:4" x14ac:dyDescent="0.2">
      <c r="A65" s="120">
        <v>5513</v>
      </c>
      <c r="B65" s="122" t="s">
        <v>375</v>
      </c>
      <c r="C65" s="123">
        <v>182642.78</v>
      </c>
      <c r="D65" s="123">
        <v>199622.93</v>
      </c>
    </row>
    <row r="66" spans="1:4" x14ac:dyDescent="0.2">
      <c r="A66" s="120">
        <v>5514</v>
      </c>
      <c r="B66" s="122" t="s">
        <v>376</v>
      </c>
      <c r="C66" s="123">
        <v>0</v>
      </c>
      <c r="D66" s="123">
        <v>0</v>
      </c>
    </row>
    <row r="67" spans="1:4" x14ac:dyDescent="0.2">
      <c r="A67" s="120">
        <v>5515</v>
      </c>
      <c r="B67" s="122" t="s">
        <v>377</v>
      </c>
      <c r="C67" s="123">
        <v>294158.14</v>
      </c>
      <c r="D67" s="123">
        <v>314519.57</v>
      </c>
    </row>
    <row r="68" spans="1:4" x14ac:dyDescent="0.2">
      <c r="A68" s="120">
        <v>5516</v>
      </c>
      <c r="B68" s="122" t="s">
        <v>378</v>
      </c>
      <c r="C68" s="123">
        <v>0</v>
      </c>
      <c r="D68" s="123">
        <v>0</v>
      </c>
    </row>
    <row r="69" spans="1:4" x14ac:dyDescent="0.2">
      <c r="A69" s="120">
        <v>5517</v>
      </c>
      <c r="B69" s="122" t="s">
        <v>379</v>
      </c>
      <c r="C69" s="123">
        <v>2627.88</v>
      </c>
      <c r="D69" s="123">
        <v>1122.02</v>
      </c>
    </row>
    <row r="70" spans="1:4" x14ac:dyDescent="0.2">
      <c r="A70" s="120">
        <v>5518</v>
      </c>
      <c r="B70" s="122" t="s">
        <v>45</v>
      </c>
      <c r="C70" s="123">
        <v>18003.09</v>
      </c>
      <c r="D70" s="123">
        <v>185807.82</v>
      </c>
    </row>
    <row r="71" spans="1:4" x14ac:dyDescent="0.2">
      <c r="A71" s="120">
        <v>5520</v>
      </c>
      <c r="B71" s="122" t="s">
        <v>44</v>
      </c>
      <c r="C71" s="123">
        <f>SUM(C72:C73)</f>
        <v>0</v>
      </c>
      <c r="D71" s="123">
        <f>SUM(D72:D73)</f>
        <v>0</v>
      </c>
    </row>
    <row r="72" spans="1:4" x14ac:dyDescent="0.2">
      <c r="A72" s="120">
        <v>5521</v>
      </c>
      <c r="B72" s="122" t="s">
        <v>380</v>
      </c>
      <c r="C72" s="123">
        <v>0</v>
      </c>
      <c r="D72" s="123">
        <v>0</v>
      </c>
    </row>
    <row r="73" spans="1:4" x14ac:dyDescent="0.2">
      <c r="A73" s="120">
        <v>5522</v>
      </c>
      <c r="B73" s="122" t="s">
        <v>381</v>
      </c>
      <c r="C73" s="123">
        <v>0</v>
      </c>
      <c r="D73" s="123">
        <v>0</v>
      </c>
    </row>
    <row r="74" spans="1:4" x14ac:dyDescent="0.2">
      <c r="A74" s="120">
        <v>5530</v>
      </c>
      <c r="B74" s="122" t="s">
        <v>382</v>
      </c>
      <c r="C74" s="123">
        <f>SUM(C75:C79)</f>
        <v>0</v>
      </c>
      <c r="D74" s="123">
        <f>SUM(D75:D79)</f>
        <v>0</v>
      </c>
    </row>
    <row r="75" spans="1:4" x14ac:dyDescent="0.2">
      <c r="A75" s="120">
        <v>5531</v>
      </c>
      <c r="B75" s="122" t="s">
        <v>383</v>
      </c>
      <c r="C75" s="123">
        <v>0</v>
      </c>
      <c r="D75" s="123">
        <v>0</v>
      </c>
    </row>
    <row r="76" spans="1:4" x14ac:dyDescent="0.2">
      <c r="A76" s="120">
        <v>5532</v>
      </c>
      <c r="B76" s="122" t="s">
        <v>384</v>
      </c>
      <c r="C76" s="123">
        <v>0</v>
      </c>
      <c r="D76" s="123">
        <v>0</v>
      </c>
    </row>
    <row r="77" spans="1:4" x14ac:dyDescent="0.2">
      <c r="A77" s="120">
        <v>5533</v>
      </c>
      <c r="B77" s="122" t="s">
        <v>385</v>
      </c>
      <c r="C77" s="123">
        <v>0</v>
      </c>
      <c r="D77" s="123">
        <v>0</v>
      </c>
    </row>
    <row r="78" spans="1:4" x14ac:dyDescent="0.2">
      <c r="A78" s="120">
        <v>5534</v>
      </c>
      <c r="B78" s="122" t="s">
        <v>386</v>
      </c>
      <c r="C78" s="123">
        <v>0</v>
      </c>
      <c r="D78" s="123">
        <v>0</v>
      </c>
    </row>
    <row r="79" spans="1:4" x14ac:dyDescent="0.2">
      <c r="A79" s="120">
        <v>5535</v>
      </c>
      <c r="B79" s="122" t="s">
        <v>387</v>
      </c>
      <c r="C79" s="123">
        <v>0</v>
      </c>
      <c r="D79" s="123">
        <v>0</v>
      </c>
    </row>
    <row r="80" spans="1:4" x14ac:dyDescent="0.2">
      <c r="A80" s="120">
        <v>5540</v>
      </c>
      <c r="B80" s="122" t="s">
        <v>388</v>
      </c>
      <c r="C80" s="123">
        <f>SUM(C81)</f>
        <v>0</v>
      </c>
      <c r="D80" s="123">
        <f>SUM(D81)</f>
        <v>0</v>
      </c>
    </row>
    <row r="81" spans="1:4" x14ac:dyDescent="0.2">
      <c r="A81" s="120">
        <v>5541</v>
      </c>
      <c r="B81" s="122" t="s">
        <v>388</v>
      </c>
      <c r="C81" s="123">
        <v>0</v>
      </c>
      <c r="D81" s="123">
        <v>0</v>
      </c>
    </row>
    <row r="82" spans="1:4" x14ac:dyDescent="0.2">
      <c r="A82" s="120">
        <v>5550</v>
      </c>
      <c r="B82" s="122" t="s">
        <v>389</v>
      </c>
      <c r="C82" s="123">
        <f>SUM(C83)</f>
        <v>0</v>
      </c>
      <c r="D82" s="123">
        <f>SUM(D83)</f>
        <v>0</v>
      </c>
    </row>
    <row r="83" spans="1:4" x14ac:dyDescent="0.2">
      <c r="A83" s="120">
        <v>5551</v>
      </c>
      <c r="B83" s="122" t="s">
        <v>389</v>
      </c>
      <c r="C83" s="123">
        <v>0</v>
      </c>
      <c r="D83" s="123">
        <v>0</v>
      </c>
    </row>
    <row r="84" spans="1:4" x14ac:dyDescent="0.2">
      <c r="A84" s="120">
        <v>5590</v>
      </c>
      <c r="B84" s="122" t="s">
        <v>390</v>
      </c>
      <c r="C84" s="123">
        <f>SUM(C85:C92)</f>
        <v>0</v>
      </c>
      <c r="D84" s="123">
        <f>SUM(D85:D92)</f>
        <v>0</v>
      </c>
    </row>
    <row r="85" spans="1:4" x14ac:dyDescent="0.2">
      <c r="A85" s="120">
        <v>5591</v>
      </c>
      <c r="B85" s="122" t="s">
        <v>391</v>
      </c>
      <c r="C85" s="123">
        <v>0</v>
      </c>
      <c r="D85" s="123">
        <v>0</v>
      </c>
    </row>
    <row r="86" spans="1:4" x14ac:dyDescent="0.2">
      <c r="A86" s="120">
        <v>5592</v>
      </c>
      <c r="B86" s="122" t="s">
        <v>392</v>
      </c>
      <c r="C86" s="123">
        <v>0</v>
      </c>
      <c r="D86" s="123">
        <v>0</v>
      </c>
    </row>
    <row r="87" spans="1:4" x14ac:dyDescent="0.2">
      <c r="A87" s="120">
        <v>5593</v>
      </c>
      <c r="B87" s="122" t="s">
        <v>393</v>
      </c>
      <c r="C87" s="123">
        <v>0</v>
      </c>
      <c r="D87" s="123">
        <v>0</v>
      </c>
    </row>
    <row r="88" spans="1:4" x14ac:dyDescent="0.2">
      <c r="A88" s="120">
        <v>5594</v>
      </c>
      <c r="B88" s="122" t="s">
        <v>394</v>
      </c>
      <c r="C88" s="123">
        <v>0</v>
      </c>
      <c r="D88" s="123">
        <v>0</v>
      </c>
    </row>
    <row r="89" spans="1:4" x14ac:dyDescent="0.2">
      <c r="A89" s="120">
        <v>5595</v>
      </c>
      <c r="B89" s="122" t="s">
        <v>395</v>
      </c>
      <c r="C89" s="123">
        <v>0</v>
      </c>
      <c r="D89" s="123">
        <v>0</v>
      </c>
    </row>
    <row r="90" spans="1:4" x14ac:dyDescent="0.2">
      <c r="A90" s="120">
        <v>5596</v>
      </c>
      <c r="B90" s="122" t="s">
        <v>288</v>
      </c>
      <c r="C90" s="123">
        <v>0</v>
      </c>
      <c r="D90" s="123">
        <v>0</v>
      </c>
    </row>
    <row r="91" spans="1:4" x14ac:dyDescent="0.2">
      <c r="A91" s="120">
        <v>5597</v>
      </c>
      <c r="B91" s="122" t="s">
        <v>396</v>
      </c>
      <c r="C91" s="123">
        <v>0</v>
      </c>
      <c r="D91" s="123">
        <v>0</v>
      </c>
    </row>
    <row r="92" spans="1:4" x14ac:dyDescent="0.2">
      <c r="A92" s="120">
        <v>5599</v>
      </c>
      <c r="B92" s="122" t="s">
        <v>397</v>
      </c>
      <c r="C92" s="123">
        <v>0</v>
      </c>
      <c r="D92" s="123">
        <v>0</v>
      </c>
    </row>
    <row r="93" spans="1:4" x14ac:dyDescent="0.2">
      <c r="A93" s="117">
        <v>5600</v>
      </c>
      <c r="B93" s="118" t="s">
        <v>43</v>
      </c>
      <c r="C93" s="119">
        <f>C94</f>
        <v>0</v>
      </c>
      <c r="D93" s="119">
        <f>D94</f>
        <v>0</v>
      </c>
    </row>
    <row r="94" spans="1:4" x14ac:dyDescent="0.2">
      <c r="A94" s="120">
        <v>5610</v>
      </c>
      <c r="B94" s="122" t="s">
        <v>398</v>
      </c>
      <c r="C94" s="123">
        <f>C95</f>
        <v>0</v>
      </c>
      <c r="D94" s="123">
        <f>D95</f>
        <v>0</v>
      </c>
    </row>
    <row r="95" spans="1:4" x14ac:dyDescent="0.2">
      <c r="A95" s="120">
        <v>5611</v>
      </c>
      <c r="B95" s="122" t="s">
        <v>399</v>
      </c>
      <c r="C95" s="123">
        <v>0</v>
      </c>
      <c r="D95" s="123">
        <v>0</v>
      </c>
    </row>
    <row r="96" spans="1:4" x14ac:dyDescent="0.2">
      <c r="A96" s="117">
        <v>2110</v>
      </c>
      <c r="B96" s="118" t="s">
        <v>548</v>
      </c>
      <c r="C96" s="119">
        <f>SUM(C97:C101)</f>
        <v>69037.789999999994</v>
      </c>
      <c r="D96" s="119">
        <f>SUM(D97:D101)</f>
        <v>1087069.99</v>
      </c>
    </row>
    <row r="97" spans="1:4" x14ac:dyDescent="0.2">
      <c r="A97" s="120">
        <v>2111</v>
      </c>
      <c r="B97" s="122" t="s">
        <v>549</v>
      </c>
      <c r="C97" s="123">
        <v>3331.58</v>
      </c>
      <c r="D97" s="123">
        <v>1013970.73</v>
      </c>
    </row>
    <row r="98" spans="1:4" x14ac:dyDescent="0.2">
      <c r="A98" s="120">
        <v>2112</v>
      </c>
      <c r="B98" s="122" t="s">
        <v>550</v>
      </c>
      <c r="C98" s="19">
        <v>2106.21</v>
      </c>
      <c r="D98" s="123">
        <v>12631.17</v>
      </c>
    </row>
    <row r="99" spans="1:4" x14ac:dyDescent="0.2">
      <c r="A99" s="120">
        <v>2112</v>
      </c>
      <c r="B99" s="122" t="s">
        <v>551</v>
      </c>
      <c r="C99" s="19">
        <v>63600</v>
      </c>
      <c r="D99" s="123">
        <v>60468.09</v>
      </c>
    </row>
    <row r="100" spans="1:4" x14ac:dyDescent="0.2">
      <c r="A100" s="120">
        <v>2115</v>
      </c>
      <c r="B100" s="122" t="s">
        <v>552</v>
      </c>
      <c r="C100" s="123">
        <v>0</v>
      </c>
      <c r="D100" s="123">
        <v>0</v>
      </c>
    </row>
    <row r="101" spans="1:4" x14ac:dyDescent="0.2">
      <c r="A101" s="120">
        <v>2114</v>
      </c>
      <c r="B101" s="122" t="s">
        <v>553</v>
      </c>
      <c r="C101" s="123">
        <v>0</v>
      </c>
      <c r="D101" s="123">
        <v>0</v>
      </c>
    </row>
    <row r="102" spans="1:4" x14ac:dyDescent="0.2">
      <c r="A102" s="120"/>
      <c r="B102" s="121" t="s">
        <v>554</v>
      </c>
      <c r="C102" s="119">
        <f>+C125+C103</f>
        <v>392222.98</v>
      </c>
      <c r="D102" s="119">
        <f>+D125+D103</f>
        <v>341874.98</v>
      </c>
    </row>
    <row r="103" spans="1:4" x14ac:dyDescent="0.2">
      <c r="A103" s="117">
        <v>4300</v>
      </c>
      <c r="B103" s="124" t="s">
        <v>274</v>
      </c>
      <c r="C103" s="119">
        <f>C104+C107+C113+C115+C117</f>
        <v>392222.98</v>
      </c>
      <c r="D103" s="119">
        <f>D104+D107+D113+D115+D117</f>
        <v>341874.98</v>
      </c>
    </row>
    <row r="104" spans="1:4" x14ac:dyDescent="0.2">
      <c r="A104" s="117">
        <v>4310</v>
      </c>
      <c r="B104" s="124" t="s">
        <v>275</v>
      </c>
      <c r="C104" s="119">
        <f>C105+C106</f>
        <v>0</v>
      </c>
      <c r="D104" s="119">
        <f>D105+D106</f>
        <v>0</v>
      </c>
    </row>
    <row r="105" spans="1:4" x14ac:dyDescent="0.2">
      <c r="A105" s="120">
        <v>4311</v>
      </c>
      <c r="B105" s="125" t="s">
        <v>446</v>
      </c>
      <c r="C105" s="123">
        <v>0</v>
      </c>
      <c r="D105" s="123">
        <v>0</v>
      </c>
    </row>
    <row r="106" spans="1:4" x14ac:dyDescent="0.2">
      <c r="A106" s="120">
        <v>4319</v>
      </c>
      <c r="B106" s="125" t="s">
        <v>276</v>
      </c>
      <c r="C106" s="123">
        <v>0</v>
      </c>
      <c r="D106" s="123">
        <v>0</v>
      </c>
    </row>
    <row r="107" spans="1:4" x14ac:dyDescent="0.2">
      <c r="A107" s="117">
        <v>4320</v>
      </c>
      <c r="B107" s="124" t="s">
        <v>277</v>
      </c>
      <c r="C107" s="119">
        <f>SUM(C108:C112)</f>
        <v>0</v>
      </c>
      <c r="D107" s="119">
        <f>SUM(D108:D112)</f>
        <v>0</v>
      </c>
    </row>
    <row r="108" spans="1:4" x14ac:dyDescent="0.2">
      <c r="A108" s="120">
        <v>4321</v>
      </c>
      <c r="B108" s="125" t="s">
        <v>278</v>
      </c>
      <c r="C108" s="123">
        <v>0</v>
      </c>
      <c r="D108" s="123">
        <v>0</v>
      </c>
    </row>
    <row r="109" spans="1:4" x14ac:dyDescent="0.2">
      <c r="A109" s="120">
        <v>4322</v>
      </c>
      <c r="B109" s="125" t="s">
        <v>279</v>
      </c>
      <c r="C109" s="123">
        <v>0</v>
      </c>
      <c r="D109" s="123">
        <v>0</v>
      </c>
    </row>
    <row r="110" spans="1:4" x14ac:dyDescent="0.2">
      <c r="A110" s="120">
        <v>4323</v>
      </c>
      <c r="B110" s="125" t="s">
        <v>280</v>
      </c>
      <c r="C110" s="123">
        <v>0</v>
      </c>
      <c r="D110" s="123">
        <v>0</v>
      </c>
    </row>
    <row r="111" spans="1:4" x14ac:dyDescent="0.2">
      <c r="A111" s="120">
        <v>4324</v>
      </c>
      <c r="B111" s="125" t="s">
        <v>281</v>
      </c>
      <c r="C111" s="123">
        <v>0</v>
      </c>
      <c r="D111" s="123">
        <v>0</v>
      </c>
    </row>
    <row r="112" spans="1:4" x14ac:dyDescent="0.2">
      <c r="A112" s="120">
        <v>4325</v>
      </c>
      <c r="B112" s="125" t="s">
        <v>282</v>
      </c>
      <c r="C112" s="123">
        <v>0</v>
      </c>
      <c r="D112" s="123">
        <v>0</v>
      </c>
    </row>
    <row r="113" spans="1:4" x14ac:dyDescent="0.2">
      <c r="A113" s="117">
        <v>4330</v>
      </c>
      <c r="B113" s="124" t="s">
        <v>283</v>
      </c>
      <c r="C113" s="119">
        <f>C114</f>
        <v>0</v>
      </c>
      <c r="D113" s="119">
        <f>D114</f>
        <v>0</v>
      </c>
    </row>
    <row r="114" spans="1:4" x14ac:dyDescent="0.2">
      <c r="A114" s="120">
        <v>4331</v>
      </c>
      <c r="B114" s="125" t="s">
        <v>283</v>
      </c>
      <c r="C114" s="123">
        <v>0</v>
      </c>
      <c r="D114" s="123">
        <v>0</v>
      </c>
    </row>
    <row r="115" spans="1:4" x14ac:dyDescent="0.2">
      <c r="A115" s="117">
        <v>4340</v>
      </c>
      <c r="B115" s="124" t="s">
        <v>284</v>
      </c>
      <c r="C115" s="119">
        <f>C116</f>
        <v>0</v>
      </c>
      <c r="D115" s="119">
        <f>D116</f>
        <v>0</v>
      </c>
    </row>
    <row r="116" spans="1:4" x14ac:dyDescent="0.2">
      <c r="A116" s="120">
        <v>4341</v>
      </c>
      <c r="B116" s="125" t="s">
        <v>284</v>
      </c>
      <c r="C116" s="123">
        <v>0</v>
      </c>
      <c r="D116" s="123">
        <v>0</v>
      </c>
    </row>
    <row r="117" spans="1:4" x14ac:dyDescent="0.2">
      <c r="A117" s="117">
        <v>4390</v>
      </c>
      <c r="B117" s="124" t="s">
        <v>285</v>
      </c>
      <c r="C117" s="119">
        <f>SUM(C118:C124)</f>
        <v>392222.98</v>
      </c>
      <c r="D117" s="119">
        <f>SUM(D118:D124)</f>
        <v>341874.98</v>
      </c>
    </row>
    <row r="118" spans="1:4" x14ac:dyDescent="0.2">
      <c r="A118" s="120">
        <v>4392</v>
      </c>
      <c r="B118" s="125" t="s">
        <v>286</v>
      </c>
      <c r="C118" s="123">
        <v>0</v>
      </c>
      <c r="D118" s="123">
        <v>0</v>
      </c>
    </row>
    <row r="119" spans="1:4" x14ac:dyDescent="0.2">
      <c r="A119" s="120">
        <v>4393</v>
      </c>
      <c r="B119" s="125" t="s">
        <v>447</v>
      </c>
      <c r="C119" s="123">
        <v>0</v>
      </c>
      <c r="D119" s="123">
        <v>0</v>
      </c>
    </row>
    <row r="120" spans="1:4" x14ac:dyDescent="0.2">
      <c r="A120" s="120">
        <v>4394</v>
      </c>
      <c r="B120" s="125" t="s">
        <v>287</v>
      </c>
      <c r="C120" s="123">
        <v>0</v>
      </c>
      <c r="D120" s="123">
        <v>0</v>
      </c>
    </row>
    <row r="121" spans="1:4" x14ac:dyDescent="0.2">
      <c r="A121" s="120">
        <v>4395</v>
      </c>
      <c r="B121" s="125" t="s">
        <v>288</v>
      </c>
      <c r="C121" s="123">
        <v>0</v>
      </c>
      <c r="D121" s="123">
        <v>0</v>
      </c>
    </row>
    <row r="122" spans="1:4" x14ac:dyDescent="0.2">
      <c r="A122" s="120">
        <v>4396</v>
      </c>
      <c r="B122" s="125" t="s">
        <v>289</v>
      </c>
      <c r="C122" s="123">
        <v>0</v>
      </c>
      <c r="D122" s="123">
        <v>0</v>
      </c>
    </row>
    <row r="123" spans="1:4" x14ac:dyDescent="0.2">
      <c r="A123" s="120">
        <v>4397</v>
      </c>
      <c r="B123" s="125" t="s">
        <v>448</v>
      </c>
      <c r="C123" s="123">
        <v>0</v>
      </c>
      <c r="D123" s="123">
        <v>0</v>
      </c>
    </row>
    <row r="124" spans="1:4" x14ac:dyDescent="0.2">
      <c r="A124" s="120">
        <v>4399</v>
      </c>
      <c r="B124" s="125" t="s">
        <v>285</v>
      </c>
      <c r="C124" s="123">
        <v>392222.98</v>
      </c>
      <c r="D124" s="123">
        <v>341874.98</v>
      </c>
    </row>
    <row r="125" spans="1:4" x14ac:dyDescent="0.2">
      <c r="A125" s="117">
        <v>1120</v>
      </c>
      <c r="B125" s="118" t="s">
        <v>555</v>
      </c>
      <c r="C125" s="119">
        <f>SUM(C126:C134)</f>
        <v>0</v>
      </c>
      <c r="D125" s="119">
        <f>SUM(D126:D134)</f>
        <v>0</v>
      </c>
    </row>
    <row r="126" spans="1:4" x14ac:dyDescent="0.2">
      <c r="A126" s="120">
        <v>1124</v>
      </c>
      <c r="B126" s="122" t="s">
        <v>556</v>
      </c>
      <c r="C126" s="126">
        <v>0</v>
      </c>
      <c r="D126" s="123">
        <v>0</v>
      </c>
    </row>
    <row r="127" spans="1:4" x14ac:dyDescent="0.2">
      <c r="A127" s="120">
        <v>1124</v>
      </c>
      <c r="B127" s="122" t="s">
        <v>557</v>
      </c>
      <c r="C127" s="126">
        <v>0</v>
      </c>
      <c r="D127" s="123">
        <v>0</v>
      </c>
    </row>
    <row r="128" spans="1:4" x14ac:dyDescent="0.2">
      <c r="A128" s="120">
        <v>1124</v>
      </c>
      <c r="B128" s="122" t="s">
        <v>558</v>
      </c>
      <c r="C128" s="126">
        <v>0</v>
      </c>
      <c r="D128" s="123">
        <v>0</v>
      </c>
    </row>
    <row r="129" spans="1:4" x14ac:dyDescent="0.2">
      <c r="A129" s="120">
        <v>1124</v>
      </c>
      <c r="B129" s="122" t="s">
        <v>559</v>
      </c>
      <c r="C129" s="126">
        <v>0</v>
      </c>
      <c r="D129" s="123">
        <v>0</v>
      </c>
    </row>
    <row r="130" spans="1:4" x14ac:dyDescent="0.2">
      <c r="A130" s="120">
        <v>1124</v>
      </c>
      <c r="B130" s="122" t="s">
        <v>560</v>
      </c>
      <c r="C130" s="123">
        <v>0</v>
      </c>
      <c r="D130" s="123">
        <v>0</v>
      </c>
    </row>
    <row r="131" spans="1:4" x14ac:dyDescent="0.2">
      <c r="A131" s="120">
        <v>1124</v>
      </c>
      <c r="B131" s="122" t="s">
        <v>561</v>
      </c>
      <c r="C131" s="123">
        <v>0</v>
      </c>
      <c r="D131" s="123">
        <v>0</v>
      </c>
    </row>
    <row r="132" spans="1:4" x14ac:dyDescent="0.2">
      <c r="A132" s="18">
        <v>1122</v>
      </c>
      <c r="B132" s="122" t="s">
        <v>562</v>
      </c>
      <c r="C132" s="19">
        <v>0</v>
      </c>
      <c r="D132" s="19">
        <v>0</v>
      </c>
    </row>
    <row r="133" spans="1:4" x14ac:dyDescent="0.2">
      <c r="A133" s="18">
        <v>1122</v>
      </c>
      <c r="B133" s="122" t="s">
        <v>563</v>
      </c>
      <c r="C133" s="127">
        <v>0</v>
      </c>
      <c r="D133" s="19">
        <v>0</v>
      </c>
    </row>
    <row r="134" spans="1:4" x14ac:dyDescent="0.2">
      <c r="A134" s="18">
        <v>1122</v>
      </c>
      <c r="B134" s="122" t="s">
        <v>564</v>
      </c>
      <c r="C134" s="19">
        <v>0</v>
      </c>
      <c r="D134" s="19">
        <v>0</v>
      </c>
    </row>
    <row r="135" spans="1:4" x14ac:dyDescent="0.2">
      <c r="A135" s="18"/>
      <c r="B135" s="128" t="s">
        <v>565</v>
      </c>
      <c r="C135" s="114">
        <f>C47+C48-C102</f>
        <v>3200469.71</v>
      </c>
      <c r="D135" s="114">
        <f>D47+D48-D102</f>
        <v>2181704.0300000003</v>
      </c>
    </row>
    <row r="137" spans="1:4" x14ac:dyDescent="0.2">
      <c r="A137" s="21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C49:C60 D49 D58" xr:uid="{00000000-0002-0000-0700-000002000000}"/>
  </dataValidations>
  <pageMargins left="0.70866141732283472" right="1.3" top="0.74803149606299213" bottom="0.74803149606299213" header="0.31496062992125984" footer="0.31496062992125984"/>
  <pageSetup orientation="landscape" r:id="rId1"/>
  <headerFooter>
    <oddFooter>&amp;RPágina &amp;Pde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C22"/>
  <sheetViews>
    <sheetView showGridLines="0" workbookViewId="0">
      <selection activeCell="A43" sqref="A1:C43"/>
    </sheetView>
  </sheetViews>
  <sheetFormatPr baseColWidth="10" defaultColWidth="11.42578125" defaultRowHeight="11.25" x14ac:dyDescent="0.2"/>
  <cols>
    <col min="1" max="1" width="3.28515625" style="21" customWidth="1"/>
    <col min="2" max="2" width="75.5703125" style="21" customWidth="1"/>
    <col min="3" max="3" width="25.140625" style="100" customWidth="1"/>
    <col min="4" max="16384" width="11.42578125" style="21"/>
  </cols>
  <sheetData>
    <row r="1" spans="1:3" s="20" customFormat="1" ht="18" customHeight="1" x14ac:dyDescent="0.25">
      <c r="A1" s="141" t="s">
        <v>569</v>
      </c>
      <c r="B1" s="142"/>
      <c r="C1" s="143"/>
    </row>
    <row r="2" spans="1:3" s="20" customFormat="1" ht="18" customHeight="1" x14ac:dyDescent="0.25">
      <c r="A2" s="144" t="s">
        <v>531</v>
      </c>
      <c r="B2" s="145"/>
      <c r="C2" s="146"/>
    </row>
    <row r="3" spans="1:3" s="20" customFormat="1" ht="18" customHeight="1" x14ac:dyDescent="0.25">
      <c r="A3" s="144" t="s">
        <v>570</v>
      </c>
      <c r="B3" s="145"/>
      <c r="C3" s="146"/>
    </row>
    <row r="4" spans="1:3" s="22" customFormat="1" ht="18" customHeight="1" x14ac:dyDescent="0.2">
      <c r="A4" s="147" t="s">
        <v>532</v>
      </c>
      <c r="B4" s="148"/>
      <c r="C4" s="149"/>
    </row>
    <row r="5" spans="1:3" x14ac:dyDescent="0.2">
      <c r="A5" s="34" t="s">
        <v>451</v>
      </c>
      <c r="B5" s="34"/>
      <c r="C5" s="96">
        <v>29182428.789999999</v>
      </c>
    </row>
    <row r="6" spans="1:3" x14ac:dyDescent="0.2">
      <c r="A6" s="35"/>
      <c r="B6" s="36"/>
      <c r="C6" s="53"/>
    </row>
    <row r="7" spans="1:3" x14ac:dyDescent="0.2">
      <c r="A7" s="43" t="s">
        <v>452</v>
      </c>
      <c r="B7" s="43"/>
      <c r="C7" s="97">
        <f>SUM(C8:C13)</f>
        <v>0</v>
      </c>
    </row>
    <row r="8" spans="1:3" x14ac:dyDescent="0.2">
      <c r="A8" s="50" t="s">
        <v>453</v>
      </c>
      <c r="B8" s="49" t="s">
        <v>275</v>
      </c>
      <c r="C8" s="98">
        <v>0</v>
      </c>
    </row>
    <row r="9" spans="1:3" x14ac:dyDescent="0.2">
      <c r="A9" s="37" t="s">
        <v>454</v>
      </c>
      <c r="B9" s="38" t="s">
        <v>463</v>
      </c>
      <c r="C9" s="98">
        <v>0</v>
      </c>
    </row>
    <row r="10" spans="1:3" x14ac:dyDescent="0.2">
      <c r="A10" s="37" t="s">
        <v>455</v>
      </c>
      <c r="B10" s="38" t="s">
        <v>283</v>
      </c>
      <c r="C10" s="98">
        <v>0</v>
      </c>
    </row>
    <row r="11" spans="1:3" x14ac:dyDescent="0.2">
      <c r="A11" s="37" t="s">
        <v>456</v>
      </c>
      <c r="B11" s="38" t="s">
        <v>284</v>
      </c>
      <c r="C11" s="98">
        <v>0</v>
      </c>
    </row>
    <row r="12" spans="1:3" x14ac:dyDescent="0.2">
      <c r="A12" s="37" t="s">
        <v>457</v>
      </c>
      <c r="B12" s="38" t="s">
        <v>285</v>
      </c>
      <c r="C12" s="98">
        <v>0</v>
      </c>
    </row>
    <row r="13" spans="1:3" x14ac:dyDescent="0.2">
      <c r="A13" s="39" t="s">
        <v>458</v>
      </c>
      <c r="B13" s="40" t="s">
        <v>459</v>
      </c>
      <c r="C13" s="98">
        <v>0</v>
      </c>
    </row>
    <row r="14" spans="1:3" x14ac:dyDescent="0.2">
      <c r="A14" s="35"/>
      <c r="B14" s="41"/>
      <c r="C14" s="42"/>
    </row>
    <row r="15" spans="1:3" x14ac:dyDescent="0.2">
      <c r="A15" s="43" t="s">
        <v>47</v>
      </c>
      <c r="B15" s="36"/>
      <c r="C15" s="97">
        <f>SUM(C16:C18)</f>
        <v>0</v>
      </c>
    </row>
    <row r="16" spans="1:3" x14ac:dyDescent="0.2">
      <c r="A16" s="44">
        <v>3.1</v>
      </c>
      <c r="B16" s="38" t="s">
        <v>462</v>
      </c>
      <c r="C16" s="98">
        <v>0</v>
      </c>
    </row>
    <row r="17" spans="1:3" x14ac:dyDescent="0.2">
      <c r="A17" s="45">
        <v>3.2</v>
      </c>
      <c r="B17" s="38" t="s">
        <v>460</v>
      </c>
      <c r="C17" s="98">
        <v>0</v>
      </c>
    </row>
    <row r="18" spans="1:3" x14ac:dyDescent="0.2">
      <c r="A18" s="45">
        <v>3.3</v>
      </c>
      <c r="B18" s="40" t="s">
        <v>461</v>
      </c>
      <c r="C18" s="99">
        <v>0</v>
      </c>
    </row>
    <row r="19" spans="1:3" x14ac:dyDescent="0.2">
      <c r="A19" s="35"/>
      <c r="B19" s="46"/>
      <c r="C19" s="47"/>
    </row>
    <row r="20" spans="1:3" x14ac:dyDescent="0.2">
      <c r="A20" s="48" t="s">
        <v>46</v>
      </c>
      <c r="B20" s="48"/>
      <c r="C20" s="96">
        <f>C5+C7-C15</f>
        <v>29182428.789999999</v>
      </c>
    </row>
    <row r="22" spans="1:3" x14ac:dyDescent="0.2">
      <c r="A22" s="21" t="s">
        <v>543</v>
      </c>
      <c r="B22" s="134"/>
    </row>
  </sheetData>
  <mergeCells count="4">
    <mergeCell ref="A1:C1"/>
    <mergeCell ref="A2:C2"/>
    <mergeCell ref="A3:C3"/>
    <mergeCell ref="A4:C4"/>
  </mergeCells>
  <pageMargins left="1.299212598425197" right="0.70866141732283472" top="0.9448818897637796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C41"/>
  <sheetViews>
    <sheetView showGridLines="0" topLeftCell="A16" workbookViewId="0">
      <selection activeCell="A62" sqref="A1:C62"/>
    </sheetView>
  </sheetViews>
  <sheetFormatPr baseColWidth="10" defaultColWidth="11.42578125" defaultRowHeight="11.25" x14ac:dyDescent="0.2"/>
  <cols>
    <col min="1" max="1" width="3.7109375" style="21" customWidth="1"/>
    <col min="2" max="2" width="67.28515625" style="21" customWidth="1"/>
    <col min="3" max="3" width="39.5703125" style="100" customWidth="1"/>
    <col min="4" max="4" width="12.140625" style="21" bestFit="1" customWidth="1"/>
    <col min="5" max="16384" width="11.42578125" style="21"/>
  </cols>
  <sheetData>
    <row r="1" spans="1:3" s="23" customFormat="1" ht="18.95" customHeight="1" x14ac:dyDescent="0.25">
      <c r="A1" s="150" t="s">
        <v>569</v>
      </c>
      <c r="B1" s="151"/>
      <c r="C1" s="152"/>
    </row>
    <row r="2" spans="1:3" s="23" customFormat="1" ht="18.95" customHeight="1" x14ac:dyDescent="0.25">
      <c r="A2" s="153" t="s">
        <v>533</v>
      </c>
      <c r="B2" s="154"/>
      <c r="C2" s="155"/>
    </row>
    <row r="3" spans="1:3" s="23" customFormat="1" ht="18.95" customHeight="1" x14ac:dyDescent="0.25">
      <c r="A3" s="153" t="s">
        <v>570</v>
      </c>
      <c r="B3" s="154"/>
      <c r="C3" s="155"/>
    </row>
    <row r="4" spans="1:3" x14ac:dyDescent="0.2">
      <c r="A4" s="147" t="s">
        <v>532</v>
      </c>
      <c r="B4" s="148"/>
      <c r="C4" s="149"/>
    </row>
    <row r="5" spans="1:3" x14ac:dyDescent="0.2">
      <c r="A5" s="58" t="s">
        <v>464</v>
      </c>
      <c r="B5" s="34"/>
      <c r="C5" s="135">
        <v>26491641.800000001</v>
      </c>
    </row>
    <row r="6" spans="1:3" x14ac:dyDescent="0.2">
      <c r="A6" s="52"/>
      <c r="B6" s="36"/>
      <c r="C6" s="53"/>
    </row>
    <row r="7" spans="1:3" x14ac:dyDescent="0.2">
      <c r="A7" s="43" t="s">
        <v>465</v>
      </c>
      <c r="B7" s="54"/>
      <c r="C7" s="97">
        <f>SUM(C8:C28)</f>
        <v>832867.91</v>
      </c>
    </row>
    <row r="8" spans="1:3" x14ac:dyDescent="0.2">
      <c r="A8" s="67">
        <v>2.1</v>
      </c>
      <c r="B8" s="59" t="s">
        <v>303</v>
      </c>
      <c r="C8" s="101">
        <v>0</v>
      </c>
    </row>
    <row r="9" spans="1:3" x14ac:dyDescent="0.2">
      <c r="A9" s="67">
        <v>2.2000000000000002</v>
      </c>
      <c r="B9" s="59" t="s">
        <v>300</v>
      </c>
      <c r="C9" s="101">
        <v>0</v>
      </c>
    </row>
    <row r="10" spans="1:3" x14ac:dyDescent="0.2">
      <c r="A10" s="64">
        <v>2.2999999999999998</v>
      </c>
      <c r="B10" s="51" t="s">
        <v>170</v>
      </c>
      <c r="C10" s="101">
        <v>50900</v>
      </c>
    </row>
    <row r="11" spans="1:3" x14ac:dyDescent="0.2">
      <c r="A11" s="64">
        <v>2.4</v>
      </c>
      <c r="B11" s="51" t="s">
        <v>171</v>
      </c>
      <c r="C11" s="101">
        <v>0</v>
      </c>
    </row>
    <row r="12" spans="1:3" x14ac:dyDescent="0.2">
      <c r="A12" s="64">
        <v>2.5</v>
      </c>
      <c r="B12" s="51" t="s">
        <v>172</v>
      </c>
      <c r="C12" s="101">
        <v>0</v>
      </c>
    </row>
    <row r="13" spans="1:3" x14ac:dyDescent="0.2">
      <c r="A13" s="64">
        <v>2.6</v>
      </c>
      <c r="B13" s="51" t="s">
        <v>173</v>
      </c>
      <c r="C13" s="101">
        <v>256900</v>
      </c>
    </row>
    <row r="14" spans="1:3" x14ac:dyDescent="0.2">
      <c r="A14" s="64">
        <v>2.7</v>
      </c>
      <c r="B14" s="51" t="s">
        <v>174</v>
      </c>
      <c r="C14" s="101">
        <v>0</v>
      </c>
    </row>
    <row r="15" spans="1:3" x14ac:dyDescent="0.2">
      <c r="A15" s="64">
        <v>2.8</v>
      </c>
      <c r="B15" s="51" t="s">
        <v>175</v>
      </c>
      <c r="C15" s="101">
        <v>0</v>
      </c>
    </row>
    <row r="16" spans="1:3" x14ac:dyDescent="0.2">
      <c r="A16" s="64">
        <v>2.9</v>
      </c>
      <c r="B16" s="51" t="s">
        <v>177</v>
      </c>
      <c r="C16" s="101">
        <v>0</v>
      </c>
    </row>
    <row r="17" spans="1:3" x14ac:dyDescent="0.2">
      <c r="A17" s="64" t="s">
        <v>466</v>
      </c>
      <c r="B17" s="51" t="s">
        <v>467</v>
      </c>
      <c r="C17" s="101">
        <v>0</v>
      </c>
    </row>
    <row r="18" spans="1:3" x14ac:dyDescent="0.2">
      <c r="A18" s="64" t="s">
        <v>496</v>
      </c>
      <c r="B18" s="51" t="s">
        <v>179</v>
      </c>
      <c r="C18" s="101">
        <v>0</v>
      </c>
    </row>
    <row r="19" spans="1:3" x14ac:dyDescent="0.2">
      <c r="A19" s="64" t="s">
        <v>497</v>
      </c>
      <c r="B19" s="51" t="s">
        <v>468</v>
      </c>
      <c r="C19" s="101">
        <v>0</v>
      </c>
    </row>
    <row r="20" spans="1:3" x14ac:dyDescent="0.2">
      <c r="A20" s="64" t="s">
        <v>498</v>
      </c>
      <c r="B20" s="51" t="s">
        <v>469</v>
      </c>
      <c r="C20" s="101">
        <v>525067.91</v>
      </c>
    </row>
    <row r="21" spans="1:3" x14ac:dyDescent="0.2">
      <c r="A21" s="64" t="s">
        <v>499</v>
      </c>
      <c r="B21" s="51" t="s">
        <v>470</v>
      </c>
      <c r="C21" s="101">
        <v>0</v>
      </c>
    </row>
    <row r="22" spans="1:3" x14ac:dyDescent="0.2">
      <c r="A22" s="64" t="s">
        <v>471</v>
      </c>
      <c r="B22" s="51" t="s">
        <v>472</v>
      </c>
      <c r="C22" s="101">
        <v>0</v>
      </c>
    </row>
    <row r="23" spans="1:3" x14ac:dyDescent="0.2">
      <c r="A23" s="64" t="s">
        <v>473</v>
      </c>
      <c r="B23" s="51" t="s">
        <v>474</v>
      </c>
      <c r="C23" s="101">
        <v>0</v>
      </c>
    </row>
    <row r="24" spans="1:3" x14ac:dyDescent="0.2">
      <c r="A24" s="64" t="s">
        <v>475</v>
      </c>
      <c r="B24" s="51" t="s">
        <v>476</v>
      </c>
      <c r="C24" s="101">
        <v>0</v>
      </c>
    </row>
    <row r="25" spans="1:3" x14ac:dyDescent="0.2">
      <c r="A25" s="64" t="s">
        <v>477</v>
      </c>
      <c r="B25" s="51" t="s">
        <v>478</v>
      </c>
      <c r="C25" s="101">
        <v>0</v>
      </c>
    </row>
    <row r="26" spans="1:3" x14ac:dyDescent="0.2">
      <c r="A26" s="64" t="s">
        <v>479</v>
      </c>
      <c r="B26" s="51" t="s">
        <v>480</v>
      </c>
      <c r="C26" s="101">
        <v>0</v>
      </c>
    </row>
    <row r="27" spans="1:3" x14ac:dyDescent="0.2">
      <c r="A27" s="64" t="s">
        <v>481</v>
      </c>
      <c r="B27" s="51" t="s">
        <v>482</v>
      </c>
      <c r="C27" s="101">
        <v>0</v>
      </c>
    </row>
    <row r="28" spans="1:3" x14ac:dyDescent="0.2">
      <c r="A28" s="64" t="s">
        <v>483</v>
      </c>
      <c r="B28" s="59" t="s">
        <v>484</v>
      </c>
      <c r="C28" s="101">
        <v>0</v>
      </c>
    </row>
    <row r="29" spans="1:3" x14ac:dyDescent="0.2">
      <c r="A29" s="65"/>
      <c r="B29" s="60"/>
      <c r="C29" s="61"/>
    </row>
    <row r="30" spans="1:3" x14ac:dyDescent="0.2">
      <c r="A30" s="62" t="s">
        <v>485</v>
      </c>
      <c r="B30" s="63"/>
      <c r="C30" s="102">
        <f>SUM(C31:C37)</f>
        <v>497431.89</v>
      </c>
    </row>
    <row r="31" spans="1:3" x14ac:dyDescent="0.2">
      <c r="A31" s="64" t="s">
        <v>486</v>
      </c>
      <c r="B31" s="51" t="s">
        <v>372</v>
      </c>
      <c r="C31" s="101">
        <v>497431.89</v>
      </c>
    </row>
    <row r="32" spans="1:3" x14ac:dyDescent="0.2">
      <c r="A32" s="64" t="s">
        <v>487</v>
      </c>
      <c r="B32" s="51" t="s">
        <v>44</v>
      </c>
      <c r="C32" s="101">
        <v>0</v>
      </c>
    </row>
    <row r="33" spans="1:3" x14ac:dyDescent="0.2">
      <c r="A33" s="64" t="s">
        <v>488</v>
      </c>
      <c r="B33" s="51" t="s">
        <v>382</v>
      </c>
      <c r="C33" s="101">
        <v>0</v>
      </c>
    </row>
    <row r="34" spans="1:3" x14ac:dyDescent="0.2">
      <c r="A34" s="64" t="s">
        <v>489</v>
      </c>
      <c r="B34" s="51" t="s">
        <v>490</v>
      </c>
      <c r="C34" s="101">
        <v>0</v>
      </c>
    </row>
    <row r="35" spans="1:3" x14ac:dyDescent="0.2">
      <c r="A35" s="64" t="s">
        <v>491</v>
      </c>
      <c r="B35" s="51" t="s">
        <v>492</v>
      </c>
      <c r="C35" s="101">
        <v>0</v>
      </c>
    </row>
    <row r="36" spans="1:3" x14ac:dyDescent="0.2">
      <c r="A36" s="64" t="s">
        <v>493</v>
      </c>
      <c r="B36" s="51" t="s">
        <v>390</v>
      </c>
      <c r="C36" s="101">
        <v>0</v>
      </c>
    </row>
    <row r="37" spans="1:3" x14ac:dyDescent="0.2">
      <c r="A37" s="64" t="s">
        <v>494</v>
      </c>
      <c r="B37" s="59" t="s">
        <v>495</v>
      </c>
      <c r="C37" s="103">
        <v>0</v>
      </c>
    </row>
    <row r="38" spans="1:3" x14ac:dyDescent="0.2">
      <c r="A38" s="52"/>
      <c r="B38" s="55"/>
      <c r="C38" s="56"/>
    </row>
    <row r="39" spans="1:3" x14ac:dyDescent="0.2">
      <c r="A39" s="57" t="s">
        <v>48</v>
      </c>
      <c r="B39" s="34"/>
      <c r="C39" s="96">
        <f>C5-C7+C30</f>
        <v>26156205.780000001</v>
      </c>
    </row>
    <row r="41" spans="1:3" x14ac:dyDescent="0.2">
      <c r="A41" s="21" t="s">
        <v>543</v>
      </c>
    </row>
  </sheetData>
  <mergeCells count="4">
    <mergeCell ref="A1:C1"/>
    <mergeCell ref="A2:C2"/>
    <mergeCell ref="A3:C3"/>
    <mergeCell ref="A4:C4"/>
  </mergeCells>
  <pageMargins left="0.9055118110236221" right="0.70866141732283472" top="0.94488188976377963" bottom="0.55118110236220474" header="0.31496062992125984" footer="0.31496062992125984"/>
  <pageSetup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J53"/>
  <sheetViews>
    <sheetView showGridLines="0" tabSelected="1" workbookViewId="0">
      <selection activeCell="A69" sqref="A1:J69"/>
    </sheetView>
  </sheetViews>
  <sheetFormatPr baseColWidth="10" defaultColWidth="9.140625" defaultRowHeight="11.25" x14ac:dyDescent="0.2"/>
  <cols>
    <col min="1" max="1" width="7.42578125" style="107" customWidth="1"/>
    <col min="2" max="2" width="68.5703125" style="14" bestFit="1" customWidth="1"/>
    <col min="3" max="3" width="10.140625" style="14" bestFit="1" customWidth="1"/>
    <col min="4" max="4" width="16.28515625" style="14" bestFit="1" customWidth="1"/>
    <col min="5" max="5" width="16.7109375" style="14" bestFit="1" customWidth="1"/>
    <col min="6" max="6" width="9.28515625" style="14" bestFit="1" customWidth="1"/>
    <col min="7" max="7" width="20.5703125" style="14" customWidth="1"/>
    <col min="8" max="8" width="9.28515625" style="14" bestFit="1" customWidth="1"/>
    <col min="9" max="9" width="11" style="14" bestFit="1" customWidth="1"/>
    <col min="10" max="10" width="14.140625" style="14" bestFit="1" customWidth="1"/>
    <col min="11" max="16384" width="9.140625" style="14"/>
  </cols>
  <sheetData>
    <row r="1" spans="1:10" ht="18.95" customHeight="1" x14ac:dyDescent="0.2">
      <c r="A1" s="140" t="s">
        <v>569</v>
      </c>
      <c r="B1" s="156"/>
      <c r="C1" s="156"/>
      <c r="D1" s="156"/>
      <c r="E1" s="156"/>
      <c r="F1" s="156"/>
      <c r="G1" s="12" t="s">
        <v>523</v>
      </c>
      <c r="H1" s="13">
        <v>2022</v>
      </c>
    </row>
    <row r="2" spans="1:10" ht="18.95" customHeight="1" x14ac:dyDescent="0.2">
      <c r="A2" s="140" t="s">
        <v>534</v>
      </c>
      <c r="B2" s="156"/>
      <c r="C2" s="156"/>
      <c r="D2" s="156"/>
      <c r="E2" s="156"/>
      <c r="F2" s="156"/>
      <c r="G2" s="12" t="s">
        <v>524</v>
      </c>
      <c r="H2" s="13" t="s">
        <v>526</v>
      </c>
    </row>
    <row r="3" spans="1:10" ht="18.95" customHeight="1" x14ac:dyDescent="0.2">
      <c r="A3" s="157" t="s">
        <v>570</v>
      </c>
      <c r="B3" s="158"/>
      <c r="C3" s="158"/>
      <c r="D3" s="158"/>
      <c r="E3" s="158"/>
      <c r="F3" s="158"/>
      <c r="G3" s="12" t="s">
        <v>525</v>
      </c>
      <c r="H3" s="13">
        <v>4</v>
      </c>
    </row>
    <row r="4" spans="1:10" x14ac:dyDescent="0.2">
      <c r="A4" s="104" t="s">
        <v>128</v>
      </c>
      <c r="B4" s="16"/>
      <c r="C4" s="16"/>
      <c r="D4" s="16"/>
      <c r="E4" s="16"/>
      <c r="F4" s="16"/>
      <c r="G4" s="16"/>
      <c r="H4" s="16"/>
    </row>
    <row r="7" spans="1:10" x14ac:dyDescent="0.2">
      <c r="A7" s="105" t="s">
        <v>94</v>
      </c>
      <c r="B7" s="17" t="s">
        <v>422</v>
      </c>
      <c r="C7" s="17" t="s">
        <v>121</v>
      </c>
      <c r="D7" s="17" t="s">
        <v>423</v>
      </c>
      <c r="E7" s="17" t="s">
        <v>424</v>
      </c>
      <c r="F7" s="17" t="s">
        <v>120</v>
      </c>
      <c r="G7" s="17" t="s">
        <v>87</v>
      </c>
      <c r="H7" s="17" t="s">
        <v>123</v>
      </c>
      <c r="I7" s="17" t="s">
        <v>124</v>
      </c>
      <c r="J7" s="17" t="s">
        <v>125</v>
      </c>
    </row>
    <row r="8" spans="1:10" s="24" customFormat="1" x14ac:dyDescent="0.2">
      <c r="A8" s="106">
        <v>7000</v>
      </c>
      <c r="B8" s="24" t="s">
        <v>88</v>
      </c>
    </row>
    <row r="9" spans="1:10" x14ac:dyDescent="0.2">
      <c r="A9" s="107">
        <v>7110</v>
      </c>
      <c r="B9" s="14" t="s">
        <v>87</v>
      </c>
      <c r="C9" s="19">
        <v>0</v>
      </c>
      <c r="D9" s="19">
        <v>0</v>
      </c>
      <c r="E9" s="19">
        <v>0</v>
      </c>
      <c r="F9" s="19">
        <f>C9+D9+E9</f>
        <v>0</v>
      </c>
    </row>
    <row r="10" spans="1:10" x14ac:dyDescent="0.2">
      <c r="A10" s="107">
        <v>7120</v>
      </c>
      <c r="B10" s="14" t="s">
        <v>86</v>
      </c>
      <c r="C10" s="19">
        <v>0</v>
      </c>
      <c r="D10" s="19">
        <v>0</v>
      </c>
      <c r="E10" s="19">
        <v>0</v>
      </c>
      <c r="F10" s="19">
        <f t="shared" ref="F10:F51" si="0">C10+D10+E10</f>
        <v>0</v>
      </c>
    </row>
    <row r="11" spans="1:10" x14ac:dyDescent="0.2">
      <c r="A11" s="107">
        <v>7130</v>
      </c>
      <c r="B11" s="14" t="s">
        <v>85</v>
      </c>
      <c r="C11" s="19">
        <v>0</v>
      </c>
      <c r="D11" s="19">
        <v>0</v>
      </c>
      <c r="E11" s="19">
        <v>0</v>
      </c>
      <c r="F11" s="19">
        <f t="shared" si="0"/>
        <v>0</v>
      </c>
    </row>
    <row r="12" spans="1:10" x14ac:dyDescent="0.2">
      <c r="A12" s="107">
        <v>7140</v>
      </c>
      <c r="B12" s="14" t="s">
        <v>84</v>
      </c>
      <c r="C12" s="19">
        <v>0</v>
      </c>
      <c r="D12" s="19">
        <v>0</v>
      </c>
      <c r="E12" s="19">
        <v>0</v>
      </c>
      <c r="F12" s="19">
        <f t="shared" si="0"/>
        <v>0</v>
      </c>
    </row>
    <row r="13" spans="1:10" x14ac:dyDescent="0.2">
      <c r="A13" s="107">
        <v>7150</v>
      </c>
      <c r="B13" s="14" t="s">
        <v>83</v>
      </c>
      <c r="C13" s="19">
        <v>0</v>
      </c>
      <c r="D13" s="19">
        <v>0</v>
      </c>
      <c r="E13" s="19">
        <v>0</v>
      </c>
      <c r="F13" s="19">
        <f t="shared" si="0"/>
        <v>0</v>
      </c>
    </row>
    <row r="14" spans="1:10" x14ac:dyDescent="0.2">
      <c r="A14" s="107">
        <v>7160</v>
      </c>
      <c r="B14" s="14" t="s">
        <v>82</v>
      </c>
      <c r="C14" s="19">
        <v>0</v>
      </c>
      <c r="D14" s="19">
        <v>0</v>
      </c>
      <c r="E14" s="19">
        <v>0</v>
      </c>
      <c r="F14" s="19">
        <f t="shared" si="0"/>
        <v>0</v>
      </c>
    </row>
    <row r="15" spans="1:10" x14ac:dyDescent="0.2">
      <c r="A15" s="107">
        <v>7210</v>
      </c>
      <c r="B15" s="14" t="s">
        <v>81</v>
      </c>
      <c r="C15" s="19">
        <v>0</v>
      </c>
      <c r="D15" s="19">
        <v>0</v>
      </c>
      <c r="E15" s="19">
        <v>0</v>
      </c>
      <c r="F15" s="19">
        <f t="shared" si="0"/>
        <v>0</v>
      </c>
    </row>
    <row r="16" spans="1:10" x14ac:dyDescent="0.2">
      <c r="A16" s="107">
        <v>7220</v>
      </c>
      <c r="B16" s="14" t="s">
        <v>80</v>
      </c>
      <c r="C16" s="19">
        <v>0</v>
      </c>
      <c r="D16" s="19">
        <v>0</v>
      </c>
      <c r="E16" s="19">
        <v>0</v>
      </c>
      <c r="F16" s="19">
        <f t="shared" si="0"/>
        <v>0</v>
      </c>
    </row>
    <row r="17" spans="1:6" x14ac:dyDescent="0.2">
      <c r="A17" s="107">
        <v>7230</v>
      </c>
      <c r="B17" s="14" t="s">
        <v>79</v>
      </c>
      <c r="C17" s="19">
        <v>0</v>
      </c>
      <c r="D17" s="19">
        <v>0</v>
      </c>
      <c r="E17" s="19">
        <v>0</v>
      </c>
      <c r="F17" s="19">
        <f t="shared" si="0"/>
        <v>0</v>
      </c>
    </row>
    <row r="18" spans="1:6" x14ac:dyDescent="0.2">
      <c r="A18" s="107">
        <v>7240</v>
      </c>
      <c r="B18" s="14" t="s">
        <v>78</v>
      </c>
      <c r="C18" s="19">
        <v>0</v>
      </c>
      <c r="D18" s="19">
        <v>0</v>
      </c>
      <c r="E18" s="19">
        <v>0</v>
      </c>
      <c r="F18" s="19">
        <f t="shared" si="0"/>
        <v>0</v>
      </c>
    </row>
    <row r="19" spans="1:6" x14ac:dyDescent="0.2">
      <c r="A19" s="107">
        <v>7250</v>
      </c>
      <c r="B19" s="14" t="s">
        <v>77</v>
      </c>
      <c r="C19" s="19">
        <v>0</v>
      </c>
      <c r="D19" s="19">
        <v>0</v>
      </c>
      <c r="E19" s="19">
        <v>0</v>
      </c>
      <c r="F19" s="19">
        <f t="shared" si="0"/>
        <v>0</v>
      </c>
    </row>
    <row r="20" spans="1:6" x14ac:dyDescent="0.2">
      <c r="A20" s="107">
        <v>7260</v>
      </c>
      <c r="B20" s="14" t="s">
        <v>76</v>
      </c>
      <c r="C20" s="19">
        <v>0</v>
      </c>
      <c r="D20" s="19">
        <v>0</v>
      </c>
      <c r="E20" s="19">
        <v>0</v>
      </c>
      <c r="F20" s="19">
        <f t="shared" si="0"/>
        <v>0</v>
      </c>
    </row>
    <row r="21" spans="1:6" x14ac:dyDescent="0.2">
      <c r="A21" s="107">
        <v>7310</v>
      </c>
      <c r="B21" s="14" t="s">
        <v>75</v>
      </c>
      <c r="C21" s="19">
        <v>0</v>
      </c>
      <c r="D21" s="19">
        <v>0</v>
      </c>
      <c r="E21" s="19">
        <v>0</v>
      </c>
      <c r="F21" s="19">
        <f t="shared" si="0"/>
        <v>0</v>
      </c>
    </row>
    <row r="22" spans="1:6" x14ac:dyDescent="0.2">
      <c r="A22" s="107">
        <v>7320</v>
      </c>
      <c r="B22" s="14" t="s">
        <v>74</v>
      </c>
      <c r="C22" s="19">
        <v>0</v>
      </c>
      <c r="D22" s="19">
        <v>0</v>
      </c>
      <c r="E22" s="19">
        <v>0</v>
      </c>
      <c r="F22" s="19">
        <f t="shared" si="0"/>
        <v>0</v>
      </c>
    </row>
    <row r="23" spans="1:6" x14ac:dyDescent="0.2">
      <c r="A23" s="107">
        <v>7330</v>
      </c>
      <c r="B23" s="14" t="s">
        <v>73</v>
      </c>
      <c r="C23" s="19">
        <v>0</v>
      </c>
      <c r="D23" s="19">
        <v>0</v>
      </c>
      <c r="E23" s="19">
        <v>0</v>
      </c>
      <c r="F23" s="19">
        <f t="shared" si="0"/>
        <v>0</v>
      </c>
    </row>
    <row r="24" spans="1:6" x14ac:dyDescent="0.2">
      <c r="A24" s="107">
        <v>7340</v>
      </c>
      <c r="B24" s="14" t="s">
        <v>72</v>
      </c>
      <c r="C24" s="19">
        <v>0</v>
      </c>
      <c r="D24" s="19">
        <v>0</v>
      </c>
      <c r="E24" s="19">
        <v>0</v>
      </c>
      <c r="F24" s="19">
        <f t="shared" si="0"/>
        <v>0</v>
      </c>
    </row>
    <row r="25" spans="1:6" x14ac:dyDescent="0.2">
      <c r="A25" s="107">
        <v>7350</v>
      </c>
      <c r="B25" s="14" t="s">
        <v>71</v>
      </c>
      <c r="C25" s="19">
        <v>0</v>
      </c>
      <c r="D25" s="19">
        <v>0</v>
      </c>
      <c r="E25" s="19">
        <v>0</v>
      </c>
      <c r="F25" s="19">
        <f t="shared" si="0"/>
        <v>0</v>
      </c>
    </row>
    <row r="26" spans="1:6" x14ac:dyDescent="0.2">
      <c r="A26" s="107">
        <v>7360</v>
      </c>
      <c r="B26" s="14" t="s">
        <v>70</v>
      </c>
      <c r="C26" s="19">
        <v>0</v>
      </c>
      <c r="D26" s="19">
        <v>0</v>
      </c>
      <c r="E26" s="19">
        <v>0</v>
      </c>
      <c r="F26" s="19">
        <f t="shared" si="0"/>
        <v>0</v>
      </c>
    </row>
    <row r="27" spans="1:6" x14ac:dyDescent="0.2">
      <c r="A27" s="107">
        <v>7410</v>
      </c>
      <c r="B27" s="14" t="s">
        <v>69</v>
      </c>
      <c r="C27" s="19">
        <v>0</v>
      </c>
      <c r="D27" s="19">
        <v>0</v>
      </c>
      <c r="E27" s="19">
        <v>0</v>
      </c>
      <c r="F27" s="19">
        <f t="shared" si="0"/>
        <v>0</v>
      </c>
    </row>
    <row r="28" spans="1:6" x14ac:dyDescent="0.2">
      <c r="A28" s="107">
        <v>7420</v>
      </c>
      <c r="B28" s="14" t="s">
        <v>68</v>
      </c>
      <c r="C28" s="19">
        <v>0</v>
      </c>
      <c r="D28" s="19">
        <v>0</v>
      </c>
      <c r="E28" s="19">
        <v>0</v>
      </c>
      <c r="F28" s="19">
        <f t="shared" si="0"/>
        <v>0</v>
      </c>
    </row>
    <row r="29" spans="1:6" x14ac:dyDescent="0.2">
      <c r="A29" s="107">
        <v>7510</v>
      </c>
      <c r="B29" s="14" t="s">
        <v>67</v>
      </c>
      <c r="C29" s="19">
        <v>0</v>
      </c>
      <c r="D29" s="19">
        <v>0</v>
      </c>
      <c r="E29" s="19">
        <v>0</v>
      </c>
      <c r="F29" s="19">
        <f t="shared" si="0"/>
        <v>0</v>
      </c>
    </row>
    <row r="30" spans="1:6" x14ac:dyDescent="0.2">
      <c r="A30" s="107">
        <v>7520</v>
      </c>
      <c r="B30" s="14" t="s">
        <v>66</v>
      </c>
      <c r="C30" s="19">
        <v>0</v>
      </c>
      <c r="D30" s="19">
        <v>0</v>
      </c>
      <c r="E30" s="19">
        <v>0</v>
      </c>
      <c r="F30" s="19">
        <f t="shared" si="0"/>
        <v>0</v>
      </c>
    </row>
    <row r="31" spans="1:6" x14ac:dyDescent="0.2">
      <c r="A31" s="107">
        <v>7610</v>
      </c>
      <c r="B31" s="14" t="s">
        <v>65</v>
      </c>
      <c r="C31" s="19">
        <v>0</v>
      </c>
      <c r="D31" s="19">
        <v>0</v>
      </c>
      <c r="E31" s="19">
        <v>0</v>
      </c>
      <c r="F31" s="19">
        <f t="shared" si="0"/>
        <v>0</v>
      </c>
    </row>
    <row r="32" spans="1:6" x14ac:dyDescent="0.2">
      <c r="A32" s="107">
        <v>7620</v>
      </c>
      <c r="B32" s="14" t="s">
        <v>64</v>
      </c>
      <c r="C32" s="19">
        <v>0</v>
      </c>
      <c r="D32" s="19">
        <v>0</v>
      </c>
      <c r="E32" s="19">
        <v>0</v>
      </c>
      <c r="F32" s="19">
        <f t="shared" si="0"/>
        <v>0</v>
      </c>
    </row>
    <row r="33" spans="1:6" x14ac:dyDescent="0.2">
      <c r="A33" s="107">
        <v>7630</v>
      </c>
      <c r="B33" s="14" t="s">
        <v>63</v>
      </c>
      <c r="C33" s="19">
        <v>0</v>
      </c>
      <c r="D33" s="19">
        <v>0</v>
      </c>
      <c r="E33" s="19">
        <v>0</v>
      </c>
      <c r="F33" s="19">
        <f t="shared" si="0"/>
        <v>0</v>
      </c>
    </row>
    <row r="34" spans="1:6" x14ac:dyDescent="0.2">
      <c r="A34" s="107">
        <v>7640</v>
      </c>
      <c r="B34" s="14" t="s">
        <v>62</v>
      </c>
      <c r="C34" s="19">
        <v>0</v>
      </c>
      <c r="D34" s="19">
        <v>0</v>
      </c>
      <c r="E34" s="19">
        <v>0</v>
      </c>
      <c r="F34" s="19">
        <f t="shared" ref="F34:F35" si="1">C34+D34+E34</f>
        <v>0</v>
      </c>
    </row>
    <row r="35" spans="1:6" x14ac:dyDescent="0.2">
      <c r="A35" s="107">
        <v>7911</v>
      </c>
      <c r="B35" s="14" t="s">
        <v>514</v>
      </c>
      <c r="C35" s="19">
        <v>0</v>
      </c>
      <c r="D35" s="19">
        <v>0</v>
      </c>
      <c r="E35" s="19">
        <v>0</v>
      </c>
      <c r="F35" s="19">
        <f t="shared" si="1"/>
        <v>0</v>
      </c>
    </row>
    <row r="36" spans="1:6" x14ac:dyDescent="0.2">
      <c r="A36" s="107">
        <v>7921</v>
      </c>
      <c r="B36" s="14" t="s">
        <v>515</v>
      </c>
      <c r="C36" s="19">
        <v>0</v>
      </c>
      <c r="D36" s="19">
        <v>0</v>
      </c>
      <c r="E36" s="19">
        <v>0</v>
      </c>
      <c r="F36" s="19">
        <f t="shared" si="0"/>
        <v>0</v>
      </c>
    </row>
    <row r="37" spans="1:6" x14ac:dyDescent="0.2">
      <c r="A37" s="107">
        <v>7931</v>
      </c>
      <c r="B37" s="14" t="s">
        <v>516</v>
      </c>
      <c r="C37" s="19">
        <v>0</v>
      </c>
      <c r="D37" s="19">
        <v>0</v>
      </c>
      <c r="E37" s="19">
        <v>0</v>
      </c>
      <c r="F37" s="19">
        <f t="shared" ref="F37:F38" si="2">C37+D37+E37</f>
        <v>0</v>
      </c>
    </row>
    <row r="38" spans="1:6" x14ac:dyDescent="0.2">
      <c r="A38" s="107">
        <v>7932</v>
      </c>
      <c r="B38" s="14" t="s">
        <v>517</v>
      </c>
      <c r="C38" s="19">
        <v>0</v>
      </c>
      <c r="D38" s="19">
        <v>0</v>
      </c>
      <c r="E38" s="19">
        <v>0</v>
      </c>
      <c r="F38" s="19">
        <f t="shared" si="2"/>
        <v>0</v>
      </c>
    </row>
    <row r="39" spans="1:6" s="24" customFormat="1" x14ac:dyDescent="0.2">
      <c r="A39" s="106">
        <v>8000</v>
      </c>
      <c r="B39" s="24" t="s">
        <v>61</v>
      </c>
    </row>
    <row r="40" spans="1:6" x14ac:dyDescent="0.2">
      <c r="A40" s="107">
        <v>8110</v>
      </c>
      <c r="B40" s="14" t="s">
        <v>60</v>
      </c>
      <c r="C40" s="19">
        <v>0</v>
      </c>
      <c r="D40" s="19">
        <v>29182428.789999999</v>
      </c>
      <c r="E40" s="19">
        <v>-29182428.789999999</v>
      </c>
      <c r="F40" s="19">
        <f t="shared" si="0"/>
        <v>0</v>
      </c>
    </row>
    <row r="41" spans="1:6" x14ac:dyDescent="0.2">
      <c r="A41" s="107">
        <v>8120</v>
      </c>
      <c r="B41" s="14" t="s">
        <v>59</v>
      </c>
      <c r="C41" s="19">
        <v>0</v>
      </c>
      <c r="D41" s="19">
        <v>32014224.09</v>
      </c>
      <c r="E41" s="19">
        <v>-32014224.09</v>
      </c>
      <c r="F41" s="19">
        <f t="shared" si="0"/>
        <v>0</v>
      </c>
    </row>
    <row r="42" spans="1:6" x14ac:dyDescent="0.2">
      <c r="A42" s="107">
        <v>8130</v>
      </c>
      <c r="B42" s="14" t="s">
        <v>58</v>
      </c>
      <c r="C42" s="19">
        <v>0</v>
      </c>
      <c r="D42" s="19">
        <v>2831795.3</v>
      </c>
      <c r="E42" s="19">
        <v>-2831795.3</v>
      </c>
      <c r="F42" s="19">
        <f t="shared" si="0"/>
        <v>0</v>
      </c>
    </row>
    <row r="43" spans="1:6" x14ac:dyDescent="0.2">
      <c r="A43" s="107">
        <v>8140</v>
      </c>
      <c r="B43" s="14" t="s">
        <v>57</v>
      </c>
      <c r="C43" s="19">
        <v>0</v>
      </c>
      <c r="D43" s="19">
        <v>29182428.789999999</v>
      </c>
      <c r="E43" s="19">
        <v>-29182428.789999999</v>
      </c>
      <c r="F43" s="19">
        <f t="shared" si="0"/>
        <v>0</v>
      </c>
    </row>
    <row r="44" spans="1:6" x14ac:dyDescent="0.2">
      <c r="A44" s="107">
        <v>8150</v>
      </c>
      <c r="B44" s="14" t="s">
        <v>56</v>
      </c>
      <c r="C44" s="19">
        <v>0</v>
      </c>
      <c r="D44" s="19">
        <v>29182428.789999999</v>
      </c>
      <c r="E44" s="19">
        <v>-29182428.789999999</v>
      </c>
      <c r="F44" s="19">
        <f t="shared" si="0"/>
        <v>0</v>
      </c>
    </row>
    <row r="45" spans="1:6" x14ac:dyDescent="0.2">
      <c r="A45" s="107">
        <v>8210</v>
      </c>
      <c r="B45" s="14" t="s">
        <v>55</v>
      </c>
      <c r="C45" s="19">
        <v>0</v>
      </c>
      <c r="D45" s="19">
        <v>26491641.800000001</v>
      </c>
      <c r="E45" s="19">
        <v>-26491641.800000001</v>
      </c>
      <c r="F45" s="19">
        <f t="shared" si="0"/>
        <v>0</v>
      </c>
    </row>
    <row r="46" spans="1:6" x14ac:dyDescent="0.2">
      <c r="A46" s="107">
        <v>8220</v>
      </c>
      <c r="B46" s="14" t="s">
        <v>54</v>
      </c>
      <c r="C46" s="19">
        <v>0</v>
      </c>
      <c r="D46" s="19">
        <v>35606016.700000003</v>
      </c>
      <c r="E46" s="19">
        <v>-35606016.700000003</v>
      </c>
      <c r="F46" s="19">
        <f t="shared" si="0"/>
        <v>0</v>
      </c>
    </row>
    <row r="47" spans="1:6" x14ac:dyDescent="0.2">
      <c r="A47" s="107">
        <v>8230</v>
      </c>
      <c r="B47" s="14" t="s">
        <v>53</v>
      </c>
      <c r="C47" s="19">
        <v>0</v>
      </c>
      <c r="D47" s="19">
        <v>9114374.9000000004</v>
      </c>
      <c r="E47" s="19">
        <v>-9114374.9000000004</v>
      </c>
      <c r="F47" s="19">
        <f t="shared" si="0"/>
        <v>0</v>
      </c>
    </row>
    <row r="48" spans="1:6" x14ac:dyDescent="0.2">
      <c r="A48" s="107">
        <v>8240</v>
      </c>
      <c r="B48" s="14" t="s">
        <v>52</v>
      </c>
      <c r="C48" s="19">
        <v>0</v>
      </c>
      <c r="D48" s="19">
        <v>26491641.800000001</v>
      </c>
      <c r="E48" s="19">
        <v>-26491641.800000001</v>
      </c>
      <c r="F48" s="19">
        <f t="shared" si="0"/>
        <v>0</v>
      </c>
    </row>
    <row r="49" spans="1:6" x14ac:dyDescent="0.2">
      <c r="A49" s="107">
        <v>8250</v>
      </c>
      <c r="B49" s="14" t="s">
        <v>51</v>
      </c>
      <c r="C49" s="19">
        <v>0</v>
      </c>
      <c r="D49" s="19">
        <v>26491641.800000001</v>
      </c>
      <c r="E49" s="19">
        <v>-26491641.800000001</v>
      </c>
      <c r="F49" s="19">
        <f t="shared" si="0"/>
        <v>0</v>
      </c>
    </row>
    <row r="50" spans="1:6" x14ac:dyDescent="0.2">
      <c r="A50" s="107">
        <v>8260</v>
      </c>
      <c r="B50" s="14" t="s">
        <v>50</v>
      </c>
      <c r="C50" s="19">
        <v>0</v>
      </c>
      <c r="D50" s="19">
        <v>26422604.010000002</v>
      </c>
      <c r="E50" s="19">
        <v>-26422604.010000002</v>
      </c>
      <c r="F50" s="19">
        <f t="shared" si="0"/>
        <v>0</v>
      </c>
    </row>
    <row r="51" spans="1:6" x14ac:dyDescent="0.2">
      <c r="A51" s="107">
        <v>8270</v>
      </c>
      <c r="B51" s="14" t="s">
        <v>49</v>
      </c>
      <c r="C51" s="19">
        <v>0</v>
      </c>
      <c r="D51" s="19">
        <v>26422604.010000002</v>
      </c>
      <c r="E51" s="19">
        <v>-26422604.010000002</v>
      </c>
      <c r="F51" s="19">
        <f t="shared" si="0"/>
        <v>0</v>
      </c>
    </row>
    <row r="53" spans="1:6" x14ac:dyDescent="0.2">
      <c r="B53" s="1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2023-02-08T18:50:20Z</cp:lastPrinted>
  <dcterms:created xsi:type="dcterms:W3CDTF">2012-12-11T20:36:24Z</dcterms:created>
  <dcterms:modified xsi:type="dcterms:W3CDTF">2023-02-08T18:50:23Z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