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CUENTA PUBLICA 2022\DATOS ABIERTOS\"/>
    </mc:Choice>
  </mc:AlternateContent>
  <bookViews>
    <workbookView xWindow="0" yWindow="0" windowWidth="23040" windowHeight="9528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7">EFE!$A$1:$E$130</definedName>
  </definedNames>
  <calcPr calcId="152511"/>
</workbook>
</file>

<file path=xl/calcChain.xml><?xml version="1.0" encoding="utf-8"?>
<calcChain xmlns="http://schemas.openxmlformats.org/spreadsheetml/2006/main">
  <c r="H3" i="65" l="1"/>
  <c r="H2" i="65"/>
  <c r="H1" i="65"/>
  <c r="E3" i="62"/>
  <c r="E2" i="62"/>
  <c r="E1" i="62"/>
  <c r="E3" i="61"/>
  <c r="E2" i="61"/>
  <c r="E1" i="61"/>
  <c r="E3" i="60"/>
  <c r="E2" i="60"/>
  <c r="E1" i="60"/>
  <c r="H3" i="59"/>
  <c r="H2" i="59"/>
  <c r="H1" i="59"/>
  <c r="C64" i="62" l="1"/>
  <c r="C63" i="62" s="1"/>
  <c r="D44" i="59" l="1"/>
  <c r="G101" i="59"/>
  <c r="E44" i="59"/>
  <c r="F44" i="59"/>
  <c r="G44" i="59"/>
  <c r="G38" i="59"/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C52" i="62"/>
  <c r="C51" i="62" l="1"/>
  <c r="D51" i="62"/>
  <c r="F38" i="65"/>
  <c r="F37" i="65"/>
  <c r="D95" i="62"/>
  <c r="F35" i="65" l="1"/>
  <c r="F34" i="65"/>
  <c r="C224" i="59" l="1"/>
  <c r="D251" i="59" l="1"/>
  <c r="D250" i="59"/>
  <c r="D249" i="59"/>
  <c r="D247" i="59"/>
  <c r="D246" i="59"/>
  <c r="D245" i="59"/>
  <c r="D244" i="59"/>
  <c r="D243" i="59"/>
  <c r="D242" i="59"/>
  <c r="D241" i="59"/>
  <c r="D240" i="59"/>
  <c r="D239" i="59"/>
  <c r="C208" i="60" l="1"/>
  <c r="C206" i="60"/>
  <c r="D15" i="62" l="1"/>
  <c r="C15" i="62"/>
  <c r="C166" i="59"/>
  <c r="C157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48" i="62" l="1"/>
  <c r="C126" i="62" s="1"/>
  <c r="C98" i="60"/>
  <c r="C58" i="60"/>
  <c r="D63" i="62"/>
  <c r="D48" i="62" s="1"/>
  <c r="D126" i="62" s="1"/>
  <c r="C43" i="62"/>
  <c r="C73" i="60"/>
  <c r="C274" i="59" l="1"/>
  <c r="C262" i="59"/>
  <c r="C255" i="59"/>
  <c r="G248" i="59"/>
  <c r="F248" i="59"/>
  <c r="E248" i="59"/>
  <c r="D248" i="59"/>
  <c r="C248" i="59"/>
  <c r="G238" i="59"/>
  <c r="F238" i="59"/>
  <c r="E238" i="59"/>
  <c r="D238" i="59"/>
  <c r="C238" i="59"/>
  <c r="C231" i="59"/>
  <c r="C218" i="59"/>
  <c r="E208" i="59"/>
  <c r="D208" i="59"/>
  <c r="C208" i="59"/>
  <c r="E202" i="59"/>
  <c r="D202" i="59"/>
  <c r="C202" i="59"/>
  <c r="E190" i="59"/>
  <c r="D190" i="59"/>
  <c r="C190" i="59"/>
  <c r="E182" i="59"/>
  <c r="D182" i="59"/>
  <c r="C182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<sst xmlns="http://schemas.openxmlformats.org/spreadsheetml/2006/main" count="1206" uniqueCount="805">
  <si>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</si>
  <si>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</si>
  <si>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</si>
  <si>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</si>
  <si>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</si>
  <si>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</si>
  <si>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</si>
  <si>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</si>
  <si>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</si>
  <si>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</si>
  <si>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</si>
  <si>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</si>
  <si>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</si>
  <si>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</si>
  <si>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</si>
  <si>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</si>
  <si>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</si>
  <si>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</si>
  <si>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</si>
  <si>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</si>
  <si>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</si>
  <si>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</si>
  <si>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</si>
  <si>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</si>
  <si>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</si>
  <si>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</si>
  <si>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</si>
  <si>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</si>
  <si>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</si>
  <si>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</si>
  <si>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</si>
  <si>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</si>
  <si>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</si>
  <si>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</si>
  <si>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</si>
  <si>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</si>
  <si>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</si>
  <si>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</si>
  <si>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</si>
  <si>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</si>
  <si>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</si>
  <si>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</si>
  <si>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</si>
  <si>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</si>
  <si>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</si>
  <si>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</si>
  <si>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</si>
  <si>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</si>
  <si>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</si>
  <si>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</si>
  <si>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</si>
  <si>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</si>
  <si>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</si>
  <si>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</si>
  <si>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</si>
  <si>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</si>
  <si>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</si>
  <si>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</si>
  <si>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</si>
  <si>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</si>
  <si>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</si>
  <si>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</si>
  <si>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</si>
  <si>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</si>
  <si>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</si>
  <si>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</si>
  <si>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</si>
  <si>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</si>
  <si>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</si>
  <si>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</si>
  <si>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</si>
  <si>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</si>
  <si>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</si>
  <si>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</si>
  <si>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</si>
  <si>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</si>
  <si>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</si>
  <si>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</si>
  <si>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</si>
  <si>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</si>
  <si>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</si>
  <si>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</si>
  <si>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</si>
  <si>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</si>
  <si>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</si>
  <si>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</si>
  <si>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</si>
  <si>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</si>
  <si>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</si>
  <si>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</si>
  <si>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</si>
  <si>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</si>
  <si>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</si>
  <si>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</si>
  <si>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</si>
  <si>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</si>
  <si>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</si>
  <si>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</si>
  <si>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</si>
  <si>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</si>
  <si>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</si>
  <si>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</si>
  <si>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</si>
  <si>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</si>
  <si>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</si>
  <si>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</si>
  <si>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</si>
  <si>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</si>
  <si>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</si>
  <si>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</si>
  <si>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</si>
  <si>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</si>
  <si>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</si>
  <si>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</si>
  <si>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</si>
  <si>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</si>
  <si>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</si>
  <si>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</si>
  <si>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</si>
  <si>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</si>
  <si>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</si>
  <si>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</si>
  <si>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</si>
  <si>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</si>
  <si>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</si>
  <si>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</si>
  <si>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</si>
  <si>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</si>
  <si>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</si>
  <si>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</si>
  <si>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</si>
  <si>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</si>
  <si>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</si>
  <si>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</si>
  <si>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</si>
  <si>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</si>
  <si>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</si>
  <si>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</si>
  <si>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</si>
  <si>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</si>
  <si>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</si>
  <si>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</si>
  <si>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</si>
  <si>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</si>
  <si>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</si>
  <si>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</si>
  <si>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</si>
  <si>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</si>
  <si>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</si>
  <si>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</si>
  <si>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</si>
  <si>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</si>
  <si>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</si>
  <si>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</si>
  <si>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</si>
  <si>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</si>
  <si>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</si>
  <si>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</si>
  <si>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</si>
  <si>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</si>
  <si>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</si>
  <si>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</si>
  <si>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</si>
  <si>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</si>
  <si>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</si>
  <si>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</si>
  <si>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</si>
  <si>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</si>
  <si>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</si>
  <si>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</si>
  <si>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</si>
  <si>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</si>
  <si>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</si>
  <si>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</si>
  <si>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</si>
  <si>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</si>
  <si>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</si>
  <si>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</si>
  <si>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</si>
  <si>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</si>
  <si>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</si>
  <si>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</si>
  <si>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</si>
  <si>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</si>
  <si>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</si>
  <si>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</si>
  <si>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</si>
  <si>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</si>
  <si>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</si>
  <si>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</si>
  <si>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</si>
  <si>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</si>
  <si>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</si>
  <si>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</si>
  <si>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</si>
  <si>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</si>
  <si>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</si>
  <si>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</si>
  <si>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</si>
  <si>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</si>
  <si>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</si>
  <si>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</si>
  <si>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</si>
  <si>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</si>
  <si>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</si>
  <si>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</si>
  <si>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</si>
  <si>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</si>
  <si>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</si>
  <si>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</si>
  <si>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</si>
  <si>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</si>
  <si>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</si>
  <si>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</si>
  <si>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</si>
  <si>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</si>
  <si>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</si>
  <si>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</si>
  <si>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</si>
  <si>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</si>
  <si>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</si>
  <si>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</si>
  <si>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</si>
  <si>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</si>
  <si>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</si>
  <si>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</si>
  <si>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</si>
  <si>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</si>
  <si>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</si>
  <si>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</si>
  <si>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</si>
  <si>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</si>
  <si>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</si>
  <si>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</si>
  <si>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</si>
  <si>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</si>
  <si>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</si>
  <si>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</si>
  <si>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</si>
  <si>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</si>
  <si>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</si>
  <si>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</si>
  <si>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</si>
  <si>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</si>
  <si>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</si>
  <si>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</si>
  <si>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</si>
  <si>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</si>
  <si>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</si>
  <si>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</si>
  <si>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</si>
  <si>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</si>
  <si>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</si>
  <si>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</si>
  <si>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</si>
  <si>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</si>
  <si>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</si>
  <si>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</si>
  <si>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</si>
  <si>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</si>
  <si>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</si>
  <si>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</si>
  <si>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</si>
  <si>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</si>
  <si>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</si>
  <si>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</si>
  <si>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</si>
  <si>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</si>
  <si>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</si>
  <si>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</si>
  <si>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</si>
  <si>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</si>
  <si>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</si>
  <si>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</si>
  <si>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</si>
  <si>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</si>
  <si>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</si>
  <si>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</si>
  <si>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</si>
  <si>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</si>
  <si>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</si>
  <si>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</si>
  <si>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</si>
  <si>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</si>
  <si>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</si>
  <si>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</si>
  <si>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</si>
  <si>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</si>
  <si>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</si>
  <si>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</si>
  <si>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</si>
  <si>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</si>
  <si>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</si>
  <si>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</si>
  <si>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</si>
  <si>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</si>
  <si>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</si>
  <si>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</si>
  <si>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</si>
  <si>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</si>
  <si>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</si>
  <si>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</si>
  <si>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</si>
  <si>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</si>
  <si>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</si>
  <si>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</si>
  <si>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</si>
  <si>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</si>
  <si>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</si>
  <si>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</si>
  <si>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</si>
  <si>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</si>
  <si>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</si>
  <si>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</si>
  <si>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</si>
  <si>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</si>
  <si>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</si>
  <si>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</si>
  <si>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</si>
  <si>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</si>
  <si>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</si>
  <si>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</si>
  <si>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</si>
  <si>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</si>
  <si>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</si>
  <si>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</si>
  <si>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</si>
  <si>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</si>
  <si>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</si>
  <si>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</si>
  <si>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</si>
  <si>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</si>
  <si>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</si>
  <si>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</si>
  <si>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</si>
  <si>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</si>
  <si>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</si>
  <si>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</si>
  <si>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</si>
  <si>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</si>
  <si>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</si>
  <si>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</si>
  <si>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</si>
  <si>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</si>
  <si>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</si>
  <si>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</si>
  <si>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</si>
  <si>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</si>
  <si>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</si>
  <si>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</si>
  <si>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</si>
  <si>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</si>
  <si>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</si>
  <si>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</si>
  <si>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</si>
  <si>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</si>
  <si>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</si>
  <si>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</si>
  <si>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</si>
  <si>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</si>
  <si>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</si>
  <si>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</si>
  <si>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</si>
  <si>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</si>
  <si>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</si>
  <si>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</si>
  <si>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</si>
  <si>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</si>
  <si>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</si>
  <si>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</si>
  <si>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</si>
  <si>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</si>
  <si>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</si>
  <si>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</si>
  <si>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</si>
  <si>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</si>
  <si>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</si>
  <si>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</si>
  <si>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</si>
  <si>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</si>
  <si>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</si>
  <si>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</si>
  <si>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</si>
  <si>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</si>
  <si>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</si>
  <si>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</si>
  <si>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</si>
  <si>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</si>
  <si>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</si>
  <si>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</si>
  <si>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</si>
  <si>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</si>
  <si>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</si>
  <si>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</si>
  <si>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</si>
  <si>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</si>
  <si>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</si>
  <si>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</si>
  <si>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</si>
  <si>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</si>
  <si>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</si>
  <si>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</si>
  <si>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</si>
  <si>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</si>
  <si>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</si>
  <si>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</si>
  <si>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</si>
  <si>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</si>
  <si>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</si>
  <si>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</si>
  <si>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</si>
  <si>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</si>
  <si>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</si>
  <si>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</si>
  <si>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</si>
  <si>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</si>
  <si>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</si>
  <si>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</si>
  <si>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</si>
  <si>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</si>
  <si>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</si>
  <si>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</si>
  <si>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</si>
  <si>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</si>
  <si>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</si>
  <si>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</si>
  <si>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</si>
  <si>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</si>
  <si>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</si>
  <si>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</si>
  <si>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</si>
  <si>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</si>
  <si>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</si>
  <si>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</si>
  <si>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</si>
  <si>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</si>
  <si>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</si>
  <si>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</si>
  <si>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</si>
  <si>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</si>
  <si>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</si>
  <si>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</si>
  <si>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</si>
  <si>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</si>
  <si>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</si>
  <si>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</si>
  <si>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</si>
  <si>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</si>
  <si>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</si>
  <si>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</si>
  <si>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</si>
  <si>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</si>
  <si>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</si>
  <si>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</si>
  <si>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</si>
  <si>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</si>
  <si>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</si>
  <si>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</si>
  <si>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</si>
  <si>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</si>
  <si>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</si>
  <si>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</si>
  <si>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</si>
  <si>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</si>
  <si>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</si>
  <si>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</si>
  <si>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</si>
  <si>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</si>
  <si>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</si>
  <si>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</si>
  <si>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</si>
  <si>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</si>
  <si>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</si>
  <si>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</si>
  <si>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</si>
  <si>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</si>
  <si>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</si>
  <si>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</si>
  <si>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</si>
  <si>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</si>
  <si>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</si>
  <si>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</si>
  <si>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</si>
  <si>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</si>
  <si>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</si>
  <si>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</si>
  <si>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</si>
  <si>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</si>
  <si>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</si>
  <si>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</si>
  <si>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</si>
  <si>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</si>
  <si>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</si>
  <si>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</si>
  <si>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</si>
  <si>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</si>
  <si>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</si>
  <si>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</si>
  <si>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</si>
  <si>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</si>
  <si>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</si>
  <si>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</si>
  <si>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</si>
  <si>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</si>
  <si>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</si>
  <si>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</si>
  <si>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</si>
  <si>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</si>
  <si>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</si>
  <si>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</si>
  <si>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</si>
  <si>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</si>
  <si>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</si>
  <si>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</si>
  <si>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</si>
  <si>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</si>
  <si>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</si>
  <si>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</si>
  <si>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</si>
  <si>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</si>
  <si>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</si>
  <si>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</si>
  <si>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</si>
  <si>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</si>
  <si>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</si>
  <si>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</si>
  <si>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</si>
  <si>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</si>
  <si>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</si>
  <si>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</si>
  <si>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</si>
  <si>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</si>
  <si>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</si>
  <si>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</si>
  <si>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</si>
  <si>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</si>
  <si>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</si>
  <si>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</si>
  <si>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</si>
  <si>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</si>
  <si>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</si>
  <si>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</si>
  <si>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</si>
  <si>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</si>
  <si>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</si>
  <si>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</si>
  <si>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</si>
  <si>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</si>
  <si>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</si>
  <si>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</si>
  <si>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</si>
  <si>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</si>
  <si>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</si>
  <si>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</si>
  <si>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</si>
  <si>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</si>
  <si>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</si>
  <si>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</si>
  <si>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</si>
  <si>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</si>
  <si>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</si>
  <si>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</si>
  <si>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</si>
  <si>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</si>
  <si>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</si>
  <si>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</si>
  <si>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</si>
  <si>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</si>
  <si>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</si>
  <si>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</si>
  <si>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</si>
  <si>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</si>
  <si>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</si>
  <si>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</si>
  <si>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</si>
  <si>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</si>
  <si>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</si>
  <si>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</si>
  <si>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</si>
  <si>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</si>
  <si>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</si>
  <si>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</si>
  <si>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</si>
  <si>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</si>
  <si>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</si>
  <si>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</si>
  <si>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</si>
  <si>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</si>
  <si>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</si>
  <si>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</si>
  <si>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</si>
  <si>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</si>
  <si>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</si>
  <si>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</si>
  <si>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</si>
  <si>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</si>
  <si>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</si>
  <si>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</si>
  <si>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</si>
  <si>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</si>
  <si>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</si>
  <si>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</si>
  <si>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</si>
  <si>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</si>
  <si>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</si>
  <si>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</si>
  <si>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</si>
  <si>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</si>
  <si>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</si>
  <si>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</si>
  <si>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</si>
  <si>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</si>
  <si>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</si>
  <si>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</si>
  <si>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Ejercicio:</t>
  </si>
  <si>
    <t>Periodicidad:</t>
  </si>
  <si>
    <t>Corte: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</si>
  <si>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</si>
  <si>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</si>
  <si>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</si>
  <si>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</si>
  <si>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</si>
  <si>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</si>
  <si>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</si>
  <si>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</si>
  <si>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</si>
  <si>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</si>
  <si>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</si>
  <si>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</si>
  <si>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</si>
  <si>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</si>
  <si>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</si>
  <si>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</si>
  <si>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</si>
  <si>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</si>
  <si>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</si>
  <si>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</si>
  <si>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</si>
  <si>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</si>
  <si>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</si>
  <si>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</si>
  <si>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</si>
  <si>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</si>
  <si>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</si>
  <si>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</si>
  <si>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</si>
  <si>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</si>
  <si>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</si>
  <si>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</si>
  <si>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</si>
  <si>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</si>
  <si>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</si>
  <si>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</si>
  <si>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</si>
  <si>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</si>
  <si>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</si>
  <si>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</si>
  <si>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</si>
  <si>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</si>
  <si>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</si>
  <si>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</si>
  <si>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</si>
  <si>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</si>
  <si>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</si>
  <si>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</si>
  <si>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</si>
  <si>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</si>
  <si>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</si>
  <si>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Municipio de Guanajuato</t>
  </si>
  <si>
    <t>Correspondiente del 1 de Enero 31 de Diciembre de 2022</t>
  </si>
  <si>
    <t xml:space="preserve"> BAJIO #13119840201 </t>
  </si>
  <si>
    <t>98 TIIE (Inversión diaria)</t>
  </si>
  <si>
    <t>(Almacenes) MATERIALES DE ADMINISTRACIÓN</t>
  </si>
  <si>
    <t>ALMACEN DE BIENES MUEBLES</t>
  </si>
  <si>
    <t>Depreción calculada conforme al Acuerdo por el que se Reforman las Reglas Específicas del Registro y Valoración del Patrimonio, emitido por el CONAC.</t>
  </si>
  <si>
    <t>GARCIA BARAJAS PEDRO EDUARDO</t>
  </si>
  <si>
    <t>SANDOVAL LOPEZ EDITH REBECA</t>
  </si>
  <si>
    <t>MAYORGA CARMONA MA DE JESUS</t>
  </si>
  <si>
    <t>RANGEL CARRILLO DIANA GEORGINA</t>
  </si>
  <si>
    <t xml:space="preserve">Fondos Revolventes Cajas de cobro </t>
  </si>
  <si>
    <t>HERNANDEZ GUTIERREZ BENITA</t>
  </si>
  <si>
    <t>OFICINA DE CONVENCIONES Y VISITANTE</t>
  </si>
  <si>
    <t>TRABAJOS Y SERVICIOS GENERALES</t>
  </si>
  <si>
    <t>COMUNIDAD CAÑADA DE BUSTOS</t>
  </si>
  <si>
    <t>COMUNIDAD LA SAUCEDA</t>
  </si>
  <si>
    <t>COMUNIDAD SAN JOSE DE LLANOS</t>
  </si>
  <si>
    <t>VAZQUEZ LOPEZ CESAR</t>
  </si>
  <si>
    <t>RUIZ ELBA ISELA</t>
  </si>
  <si>
    <t>PALAZUELOS GAXIOLA MARTHA</t>
  </si>
  <si>
    <t>A I CONCEPTS CONSTRUCTION</t>
  </si>
  <si>
    <t>MURRIETA RIOS HECTOR GUILLERMO</t>
  </si>
  <si>
    <t>COMISION MUNICIPAL DEL DEPORTE DE</t>
  </si>
  <si>
    <t>SERVICIO DE ADMINISTRACION</t>
  </si>
  <si>
    <t>UNIDADES DE PRODUCCION RURAL</t>
  </si>
  <si>
    <t>INTERNATIONAL KONSTRUKTION</t>
  </si>
  <si>
    <t>PROG 3X1 P/MIGRANTES</t>
  </si>
  <si>
    <t>GONZALEZ MONTIEL NANCY ADRIANA</t>
  </si>
  <si>
    <t>REYES VARGAS ANA ELIZABETH</t>
  </si>
  <si>
    <t>CERVANTES RAMIREZ ELENA</t>
  </si>
  <si>
    <t>BARAJAS MORENO MARIA GUADALUPE</t>
  </si>
  <si>
    <t>GAMEZ ALAMILLA PATRICIA</t>
  </si>
  <si>
    <t>ARIAS RUIZ GLORIA ALEJANDRA</t>
  </si>
  <si>
    <t>HERRERA TUDON ADRIANA</t>
  </si>
  <si>
    <t>RODRIGUEZ RAMONA</t>
  </si>
  <si>
    <t>CRUCES RODRIGUEZ ELVIRA</t>
  </si>
  <si>
    <t>VILLA HERNANDEZ PABLO</t>
  </si>
  <si>
    <t>DOMINGUEZ RANGEL MARTINA</t>
  </si>
  <si>
    <t>AVILA MURRIETA MA CATALINA</t>
  </si>
  <si>
    <t>ESTRADA HERNANDEZ LUIS MANUEL</t>
  </si>
  <si>
    <t>RANGEL MATA JORGE ALBERTO</t>
  </si>
  <si>
    <t>ROJAS BARCENAS FELIX GERARDO</t>
  </si>
  <si>
    <t>RAMIREZ CHAVEZ ADRIANA</t>
  </si>
  <si>
    <t>LANDEROS RAMIREZ IRLANDA SARAHI</t>
  </si>
  <si>
    <t>GUTIERREZ FLORES EVANGELINA</t>
  </si>
  <si>
    <t>ROCHA ARGOTE FERNANDO</t>
  </si>
  <si>
    <t>MIRELES GONZALEZ ANTONIO LEOBARDO</t>
  </si>
  <si>
    <t>LUNA GUERRA LUIS ALBERTO</t>
  </si>
  <si>
    <t>DELGADO CASILLAS MONSERRAT</t>
  </si>
  <si>
    <t>PATLAN RANGEL MARIA RUSVELINA</t>
  </si>
  <si>
    <t>MENDOZA MORENO LUIS BENJAMIN</t>
  </si>
  <si>
    <t>RAMIREZ VELAZQUEZ ADRIANA GUADALUPE</t>
  </si>
  <si>
    <t>MARQUEZ HERRERA ANA BEATRIZ</t>
  </si>
  <si>
    <t>LOPEZ FERNANDO</t>
  </si>
  <si>
    <t>HERNANDEZ HERRERA ALICIA</t>
  </si>
  <si>
    <t>RODRIGUEZ ROCHA JUAN ARMANDO</t>
  </si>
  <si>
    <t>TAVERA CERVANTES ARTURO</t>
  </si>
  <si>
    <t>INTERESES GENERADOS POR COBRAR</t>
  </si>
  <si>
    <t>JUAREZ JUAREZ GUSTAVO EDUARDO</t>
  </si>
  <si>
    <t>INSTITUTO ESTATAL DE LA CULTURA</t>
  </si>
  <si>
    <t>INSTITUTO DE SEGURIDAD SOCIAL</t>
  </si>
  <si>
    <t>SIMAPAG</t>
  </si>
  <si>
    <t>SECRETARIA DE FINANZAS INVERSION</t>
  </si>
  <si>
    <t>INSTITUTO MUNICIPAL DE PLANEACION</t>
  </si>
  <si>
    <t>CONSTRUCCIONES OCTRIZ SA DE CV</t>
  </si>
  <si>
    <t>HDI SEGUROS SA DE CV</t>
  </si>
  <si>
    <t>CFE SUMINISTRADOR DE SERVICIOS</t>
  </si>
  <si>
    <t>Saldo del periodo y de ejercicios anteriores</t>
  </si>
  <si>
    <t xml:space="preserve">Saldo del periodo </t>
  </si>
  <si>
    <t>Saldo del periodo</t>
  </si>
  <si>
    <t>ORGANIZACION EMPRESARIAL POSTES</t>
  </si>
  <si>
    <t>Saldo de ejercicios anteriores</t>
  </si>
  <si>
    <t>GARCIA TOVAR VICENTE APOLINAR</t>
  </si>
  <si>
    <t>DIMPROSA S A</t>
  </si>
  <si>
    <t>PLANIF CONST Y RESTAURADORES</t>
  </si>
  <si>
    <t>INMOBILIARIA Y CONSTRUCTORA</t>
  </si>
  <si>
    <t>IGNACIO SANDOVAL HURTADO</t>
  </si>
  <si>
    <t>JUAN JOSE CONCEPCION A</t>
  </si>
  <si>
    <t>MEGAVE 2000 S A</t>
  </si>
  <si>
    <t>DANIEL MARTINEZ MEDEL</t>
  </si>
  <si>
    <t>ESPECIALIDADES ELECTRICAS</t>
  </si>
  <si>
    <t>GRUPO FEYDO CONSTRUCCION</t>
  </si>
  <si>
    <t>RENE FERNANDEZ HERNANDEZ</t>
  </si>
  <si>
    <t>RUBEN ALEJANDRO MELENDEZ</t>
  </si>
  <si>
    <t>ICONCE CONSTRUCTORA S A</t>
  </si>
  <si>
    <t>NORIA ALTA CONSTRUCCIONES S A</t>
  </si>
  <si>
    <t>CONSTRUCTORA Y EDIFICADORA</t>
  </si>
  <si>
    <t>CONSORCIO INGENIEROS DE GTO S A DE</t>
  </si>
  <si>
    <t>NAVARRETE MACIAS BENJAMIN</t>
  </si>
  <si>
    <t>RAMOS ARROYO LUIS HECTOR</t>
  </si>
  <si>
    <t>URBANIZACIONES Y EDIFICACIONES</t>
  </si>
  <si>
    <t>GALVAN BERTADILLO JUAN CARLOS</t>
  </si>
  <si>
    <t>CONSTRUCTORA ERSO SA DE CV</t>
  </si>
  <si>
    <t>JVR CONSTRUCCIONES SA DE CV</t>
  </si>
  <si>
    <t>INGENIERIA Y CONSTRUCCIONES SINAI</t>
  </si>
  <si>
    <t>CONSTRUCTORA Y CONSULTORA VIAN</t>
  </si>
  <si>
    <t>GODINEZ ANGELES MARTIN</t>
  </si>
  <si>
    <t>INGENIO E INNOVACION DE LA</t>
  </si>
  <si>
    <t>DOROSA CONSTRUCCIONES DEL BAJIO SA</t>
  </si>
  <si>
    <t>VIALIDADES Y CONSTRUCCIONES TREBOL</t>
  </si>
  <si>
    <t>HERNANDEZ HERRERA JOSE VICTOR</t>
  </si>
  <si>
    <t>GRANADOS MORALES JONATHAN CRISTIAN</t>
  </si>
  <si>
    <t>CABREJOS SAMAME ANA CRISTINA</t>
  </si>
  <si>
    <t>ACARREOS Y PAVIMENTOS DEL BAJIO SA</t>
  </si>
  <si>
    <t>AGUILAR GUTIERREZ JOEL HUMBERTO</t>
  </si>
  <si>
    <t>A+I PROYECTO Y CONSTRUCCION SA DE</t>
  </si>
  <si>
    <t>ROJAS SALINAS ENRIQUE</t>
  </si>
  <si>
    <t>DE LA ROSA FALCON GREGORIO GERARDO</t>
  </si>
  <si>
    <t>LOMONACO MORA VICTOR MANUEL</t>
  </si>
  <si>
    <t>SAUCEDO LOPEZ FRANCISCO JAVIER</t>
  </si>
  <si>
    <t>FLORES LARA JORGE</t>
  </si>
  <si>
    <t>INGENIERIA CONSTRUCTIVA PAVSA SA DE</t>
  </si>
  <si>
    <t>GRUPO DE INGENIERIA ACMAS SA DE CV</t>
  </si>
  <si>
    <t>RAYAS ALVAREZ ADRIAN</t>
  </si>
  <si>
    <t>LEON SANDOVAL ORALIA</t>
  </si>
  <si>
    <t>ASESORIA ESTUDIOS PROYECTOS Y</t>
  </si>
  <si>
    <t>REYES SOTO VICTOR MANUEL</t>
  </si>
  <si>
    <t>GUTIERREZ LOZANO PEDRO ALBERTO</t>
  </si>
  <si>
    <t>Saldo de anticipo a contratistas pendientes de amortizar.</t>
  </si>
  <si>
    <t>ALEMAN VALTIERRA JOSE ELIAS</t>
  </si>
  <si>
    <t>ALVAREZ RAMIREZ JESUS DAVID</t>
  </si>
  <si>
    <t>BARRERA HERNANDEZ ZURIEL ESAU</t>
  </si>
  <si>
    <t>RAMIREZ GARCIA HECTOR</t>
  </si>
  <si>
    <t>TRONCOSO SANCHEZ JOSE GILBERTO</t>
  </si>
  <si>
    <t>VALENCIA TORRES JAIME</t>
  </si>
  <si>
    <t>VAZQUEZ OLMOS JUAN CARLOS</t>
  </si>
  <si>
    <t>RAMIREZ MONREAL J JESUS</t>
  </si>
  <si>
    <t>HERNANDEZ FLORES MIGUEL ANGEL</t>
  </si>
  <si>
    <t>VILLANUEVA MARTINEZ JOSE ALBERTO</t>
  </si>
  <si>
    <t>ROSALES GOMEZ DIANA LIZETTE</t>
  </si>
  <si>
    <t>ORTEGA VALLEJO ERNESTO</t>
  </si>
  <si>
    <t>RODRIGUEZ RAMIREZ EUGENIO</t>
  </si>
  <si>
    <t>RAMIREZ LEDESMA FABRICIO DAMIAN</t>
  </si>
  <si>
    <t>ARAUJO RODRIGUEZ IRVIN ANTONIO</t>
  </si>
  <si>
    <t>LANDAVERDE SAUCEDO RAMON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</si>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</sst>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13" fillId="0" borderId="0" xfId="8" applyNumberFormat="1" applyFont="1" applyAlignment="1">
      <alignment horizontal="center"/>
    </xf>
    <xf numFmtId="164" fontId="13" fillId="0" borderId="0" xfId="9" applyNumberFormat="1" applyFont="1"/>
    <xf numFmtId="164" fontId="13" fillId="0" borderId="0" xfId="18" applyNumberFormat="1" applyFont="1"/>
    <xf numFmtId="4" fontId="8" fillId="0" borderId="0" xfId="10" applyNumberFormat="1" applyFont="1"/>
    <xf numFmtId="43" fontId="8" fillId="0" borderId="0" xfId="18" applyFont="1"/>
    <xf numFmtId="43" fontId="8" fillId="0" borderId="0" xfId="10" applyNumberFormat="1" applyFont="1"/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left" vertical="center"/>
    </xf>
  </cellXfs>
  <cellStyles count="21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2 4" xfId="20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E24" sqref="E24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10.21875" style="4" bestFit="1" customWidth="1"/>
    <col min="4" max="4" width="9.44140625" style="4" customWidth="1"/>
    <col min="5" max="16384" width="12.88671875" style="4"/>
  </cols>
  <sheetData>
    <row r="1" spans="1:5" ht="18.899999999999999" customHeight="1" x14ac:dyDescent="0.3">
      <c r="A1" s="196" t="s">
        <v>668</v>
      </c>
      <c r="B1" s="197"/>
      <c r="C1" s="191" t="s">
        <v>614</v>
      </c>
      <c r="D1" s="192">
        <v>2022</v>
      </c>
      <c r="E1"/>
    </row>
    <row r="2" spans="1:5" ht="18.899999999999999" customHeight="1" x14ac:dyDescent="0.3">
      <c r="A2" s="198" t="s">
        <v>613</v>
      </c>
      <c r="B2" s="199"/>
      <c r="C2" s="193" t="s">
        <v>615</v>
      </c>
      <c r="D2" s="194" t="s">
        <v>804</v>
      </c>
      <c r="E2"/>
    </row>
    <row r="3" spans="1:5" ht="18.899999999999999" customHeight="1" x14ac:dyDescent="0.3">
      <c r="A3" s="198" t="s">
        <v>669</v>
      </c>
      <c r="B3" s="199"/>
      <c r="C3" s="193" t="s">
        <v>616</v>
      </c>
      <c r="D3" s="195">
        <v>4</v>
      </c>
      <c r="E3"/>
    </row>
    <row r="4" spans="1:5" s="87" customFormat="1" ht="18.899999999999999" customHeight="1" x14ac:dyDescent="0.3">
      <c r="A4" s="200" t="s">
        <v>631</v>
      </c>
      <c r="B4" s="200"/>
      <c r="C4" s="200"/>
      <c r="D4" s="201"/>
      <c r="E4"/>
    </row>
    <row r="5" spans="1:5" ht="15" customHeight="1" x14ac:dyDescent="0.3">
      <c r="A5" s="132" t="s">
        <v>41</v>
      </c>
      <c r="B5" s="131" t="s">
        <v>42</v>
      </c>
      <c r="E5"/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0" t="s">
        <v>1</v>
      </c>
      <c r="B10" s="41" t="s">
        <v>2</v>
      </c>
    </row>
    <row r="11" spans="1:5" x14ac:dyDescent="0.2">
      <c r="A11" s="40" t="s">
        <v>3</v>
      </c>
      <c r="B11" s="41" t="s">
        <v>4</v>
      </c>
    </row>
    <row r="12" spans="1:5" x14ac:dyDescent="0.2">
      <c r="A12" s="40" t="s">
        <v>5</v>
      </c>
      <c r="B12" s="41" t="s">
        <v>6</v>
      </c>
    </row>
    <row r="13" spans="1:5" x14ac:dyDescent="0.2">
      <c r="A13" s="40" t="s">
        <v>133</v>
      </c>
      <c r="B13" s="41" t="s">
        <v>591</v>
      </c>
    </row>
    <row r="14" spans="1:5" x14ac:dyDescent="0.2">
      <c r="A14" s="40" t="s">
        <v>7</v>
      </c>
      <c r="B14" s="41" t="s">
        <v>592</v>
      </c>
    </row>
    <row r="15" spans="1:5" x14ac:dyDescent="0.2">
      <c r="A15" s="40" t="s">
        <v>8</v>
      </c>
      <c r="B15" s="41" t="s">
        <v>132</v>
      </c>
    </row>
    <row r="16" spans="1:5" x14ac:dyDescent="0.2">
      <c r="A16" s="40" t="s">
        <v>9</v>
      </c>
      <c r="B16" s="41" t="s">
        <v>10</v>
      </c>
    </row>
    <row r="17" spans="1:2" x14ac:dyDescent="0.2">
      <c r="A17" s="40" t="s">
        <v>11</v>
      </c>
      <c r="B17" s="41" t="s">
        <v>12</v>
      </c>
    </row>
    <row r="18" spans="1:2" x14ac:dyDescent="0.2">
      <c r="A18" s="40" t="s">
        <v>13</v>
      </c>
      <c r="B18" s="41" t="s">
        <v>14</v>
      </c>
    </row>
    <row r="19" spans="1:2" x14ac:dyDescent="0.2">
      <c r="A19" s="40" t="s">
        <v>15</v>
      </c>
      <c r="B19" s="41" t="s">
        <v>16</v>
      </c>
    </row>
    <row r="20" spans="1:2" x14ac:dyDescent="0.2">
      <c r="A20" s="40" t="s">
        <v>17</v>
      </c>
      <c r="B20" s="41" t="s">
        <v>593</v>
      </c>
    </row>
    <row r="21" spans="1:2" x14ac:dyDescent="0.2">
      <c r="A21" s="40" t="s">
        <v>18</v>
      </c>
      <c r="B21" s="41" t="s">
        <v>19</v>
      </c>
    </row>
    <row r="22" spans="1:2" x14ac:dyDescent="0.2">
      <c r="A22" s="40" t="s">
        <v>20</v>
      </c>
      <c r="B22" s="41" t="s">
        <v>185</v>
      </c>
    </row>
    <row r="23" spans="1:2" x14ac:dyDescent="0.2">
      <c r="A23" s="40" t="s">
        <v>21</v>
      </c>
      <c r="B23" s="41" t="s">
        <v>22</v>
      </c>
    </row>
    <row r="24" spans="1:2" x14ac:dyDescent="0.2">
      <c r="A24" s="88" t="s">
        <v>577</v>
      </c>
      <c r="B24" s="89" t="s">
        <v>306</v>
      </c>
    </row>
    <row r="25" spans="1:2" x14ac:dyDescent="0.2">
      <c r="A25" s="88" t="s">
        <v>578</v>
      </c>
      <c r="B25" s="89" t="s">
        <v>579</v>
      </c>
    </row>
    <row r="26" spans="1:2" s="87" customFormat="1" x14ac:dyDescent="0.2">
      <c r="A26" s="88" t="s">
        <v>580</v>
      </c>
      <c r="B26" s="89" t="s">
        <v>343</v>
      </c>
    </row>
    <row r="27" spans="1:2" x14ac:dyDescent="0.2">
      <c r="A27" s="88" t="s">
        <v>581</v>
      </c>
      <c r="B27" s="89" t="s">
        <v>360</v>
      </c>
    </row>
    <row r="28" spans="1:2" x14ac:dyDescent="0.2">
      <c r="A28" s="40" t="s">
        <v>23</v>
      </c>
      <c r="B28" s="41" t="s">
        <v>24</v>
      </c>
    </row>
    <row r="29" spans="1:2" x14ac:dyDescent="0.2">
      <c r="A29" s="40" t="s">
        <v>25</v>
      </c>
      <c r="B29" s="41" t="s">
        <v>26</v>
      </c>
    </row>
    <row r="30" spans="1:2" x14ac:dyDescent="0.2">
      <c r="A30" s="40" t="s">
        <v>27</v>
      </c>
      <c r="B30" s="41" t="s">
        <v>28</v>
      </c>
    </row>
    <row r="31" spans="1:2" x14ac:dyDescent="0.2">
      <c r="A31" s="40" t="s">
        <v>29</v>
      </c>
      <c r="B31" s="41" t="s">
        <v>30</v>
      </c>
    </row>
    <row r="32" spans="1:2" x14ac:dyDescent="0.2">
      <c r="A32" s="40" t="s">
        <v>76</v>
      </c>
      <c r="B32" s="41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0" t="s">
        <v>48</v>
      </c>
      <c r="B35" s="41" t="s">
        <v>43</v>
      </c>
    </row>
    <row r="36" spans="1:2" x14ac:dyDescent="0.2">
      <c r="A36" s="40" t="s">
        <v>49</v>
      </c>
      <c r="B36" s="41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1" t="s">
        <v>32</v>
      </c>
    </row>
    <row r="40" spans="1:2" x14ac:dyDescent="0.2">
      <c r="A40" s="7"/>
      <c r="B40" s="41" t="s">
        <v>632</v>
      </c>
    </row>
    <row r="41" spans="1:2" ht="10.8" thickBot="1" x14ac:dyDescent="0.25">
      <c r="A41" s="11"/>
      <c r="B41" s="12"/>
    </row>
    <row r="44" spans="1:2" x14ac:dyDescent="0.2">
      <c r="B44" s="87" t="s">
        <v>633</v>
      </c>
    </row>
  </sheetData>
  <sheetProtection formatCells="0" formatColumns="0" formatRows="0" autoFilter="0" pivotTables="0"/>
  <dataValidations count="2">
    <dataValidation type="list" allowBlank="1" showInputMessage="1" showErrorMessage="1" prompt="Escoger el corte de la información, ya se trimestral (1 al 4) o anual (4)." sqref="D3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zoomScaleNormal="100" workbookViewId="0">
      <selection activeCell="C31" sqref="C31"/>
    </sheetView>
  </sheetViews>
  <sheetFormatPr baseColWidth="10" defaultColWidth="11.44140625" defaultRowHeight="10.199999999999999" x14ac:dyDescent="0.2"/>
  <cols>
    <col min="1" max="1" width="3.33203125" style="34" customWidth="1"/>
    <col min="2" max="2" width="63.109375" style="34" customWidth="1"/>
    <col min="3" max="3" width="17.6640625" style="34" customWidth="1"/>
    <col min="4" max="16384" width="11.44140625" style="34"/>
  </cols>
  <sheetData>
    <row r="1" spans="1:3" s="32" customFormat="1" ht="18" customHeight="1" x14ac:dyDescent="0.3">
      <c r="A1" s="169" t="s">
        <v>668</v>
      </c>
      <c r="B1" s="170"/>
      <c r="C1" s="171"/>
    </row>
    <row r="2" spans="1:3" s="32" customFormat="1" ht="18" customHeight="1" x14ac:dyDescent="0.3">
      <c r="A2" s="172" t="s">
        <v>621</v>
      </c>
      <c r="B2" s="173"/>
      <c r="C2" s="174"/>
    </row>
    <row r="3" spans="1:3" s="32" customFormat="1" ht="18" customHeight="1" x14ac:dyDescent="0.3">
      <c r="A3" s="172" t="s">
        <v>669</v>
      </c>
      <c r="B3" s="175"/>
      <c r="C3" s="174"/>
    </row>
    <row r="4" spans="1:3" s="35" customFormat="1" ht="18" customHeight="1" x14ac:dyDescent="0.2">
      <c r="A4" s="176" t="s">
        <v>622</v>
      </c>
      <c r="B4" s="177"/>
      <c r="C4" s="178"/>
    </row>
    <row r="5" spans="1:3" s="33" customFormat="1" x14ac:dyDescent="0.2">
      <c r="A5" s="53" t="s">
        <v>525</v>
      </c>
      <c r="B5" s="53"/>
      <c r="C5" s="152">
        <v>977557653.33000004</v>
      </c>
    </row>
    <row r="6" spans="1:3" x14ac:dyDescent="0.2">
      <c r="A6" s="54"/>
      <c r="B6" s="55"/>
      <c r="C6" s="73"/>
    </row>
    <row r="7" spans="1:3" x14ac:dyDescent="0.2">
      <c r="A7" s="62" t="s">
        <v>526</v>
      </c>
      <c r="B7" s="62"/>
      <c r="C7" s="153">
        <f>SUM(C8:C13)</f>
        <v>0</v>
      </c>
    </row>
    <row r="8" spans="1:3" x14ac:dyDescent="0.2">
      <c r="A8" s="70" t="s">
        <v>527</v>
      </c>
      <c r="B8" s="69" t="s">
        <v>344</v>
      </c>
      <c r="C8" s="154">
        <v>0</v>
      </c>
    </row>
    <row r="9" spans="1:3" x14ac:dyDescent="0.2">
      <c r="A9" s="56" t="s">
        <v>528</v>
      </c>
      <c r="B9" s="57" t="s">
        <v>537</v>
      </c>
      <c r="C9" s="154">
        <v>0</v>
      </c>
    </row>
    <row r="10" spans="1:3" x14ac:dyDescent="0.2">
      <c r="A10" s="56" t="s">
        <v>529</v>
      </c>
      <c r="B10" s="57" t="s">
        <v>352</v>
      </c>
      <c r="C10" s="154">
        <v>0</v>
      </c>
    </row>
    <row r="11" spans="1:3" x14ac:dyDescent="0.2">
      <c r="A11" s="56" t="s">
        <v>530</v>
      </c>
      <c r="B11" s="57" t="s">
        <v>353</v>
      </c>
      <c r="C11" s="154">
        <v>0</v>
      </c>
    </row>
    <row r="12" spans="1:3" x14ac:dyDescent="0.2">
      <c r="A12" s="56" t="s">
        <v>531</v>
      </c>
      <c r="B12" s="57" t="s">
        <v>354</v>
      </c>
      <c r="C12" s="154">
        <v>0</v>
      </c>
    </row>
    <row r="13" spans="1:3" x14ac:dyDescent="0.2">
      <c r="A13" s="58" t="s">
        <v>532</v>
      </c>
      <c r="B13" s="59" t="s">
        <v>533</v>
      </c>
      <c r="C13" s="154">
        <v>0</v>
      </c>
    </row>
    <row r="14" spans="1:3" x14ac:dyDescent="0.2">
      <c r="A14" s="68"/>
      <c r="B14" s="60"/>
      <c r="C14" s="61"/>
    </row>
    <row r="15" spans="1:3" x14ac:dyDescent="0.2">
      <c r="A15" s="62" t="s">
        <v>83</v>
      </c>
      <c r="B15" s="55"/>
      <c r="C15" s="153">
        <f>SUM(C16:C18)</f>
        <v>68691604.489999995</v>
      </c>
    </row>
    <row r="16" spans="1:3" x14ac:dyDescent="0.2">
      <c r="A16" s="63">
        <v>3.1</v>
      </c>
      <c r="B16" s="57" t="s">
        <v>536</v>
      </c>
      <c r="C16" s="154">
        <v>0</v>
      </c>
    </row>
    <row r="17" spans="1:3" x14ac:dyDescent="0.2">
      <c r="A17" s="64">
        <v>3.2</v>
      </c>
      <c r="B17" s="57" t="s">
        <v>534</v>
      </c>
      <c r="C17" s="154">
        <v>68691604.489999995</v>
      </c>
    </row>
    <row r="18" spans="1:3" x14ac:dyDescent="0.2">
      <c r="A18" s="64">
        <v>3.3</v>
      </c>
      <c r="B18" s="59" t="s">
        <v>535</v>
      </c>
      <c r="C18" s="155">
        <v>0</v>
      </c>
    </row>
    <row r="19" spans="1:3" x14ac:dyDescent="0.2">
      <c r="A19" s="54"/>
      <c r="B19" s="65"/>
      <c r="C19" s="66"/>
    </row>
    <row r="20" spans="1:3" x14ac:dyDescent="0.2">
      <c r="A20" s="67" t="s">
        <v>82</v>
      </c>
      <c r="B20" s="67"/>
      <c r="C20" s="152">
        <f>C5+C7-C15</f>
        <v>908866048.84000003</v>
      </c>
    </row>
    <row r="22" spans="1:3" x14ac:dyDescent="0.2">
      <c r="B22" s="34" t="s">
        <v>633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zoomScaleNormal="100" workbookViewId="0">
      <selection activeCell="F44" sqref="F44"/>
    </sheetView>
  </sheetViews>
  <sheetFormatPr baseColWidth="10" defaultColWidth="11.44140625" defaultRowHeight="10.199999999999999" x14ac:dyDescent="0.2"/>
  <cols>
    <col min="1" max="1" width="3.6640625" style="34" customWidth="1"/>
    <col min="2" max="2" width="62.109375" style="34" customWidth="1"/>
    <col min="3" max="3" width="17.6640625" style="34" customWidth="1"/>
    <col min="4" max="5" width="11.44140625" style="34"/>
    <col min="6" max="6" width="11.44140625" style="34" customWidth="1"/>
    <col min="7" max="16384" width="11.44140625" style="34"/>
  </cols>
  <sheetData>
    <row r="1" spans="1:5" s="36" customFormat="1" ht="18.899999999999999" customHeight="1" x14ac:dyDescent="0.3">
      <c r="A1" s="179" t="s">
        <v>668</v>
      </c>
      <c r="B1" s="180"/>
      <c r="C1" s="181"/>
    </row>
    <row r="2" spans="1:5" s="36" customFormat="1" ht="18.899999999999999" customHeight="1" x14ac:dyDescent="0.3">
      <c r="A2" s="182" t="s">
        <v>623</v>
      </c>
      <c r="B2" s="183"/>
      <c r="C2" s="184"/>
    </row>
    <row r="3" spans="1:5" s="36" customFormat="1" ht="18.899999999999999" customHeight="1" x14ac:dyDescent="0.3">
      <c r="A3" s="182" t="s">
        <v>669</v>
      </c>
      <c r="B3" s="185"/>
      <c r="C3" s="184"/>
    </row>
    <row r="4" spans="1:5" s="37" customFormat="1" x14ac:dyDescent="0.2">
      <c r="A4" s="176" t="s">
        <v>622</v>
      </c>
      <c r="B4" s="177"/>
      <c r="C4" s="178"/>
    </row>
    <row r="5" spans="1:5" x14ac:dyDescent="0.2">
      <c r="A5" s="78" t="s">
        <v>538</v>
      </c>
      <c r="B5" s="53"/>
      <c r="C5" s="156">
        <v>801334366.28999996</v>
      </c>
      <c r="E5" s="162"/>
    </row>
    <row r="6" spans="1:5" x14ac:dyDescent="0.2">
      <c r="A6" s="72"/>
      <c r="B6" s="55"/>
      <c r="C6" s="73"/>
    </row>
    <row r="7" spans="1:5" x14ac:dyDescent="0.2">
      <c r="A7" s="62" t="s">
        <v>539</v>
      </c>
      <c r="B7" s="74"/>
      <c r="C7" s="153">
        <f>SUM(C8:C28)</f>
        <v>130696325.15000001</v>
      </c>
    </row>
    <row r="8" spans="1:5" x14ac:dyDescent="0.2">
      <c r="A8" s="122">
        <v>2.1</v>
      </c>
      <c r="B8" s="79" t="s">
        <v>372</v>
      </c>
      <c r="C8" s="157">
        <v>0</v>
      </c>
    </row>
    <row r="9" spans="1:5" x14ac:dyDescent="0.2">
      <c r="A9" s="122">
        <v>2.2000000000000002</v>
      </c>
      <c r="B9" s="79" t="s">
        <v>369</v>
      </c>
      <c r="C9" s="157">
        <v>0</v>
      </c>
    </row>
    <row r="10" spans="1:5" x14ac:dyDescent="0.2">
      <c r="A10" s="84">
        <v>2.2999999999999998</v>
      </c>
      <c r="B10" s="71" t="s">
        <v>239</v>
      </c>
      <c r="C10" s="157">
        <v>731661.45</v>
      </c>
    </row>
    <row r="11" spans="1:5" x14ac:dyDescent="0.2">
      <c r="A11" s="84">
        <v>2.4</v>
      </c>
      <c r="B11" s="71" t="s">
        <v>240</v>
      </c>
      <c r="C11" s="157">
        <v>389210.4</v>
      </c>
    </row>
    <row r="12" spans="1:5" x14ac:dyDescent="0.2">
      <c r="A12" s="84">
        <v>2.5</v>
      </c>
      <c r="B12" s="71" t="s">
        <v>241</v>
      </c>
      <c r="C12" s="157">
        <v>0</v>
      </c>
    </row>
    <row r="13" spans="1:5" x14ac:dyDescent="0.2">
      <c r="A13" s="84">
        <v>2.6</v>
      </c>
      <c r="B13" s="71" t="s">
        <v>242</v>
      </c>
      <c r="C13" s="157">
        <v>5044200</v>
      </c>
    </row>
    <row r="14" spans="1:5" x14ac:dyDescent="0.2">
      <c r="A14" s="84">
        <v>2.7</v>
      </c>
      <c r="B14" s="71" t="s">
        <v>243</v>
      </c>
      <c r="C14" s="157">
        <v>25752</v>
      </c>
    </row>
    <row r="15" spans="1:5" x14ac:dyDescent="0.2">
      <c r="A15" s="84">
        <v>2.8</v>
      </c>
      <c r="B15" s="71" t="s">
        <v>244</v>
      </c>
      <c r="C15" s="157">
        <v>274648.43</v>
      </c>
    </row>
    <row r="16" spans="1:5" x14ac:dyDescent="0.2">
      <c r="A16" s="84">
        <v>2.9</v>
      </c>
      <c r="B16" s="71" t="s">
        <v>246</v>
      </c>
      <c r="C16" s="157">
        <v>0</v>
      </c>
    </row>
    <row r="17" spans="1:3" x14ac:dyDescent="0.2">
      <c r="A17" s="84" t="s">
        <v>540</v>
      </c>
      <c r="B17" s="71" t="s">
        <v>541</v>
      </c>
      <c r="C17" s="157">
        <v>314088</v>
      </c>
    </row>
    <row r="18" spans="1:3" x14ac:dyDescent="0.2">
      <c r="A18" s="84" t="s">
        <v>570</v>
      </c>
      <c r="B18" s="71" t="s">
        <v>248</v>
      </c>
      <c r="C18" s="157">
        <v>0</v>
      </c>
    </row>
    <row r="19" spans="1:3" x14ac:dyDescent="0.2">
      <c r="A19" s="84" t="s">
        <v>571</v>
      </c>
      <c r="B19" s="71" t="s">
        <v>542</v>
      </c>
      <c r="C19" s="157">
        <v>96092038.939999998</v>
      </c>
    </row>
    <row r="20" spans="1:3" x14ac:dyDescent="0.2">
      <c r="A20" s="84" t="s">
        <v>572</v>
      </c>
      <c r="B20" s="71" t="s">
        <v>543</v>
      </c>
      <c r="C20" s="157">
        <v>18659965.170000002</v>
      </c>
    </row>
    <row r="21" spans="1:3" x14ac:dyDescent="0.2">
      <c r="A21" s="84" t="s">
        <v>573</v>
      </c>
      <c r="B21" s="71" t="s">
        <v>544</v>
      </c>
      <c r="C21" s="157">
        <v>0</v>
      </c>
    </row>
    <row r="22" spans="1:3" x14ac:dyDescent="0.2">
      <c r="A22" s="84" t="s">
        <v>545</v>
      </c>
      <c r="B22" s="71" t="s">
        <v>546</v>
      </c>
      <c r="C22" s="157">
        <v>0</v>
      </c>
    </row>
    <row r="23" spans="1:3" x14ac:dyDescent="0.2">
      <c r="A23" s="84" t="s">
        <v>547</v>
      </c>
      <c r="B23" s="71" t="s">
        <v>548</v>
      </c>
      <c r="C23" s="157">
        <v>0</v>
      </c>
    </row>
    <row r="24" spans="1:3" x14ac:dyDescent="0.2">
      <c r="A24" s="84" t="s">
        <v>549</v>
      </c>
      <c r="B24" s="71" t="s">
        <v>550</v>
      </c>
      <c r="C24" s="157">
        <v>0</v>
      </c>
    </row>
    <row r="25" spans="1:3" x14ac:dyDescent="0.2">
      <c r="A25" s="84" t="s">
        <v>551</v>
      </c>
      <c r="B25" s="71" t="s">
        <v>552</v>
      </c>
      <c r="C25" s="157">
        <v>0</v>
      </c>
    </row>
    <row r="26" spans="1:3" x14ac:dyDescent="0.2">
      <c r="A26" s="84" t="s">
        <v>553</v>
      </c>
      <c r="B26" s="71" t="s">
        <v>554</v>
      </c>
      <c r="C26" s="157">
        <v>9164760.7599999998</v>
      </c>
    </row>
    <row r="27" spans="1:3" x14ac:dyDescent="0.2">
      <c r="A27" s="84" t="s">
        <v>555</v>
      </c>
      <c r="B27" s="71" t="s">
        <v>556</v>
      </c>
      <c r="C27" s="157">
        <v>0</v>
      </c>
    </row>
    <row r="28" spans="1:3" x14ac:dyDescent="0.2">
      <c r="A28" s="84" t="s">
        <v>557</v>
      </c>
      <c r="B28" s="79" t="s">
        <v>558</v>
      </c>
      <c r="C28" s="157">
        <v>0</v>
      </c>
    </row>
    <row r="29" spans="1:3" x14ac:dyDescent="0.2">
      <c r="A29" s="85"/>
      <c r="B29" s="80"/>
      <c r="C29" s="81"/>
    </row>
    <row r="30" spans="1:3" x14ac:dyDescent="0.2">
      <c r="A30" s="82" t="s">
        <v>559</v>
      </c>
      <c r="B30" s="83"/>
      <c r="C30" s="158">
        <f>SUM(C31:C37)</f>
        <v>39885894.090000004</v>
      </c>
    </row>
    <row r="31" spans="1:3" x14ac:dyDescent="0.2">
      <c r="A31" s="84" t="s">
        <v>560</v>
      </c>
      <c r="B31" s="71" t="s">
        <v>441</v>
      </c>
      <c r="C31" s="157">
        <v>17544305.52</v>
      </c>
    </row>
    <row r="32" spans="1:3" x14ac:dyDescent="0.2">
      <c r="A32" s="84" t="s">
        <v>561</v>
      </c>
      <c r="B32" s="71" t="s">
        <v>80</v>
      </c>
      <c r="C32" s="157">
        <v>0</v>
      </c>
    </row>
    <row r="33" spans="1:7" x14ac:dyDescent="0.2">
      <c r="A33" s="84" t="s">
        <v>562</v>
      </c>
      <c r="B33" s="71" t="s">
        <v>451</v>
      </c>
      <c r="C33" s="157">
        <v>0</v>
      </c>
    </row>
    <row r="34" spans="1:7" x14ac:dyDescent="0.2">
      <c r="A34" s="84" t="s">
        <v>563</v>
      </c>
      <c r="B34" s="71" t="s">
        <v>564</v>
      </c>
      <c r="C34" s="157">
        <v>0</v>
      </c>
    </row>
    <row r="35" spans="1:7" x14ac:dyDescent="0.2">
      <c r="A35" s="84" t="s">
        <v>565</v>
      </c>
      <c r="B35" s="71" t="s">
        <v>566</v>
      </c>
      <c r="C35" s="157">
        <v>0</v>
      </c>
    </row>
    <row r="36" spans="1:7" x14ac:dyDescent="0.2">
      <c r="A36" s="84" t="s">
        <v>567</v>
      </c>
      <c r="B36" s="71" t="s">
        <v>459</v>
      </c>
      <c r="C36" s="157">
        <v>0</v>
      </c>
    </row>
    <row r="37" spans="1:7" x14ac:dyDescent="0.2">
      <c r="A37" s="84" t="s">
        <v>568</v>
      </c>
      <c r="B37" s="79" t="s">
        <v>569</v>
      </c>
      <c r="C37" s="157">
        <v>22341588.57</v>
      </c>
    </row>
    <row r="38" spans="1:7" x14ac:dyDescent="0.2">
      <c r="A38" s="72"/>
      <c r="B38" s="75"/>
      <c r="C38" s="76"/>
    </row>
    <row r="39" spans="1:7" x14ac:dyDescent="0.2">
      <c r="A39" s="77" t="s">
        <v>84</v>
      </c>
      <c r="B39" s="53"/>
      <c r="C39" s="152">
        <f>C5-C7+C30</f>
        <v>710523935.23000002</v>
      </c>
      <c r="E39" s="163"/>
      <c r="G39" s="164"/>
    </row>
    <row r="41" spans="1:7" x14ac:dyDescent="0.2">
      <c r="B41" s="34" t="s">
        <v>633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F15" sqref="F15"/>
    </sheetView>
  </sheetViews>
  <sheetFormatPr baseColWidth="10" defaultColWidth="9.109375" defaultRowHeight="10.199999999999999" x14ac:dyDescent="0.2"/>
  <cols>
    <col min="1" max="1" width="10" style="25" customWidth="1"/>
    <col min="2" max="2" width="68.5546875" style="25" bestFit="1" customWidth="1"/>
    <col min="3" max="3" width="17.44140625" style="25" bestFit="1" customWidth="1"/>
    <col min="4" max="5" width="23.6640625" style="25" bestFit="1" customWidth="1"/>
    <col min="6" max="6" width="19.33203125" style="25" customWidth="1"/>
    <col min="7" max="7" width="20.5546875" style="25" customWidth="1"/>
    <col min="8" max="10" width="20.33203125" style="25" customWidth="1"/>
    <col min="11" max="16384" width="9.109375" style="25"/>
  </cols>
  <sheetData>
    <row r="1" spans="1:10" ht="18.899999999999999" customHeight="1" x14ac:dyDescent="0.2">
      <c r="A1" s="168" t="s">
        <v>668</v>
      </c>
      <c r="B1" s="186"/>
      <c r="C1" s="186"/>
      <c r="D1" s="186"/>
      <c r="E1" s="186"/>
      <c r="F1" s="186"/>
      <c r="G1" s="24" t="s">
        <v>614</v>
      </c>
      <c r="H1" s="202">
        <f>'Notas a los Edos Financieros'!D1</f>
        <v>2022</v>
      </c>
    </row>
    <row r="2" spans="1:10" ht="18.899999999999999" customHeight="1" x14ac:dyDescent="0.2">
      <c r="A2" s="168" t="s">
        <v>624</v>
      </c>
      <c r="B2" s="186"/>
      <c r="C2" s="186"/>
      <c r="D2" s="186"/>
      <c r="E2" s="186"/>
      <c r="F2" s="186"/>
      <c r="G2" s="24" t="s">
        <v>615</v>
      </c>
      <c r="H2" s="202" t="str">
        <f>'Notas a los Edos Financieros'!D2</f>
        <v>Anual</v>
      </c>
    </row>
    <row r="3" spans="1:10" ht="18.899999999999999" customHeight="1" x14ac:dyDescent="0.2">
      <c r="A3" s="187" t="s">
        <v>669</v>
      </c>
      <c r="B3" s="188"/>
      <c r="C3" s="188"/>
      <c r="D3" s="188"/>
      <c r="E3" s="188"/>
      <c r="F3" s="188"/>
      <c r="G3" s="24" t="s">
        <v>616</v>
      </c>
      <c r="H3" s="202">
        <f>'Notas a los Edos Financieros'!D3</f>
        <v>4</v>
      </c>
    </row>
    <row r="4" spans="1:10" x14ac:dyDescent="0.2">
      <c r="A4" s="26" t="s">
        <v>196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146</v>
      </c>
      <c r="B7" s="28" t="s">
        <v>491</v>
      </c>
      <c r="C7" s="28" t="s">
        <v>180</v>
      </c>
      <c r="D7" s="28" t="s">
        <v>492</v>
      </c>
      <c r="E7" s="28" t="s">
        <v>493</v>
      </c>
      <c r="F7" s="28" t="s">
        <v>179</v>
      </c>
      <c r="G7" s="28" t="s">
        <v>124</v>
      </c>
      <c r="H7" s="28" t="s">
        <v>182</v>
      </c>
      <c r="I7" s="28" t="s">
        <v>183</v>
      </c>
      <c r="J7" s="28" t="s">
        <v>184</v>
      </c>
    </row>
    <row r="8" spans="1:10" s="39" customFormat="1" x14ac:dyDescent="0.2">
      <c r="A8" s="38">
        <v>7000</v>
      </c>
      <c r="B8" s="39" t="s">
        <v>125</v>
      </c>
    </row>
    <row r="9" spans="1:10" x14ac:dyDescent="0.2">
      <c r="A9" s="25">
        <v>7110</v>
      </c>
      <c r="B9" s="25" t="s">
        <v>124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123</v>
      </c>
      <c r="C10" s="30">
        <v>0</v>
      </c>
      <c r="D10" s="30">
        <v>0</v>
      </c>
      <c r="E10" s="30">
        <v>0</v>
      </c>
      <c r="F10" s="30">
        <f t="shared" ref="F10:F51" si="0">C10+D10+E10</f>
        <v>0</v>
      </c>
    </row>
    <row r="11" spans="1:10" x14ac:dyDescent="0.2">
      <c r="A11" s="25">
        <v>7130</v>
      </c>
      <c r="B11" s="25" t="s">
        <v>122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121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120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119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118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117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116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115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114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113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112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111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110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109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108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107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106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105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104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103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102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101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100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99</v>
      </c>
      <c r="C34" s="30">
        <v>0</v>
      </c>
      <c r="D34" s="30">
        <v>0</v>
      </c>
      <c r="E34" s="30">
        <v>0</v>
      </c>
      <c r="F34" s="30">
        <f t="shared" ref="F34:F35" si="1">C34+D34+E34</f>
        <v>0</v>
      </c>
    </row>
    <row r="35" spans="1:6" x14ac:dyDescent="0.2">
      <c r="A35" s="25">
        <v>7911</v>
      </c>
      <c r="B35" s="25" t="s">
        <v>608</v>
      </c>
      <c r="C35" s="30">
        <v>0</v>
      </c>
      <c r="D35" s="30">
        <v>0</v>
      </c>
      <c r="E35" s="30">
        <v>0</v>
      </c>
      <c r="F35" s="30">
        <f t="shared" si="1"/>
        <v>0</v>
      </c>
    </row>
    <row r="36" spans="1:6" x14ac:dyDescent="0.2">
      <c r="A36" s="25">
        <v>7921</v>
      </c>
      <c r="B36" s="25" t="s">
        <v>609</v>
      </c>
      <c r="C36" s="30">
        <v>0</v>
      </c>
      <c r="D36" s="30">
        <v>0</v>
      </c>
      <c r="E36" s="30">
        <v>0</v>
      </c>
      <c r="F36" s="30">
        <f t="shared" si="0"/>
        <v>0</v>
      </c>
    </row>
    <row r="37" spans="1:6" x14ac:dyDescent="0.2">
      <c r="A37" s="25">
        <v>7931</v>
      </c>
      <c r="B37" s="25" t="s">
        <v>610</v>
      </c>
      <c r="C37" s="30">
        <v>0</v>
      </c>
      <c r="D37" s="30">
        <v>0</v>
      </c>
      <c r="E37" s="30">
        <v>0</v>
      </c>
      <c r="F37" s="30">
        <f t="shared" ref="F37:F38" si="2">C37+D37+E37</f>
        <v>0</v>
      </c>
    </row>
    <row r="38" spans="1:6" x14ac:dyDescent="0.2">
      <c r="A38" s="25">
        <v>7932</v>
      </c>
      <c r="B38" s="25" t="s">
        <v>611</v>
      </c>
      <c r="C38" s="30">
        <v>0</v>
      </c>
      <c r="D38" s="30">
        <v>0</v>
      </c>
      <c r="E38" s="30">
        <v>0</v>
      </c>
      <c r="F38" s="30">
        <f t="shared" si="2"/>
        <v>0</v>
      </c>
    </row>
    <row r="39" spans="1:6" s="39" customFormat="1" x14ac:dyDescent="0.2">
      <c r="A39" s="38">
        <v>8000</v>
      </c>
      <c r="B39" s="39" t="s">
        <v>97</v>
      </c>
    </row>
    <row r="40" spans="1:6" x14ac:dyDescent="0.2">
      <c r="A40" s="25">
        <v>8110</v>
      </c>
      <c r="B40" s="25" t="s">
        <v>96</v>
      </c>
      <c r="C40" s="30">
        <v>0</v>
      </c>
      <c r="D40" s="30">
        <v>2214707103.21</v>
      </c>
      <c r="E40" s="30">
        <v>-2214707103.21</v>
      </c>
      <c r="F40" s="30">
        <f t="shared" si="0"/>
        <v>0</v>
      </c>
    </row>
    <row r="41" spans="1:6" x14ac:dyDescent="0.2">
      <c r="A41" s="25">
        <v>8120</v>
      </c>
      <c r="B41" s="25" t="s">
        <v>95</v>
      </c>
      <c r="C41" s="30">
        <v>0</v>
      </c>
      <c r="D41" s="30">
        <v>2263622945.75</v>
      </c>
      <c r="E41" s="30">
        <v>-2263622945.75</v>
      </c>
      <c r="F41" s="30">
        <f t="shared" si="0"/>
        <v>0</v>
      </c>
    </row>
    <row r="42" spans="1:6" x14ac:dyDescent="0.2">
      <c r="A42" s="25">
        <v>8130</v>
      </c>
      <c r="B42" s="25" t="s">
        <v>94</v>
      </c>
      <c r="C42" s="30">
        <v>0</v>
      </c>
      <c r="D42" s="30">
        <v>914834583.64999998</v>
      </c>
      <c r="E42" s="30">
        <v>-914834583.64999998</v>
      </c>
      <c r="F42" s="30">
        <f t="shared" si="0"/>
        <v>0</v>
      </c>
    </row>
    <row r="43" spans="1:6" x14ac:dyDescent="0.2">
      <c r="A43" s="25">
        <v>8140</v>
      </c>
      <c r="B43" s="25" t="s">
        <v>93</v>
      </c>
      <c r="C43" s="30">
        <v>0</v>
      </c>
      <c r="D43" s="30">
        <v>1193797283.8299999</v>
      </c>
      <c r="E43" s="30">
        <v>-1193797283.8299999</v>
      </c>
      <c r="F43" s="30">
        <f t="shared" si="0"/>
        <v>0</v>
      </c>
    </row>
    <row r="44" spans="1:6" x14ac:dyDescent="0.2">
      <c r="A44" s="25">
        <v>8150</v>
      </c>
      <c r="B44" s="25" t="s">
        <v>92</v>
      </c>
      <c r="C44" s="30">
        <v>0</v>
      </c>
      <c r="D44" s="30">
        <v>2059716024.9400001</v>
      </c>
      <c r="E44" s="30">
        <v>-2059716024.9400001</v>
      </c>
      <c r="F44" s="30">
        <f t="shared" si="0"/>
        <v>0</v>
      </c>
    </row>
    <row r="45" spans="1:6" x14ac:dyDescent="0.2">
      <c r="A45" s="25">
        <v>8210</v>
      </c>
      <c r="B45" s="25" t="s">
        <v>91</v>
      </c>
      <c r="C45" s="30">
        <v>0</v>
      </c>
      <c r="D45" s="30">
        <v>1690041171.53</v>
      </c>
      <c r="E45" s="30">
        <v>-1690041171.53</v>
      </c>
      <c r="F45" s="30">
        <f t="shared" si="0"/>
        <v>0</v>
      </c>
    </row>
    <row r="46" spans="1:6" x14ac:dyDescent="0.2">
      <c r="A46" s="25">
        <v>8220</v>
      </c>
      <c r="B46" s="25" t="s">
        <v>90</v>
      </c>
      <c r="C46" s="30">
        <v>0</v>
      </c>
      <c r="D46" s="30">
        <v>3245569802.8200002</v>
      </c>
      <c r="E46" s="30">
        <v>-3245569802.8200002</v>
      </c>
      <c r="F46" s="30">
        <f t="shared" si="0"/>
        <v>0</v>
      </c>
    </row>
    <row r="47" spans="1:6" x14ac:dyDescent="0.2">
      <c r="A47" s="25">
        <v>8230</v>
      </c>
      <c r="B47" s="25" t="s">
        <v>89</v>
      </c>
      <c r="C47" s="30">
        <v>0</v>
      </c>
      <c r="D47" s="30">
        <v>1909492371.03</v>
      </c>
      <c r="E47" s="30">
        <v>-1909492371.03</v>
      </c>
      <c r="F47" s="30">
        <f t="shared" si="0"/>
        <v>0</v>
      </c>
    </row>
    <row r="48" spans="1:6" x14ac:dyDescent="0.2">
      <c r="A48" s="25">
        <v>8240</v>
      </c>
      <c r="B48" s="25" t="s">
        <v>88</v>
      </c>
      <c r="C48" s="30">
        <v>0</v>
      </c>
      <c r="D48" s="30">
        <v>1802459222.5</v>
      </c>
      <c r="E48" s="30">
        <v>-1802459222.5</v>
      </c>
      <c r="F48" s="30">
        <f t="shared" si="0"/>
        <v>0</v>
      </c>
    </row>
    <row r="49" spans="1:6" x14ac:dyDescent="0.2">
      <c r="A49" s="25">
        <v>8250</v>
      </c>
      <c r="B49" s="25" t="s">
        <v>87</v>
      </c>
      <c r="C49" s="30">
        <v>0</v>
      </c>
      <c r="D49" s="30">
        <v>1912179904.45</v>
      </c>
      <c r="E49" s="30">
        <v>-1912179904.45</v>
      </c>
      <c r="F49" s="30">
        <f t="shared" si="0"/>
        <v>0</v>
      </c>
    </row>
    <row r="50" spans="1:6" x14ac:dyDescent="0.2">
      <c r="A50" s="25">
        <v>8260</v>
      </c>
      <c r="B50" s="25" t="s">
        <v>86</v>
      </c>
      <c r="C50" s="30">
        <v>0</v>
      </c>
      <c r="D50" s="30">
        <v>1752132977.9000001</v>
      </c>
      <c r="E50" s="30">
        <v>-1752132977.9000001</v>
      </c>
      <c r="F50" s="30">
        <f t="shared" si="0"/>
        <v>0</v>
      </c>
    </row>
    <row r="51" spans="1:6" x14ac:dyDescent="0.2">
      <c r="A51" s="25">
        <v>8270</v>
      </c>
      <c r="B51" s="25" t="s">
        <v>85</v>
      </c>
      <c r="C51" s="30">
        <v>0</v>
      </c>
      <c r="D51" s="30">
        <v>1996376035.6900001</v>
      </c>
      <c r="E51" s="30">
        <v>-1996376035.6900001</v>
      </c>
      <c r="F51" s="30">
        <f t="shared" si="0"/>
        <v>0</v>
      </c>
    </row>
    <row r="53" spans="1:6" x14ac:dyDescent="0.2">
      <c r="B53" s="25" t="s">
        <v>633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09" t="s">
        <v>50</v>
      </c>
      <c r="C1" s="110"/>
      <c r="D1" s="110"/>
      <c r="E1" s="111"/>
    </row>
    <row r="2" spans="1:8" ht="15" customHeight="1" x14ac:dyDescent="0.2">
      <c r="A2" s="2" t="s">
        <v>31</v>
      </c>
    </row>
    <row r="3" spans="1:8" x14ac:dyDescent="0.2">
      <c r="A3" s="1"/>
    </row>
    <row r="4" spans="1:8" s="113" customFormat="1" x14ac:dyDescent="0.2">
      <c r="A4" s="112" t="s">
        <v>33</v>
      </c>
    </row>
    <row r="5" spans="1:8" s="113" customFormat="1" ht="39.9" customHeight="1" x14ac:dyDescent="0.2">
      <c r="A5" s="189" t="s">
        <v>34</v>
      </c>
      <c r="B5" s="189"/>
      <c r="C5" s="189"/>
      <c r="D5" s="189"/>
      <c r="E5" s="189"/>
      <c r="H5" s="114"/>
    </row>
    <row r="6" spans="1:8" s="113" customFormat="1" x14ac:dyDescent="0.2">
      <c r="A6" s="115"/>
      <c r="B6" s="115"/>
      <c r="C6" s="115"/>
      <c r="D6" s="115"/>
      <c r="H6" s="114"/>
    </row>
    <row r="7" spans="1:8" s="113" customFormat="1" ht="13.2" x14ac:dyDescent="0.25">
      <c r="A7" s="114" t="s">
        <v>35</v>
      </c>
      <c r="B7" s="114"/>
      <c r="C7" s="114"/>
      <c r="D7" s="114"/>
    </row>
    <row r="8" spans="1:8" s="113" customFormat="1" x14ac:dyDescent="0.2">
      <c r="A8" s="114"/>
      <c r="B8" s="114"/>
      <c r="C8" s="114"/>
      <c r="D8" s="114"/>
    </row>
    <row r="9" spans="1:8" s="113" customFormat="1" x14ac:dyDescent="0.2">
      <c r="A9" s="128" t="s">
        <v>125</v>
      </c>
      <c r="B9" s="114"/>
      <c r="C9" s="114"/>
      <c r="D9" s="114"/>
    </row>
    <row r="10" spans="1:8" s="113" customFormat="1" ht="26.1" customHeight="1" x14ac:dyDescent="0.2">
      <c r="A10" s="116" t="s">
        <v>600</v>
      </c>
      <c r="B10" s="190" t="s">
        <v>36</v>
      </c>
      <c r="C10" s="190"/>
      <c r="D10" s="190"/>
      <c r="E10" s="190"/>
    </row>
    <row r="11" spans="1:8" s="113" customFormat="1" ht="12.9" customHeight="1" x14ac:dyDescent="0.2">
      <c r="A11" s="117" t="s">
        <v>601</v>
      </c>
      <c r="B11" s="118" t="s">
        <v>37</v>
      </c>
      <c r="C11" s="118"/>
      <c r="D11" s="118"/>
      <c r="E11" s="118"/>
    </row>
    <row r="12" spans="1:8" s="113" customFormat="1" ht="26.1" customHeight="1" x14ac:dyDescent="0.2">
      <c r="A12" s="117" t="s">
        <v>602</v>
      </c>
      <c r="B12" s="190" t="s">
        <v>38</v>
      </c>
      <c r="C12" s="190"/>
      <c r="D12" s="190"/>
      <c r="E12" s="190"/>
    </row>
    <row r="13" spans="1:8" s="113" customFormat="1" ht="26.1" customHeight="1" x14ac:dyDescent="0.2">
      <c r="A13" s="117" t="s">
        <v>603</v>
      </c>
      <c r="B13" s="190" t="s">
        <v>39</v>
      </c>
      <c r="C13" s="190"/>
      <c r="D13" s="190"/>
      <c r="E13" s="190"/>
    </row>
    <row r="14" spans="1:8" s="113" customFormat="1" ht="11.25" customHeight="1" x14ac:dyDescent="0.2">
      <c r="A14" s="119"/>
      <c r="B14" s="120"/>
      <c r="C14" s="120"/>
      <c r="D14" s="120"/>
      <c r="E14" s="120"/>
    </row>
    <row r="15" spans="1:8" s="113" customFormat="1" ht="39" customHeight="1" x14ac:dyDescent="0.2">
      <c r="A15" s="116" t="s">
        <v>604</v>
      </c>
      <c r="B15" s="118" t="s">
        <v>40</v>
      </c>
    </row>
    <row r="16" spans="1:8" s="113" customFormat="1" ht="12.9" customHeight="1" x14ac:dyDescent="0.2">
      <c r="A16" s="117" t="s">
        <v>605</v>
      </c>
    </row>
    <row r="17" spans="1:4" s="113" customFormat="1" ht="12.9" customHeight="1" x14ac:dyDescent="0.2">
      <c r="A17" s="118"/>
    </row>
    <row r="18" spans="1:4" s="113" customFormat="1" ht="12.9" customHeight="1" x14ac:dyDescent="0.2">
      <c r="A18" s="128" t="s">
        <v>97</v>
      </c>
    </row>
    <row r="19" spans="1:4" s="113" customFormat="1" ht="12.9" customHeight="1" x14ac:dyDescent="0.2">
      <c r="A19" s="121" t="s">
        <v>606</v>
      </c>
    </row>
    <row r="20" spans="1:4" s="113" customFormat="1" ht="12.9" customHeight="1" x14ac:dyDescent="0.2">
      <c r="A20" s="121" t="s">
        <v>607</v>
      </c>
    </row>
    <row r="21" spans="1:4" s="113" customFormat="1" x14ac:dyDescent="0.2">
      <c r="A21" s="114"/>
    </row>
    <row r="22" spans="1:4" s="113" customFormat="1" x14ac:dyDescent="0.2">
      <c r="A22" s="114" t="s">
        <v>520</v>
      </c>
      <c r="B22" s="114"/>
      <c r="C22" s="114"/>
      <c r="D22" s="114"/>
    </row>
    <row r="23" spans="1:4" s="113" customFormat="1" x14ac:dyDescent="0.2">
      <c r="A23" s="114" t="s">
        <v>521</v>
      </c>
      <c r="B23" s="114"/>
      <c r="C23" s="114"/>
      <c r="D23" s="114"/>
    </row>
    <row r="24" spans="1:4" s="113" customFormat="1" x14ac:dyDescent="0.2">
      <c r="A24" s="114" t="s">
        <v>522</v>
      </c>
      <c r="B24" s="114"/>
      <c r="C24" s="114"/>
      <c r="D24" s="114"/>
    </row>
    <row r="25" spans="1:4" s="113" customFormat="1" x14ac:dyDescent="0.2">
      <c r="A25" s="114" t="s">
        <v>523</v>
      </c>
      <c r="B25" s="114"/>
      <c r="C25" s="114"/>
      <c r="D25" s="114"/>
    </row>
    <row r="26" spans="1:4" s="113" customFormat="1" x14ac:dyDescent="0.2">
      <c r="A26" s="114" t="s">
        <v>524</v>
      </c>
      <c r="B26" s="114"/>
      <c r="C26" s="114"/>
      <c r="D26" s="114"/>
    </row>
    <row r="27" spans="1:4" s="113" customFormat="1" x14ac:dyDescent="0.2">
      <c r="A27" s="114"/>
      <c r="B27" s="114"/>
      <c r="C27" s="114"/>
      <c r="D27" s="114"/>
    </row>
    <row r="28" spans="1:4" s="113" customFormat="1" ht="12" x14ac:dyDescent="0.25">
      <c r="A28" s="119" t="s">
        <v>98</v>
      </c>
      <c r="B28" s="114"/>
      <c r="C28" s="114"/>
      <c r="D28" s="114"/>
    </row>
    <row r="29" spans="1:4" s="113" customFormat="1" x14ac:dyDescent="0.2">
      <c r="A29" s="114"/>
      <c r="B29" s="114"/>
      <c r="C29" s="114"/>
      <c r="D29" s="114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topLeftCell="B1" zoomScale="106" zoomScaleNormal="106" workbookViewId="0">
      <selection activeCell="H4" sqref="H4"/>
    </sheetView>
  </sheetViews>
  <sheetFormatPr baseColWidth="10" defaultColWidth="9.109375" defaultRowHeight="10.199999999999999" x14ac:dyDescent="0.2"/>
  <cols>
    <col min="1" max="1" width="10" style="18" customWidth="1"/>
    <col min="2" max="2" width="64.5546875" style="18" bestFit="1" customWidth="1"/>
    <col min="3" max="3" width="16.44140625" style="18" bestFit="1" customWidth="1"/>
    <col min="4" max="4" width="19.109375" style="18" customWidth="1"/>
    <col min="5" max="5" width="28" style="18" customWidth="1"/>
    <col min="6" max="6" width="22.6640625" style="18" customWidth="1"/>
    <col min="7" max="8" width="16.6640625" style="18" customWidth="1"/>
    <col min="9" max="9" width="27.109375" style="18" customWidth="1"/>
    <col min="10" max="16384" width="9.109375" style="18"/>
  </cols>
  <sheetData>
    <row r="1" spans="1:8" s="15" customFormat="1" ht="18.899999999999999" customHeight="1" x14ac:dyDescent="0.3">
      <c r="A1" s="166" t="s">
        <v>668</v>
      </c>
      <c r="B1" s="167"/>
      <c r="C1" s="167"/>
      <c r="D1" s="167"/>
      <c r="E1" s="167"/>
      <c r="F1" s="167"/>
      <c r="G1" s="14" t="s">
        <v>614</v>
      </c>
      <c r="H1" s="202">
        <f>'Notas a los Edos Financieros'!D1</f>
        <v>2022</v>
      </c>
    </row>
    <row r="2" spans="1:8" s="15" customFormat="1" ht="18.899999999999999" customHeight="1" x14ac:dyDescent="0.3">
      <c r="A2" s="166" t="s">
        <v>617</v>
      </c>
      <c r="B2" s="167"/>
      <c r="C2" s="167"/>
      <c r="D2" s="167"/>
      <c r="E2" s="167"/>
      <c r="F2" s="167"/>
      <c r="G2" s="14" t="s">
        <v>615</v>
      </c>
      <c r="H2" s="202" t="str">
        <f>'Notas a los Edos Financieros'!D2</f>
        <v>Anual</v>
      </c>
    </row>
    <row r="3" spans="1:8" s="15" customFormat="1" ht="18.899999999999999" customHeight="1" x14ac:dyDescent="0.3">
      <c r="A3" s="166" t="s">
        <v>669</v>
      </c>
      <c r="B3" s="167"/>
      <c r="C3" s="167"/>
      <c r="D3" s="167"/>
      <c r="E3" s="167"/>
      <c r="F3" s="167"/>
      <c r="G3" s="14" t="s">
        <v>616</v>
      </c>
      <c r="H3" s="202">
        <f>'Notas a los Edos Financieros'!D3</f>
        <v>4</v>
      </c>
    </row>
    <row r="4" spans="1:8" x14ac:dyDescent="0.2">
      <c r="A4" s="16" t="s">
        <v>196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153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146</v>
      </c>
      <c r="B7" s="19" t="s">
        <v>143</v>
      </c>
      <c r="C7" s="19" t="s">
        <v>144</v>
      </c>
      <c r="D7" s="19" t="s">
        <v>145</v>
      </c>
      <c r="E7" s="19"/>
      <c r="F7" s="19"/>
      <c r="G7" s="19"/>
      <c r="H7" s="19"/>
    </row>
    <row r="8" spans="1:8" x14ac:dyDescent="0.2">
      <c r="A8" s="20">
        <v>1114</v>
      </c>
      <c r="B8" s="18" t="s">
        <v>197</v>
      </c>
      <c r="C8" s="22">
        <v>0</v>
      </c>
    </row>
    <row r="9" spans="1:8" x14ac:dyDescent="0.2">
      <c r="A9" s="20">
        <v>1115</v>
      </c>
      <c r="B9" s="18" t="s">
        <v>198</v>
      </c>
      <c r="C9" s="22">
        <v>0</v>
      </c>
    </row>
    <row r="10" spans="1:8" x14ac:dyDescent="0.2">
      <c r="A10" s="20">
        <v>1121</v>
      </c>
      <c r="B10" s="18" t="s">
        <v>199</v>
      </c>
      <c r="C10" s="22">
        <v>93534429.859999999</v>
      </c>
    </row>
    <row r="11" spans="1:8" x14ac:dyDescent="0.2">
      <c r="A11" s="20">
        <v>112100201</v>
      </c>
      <c r="B11" s="18" t="s">
        <v>670</v>
      </c>
      <c r="C11" s="22">
        <v>93534429.859999999</v>
      </c>
      <c r="D11" s="18" t="s">
        <v>671</v>
      </c>
    </row>
    <row r="12" spans="1:8" x14ac:dyDescent="0.2">
      <c r="A12" s="20">
        <v>1211</v>
      </c>
      <c r="B12" s="18" t="s">
        <v>200</v>
      </c>
      <c r="C12" s="22">
        <v>0</v>
      </c>
    </row>
    <row r="14" spans="1:8" x14ac:dyDescent="0.2">
      <c r="A14" s="17" t="s">
        <v>154</v>
      </c>
      <c r="B14" s="17"/>
      <c r="C14" s="17"/>
      <c r="D14" s="17"/>
      <c r="E14" s="17"/>
      <c r="F14" s="17"/>
      <c r="G14" s="17"/>
      <c r="H14" s="17"/>
    </row>
    <row r="15" spans="1:8" x14ac:dyDescent="0.2">
      <c r="A15" s="19" t="s">
        <v>146</v>
      </c>
      <c r="B15" s="19" t="s">
        <v>143</v>
      </c>
      <c r="C15" s="19" t="s">
        <v>144</v>
      </c>
      <c r="D15" s="19">
        <v>2021</v>
      </c>
      <c r="E15" s="19">
        <v>2020</v>
      </c>
      <c r="F15" s="19">
        <v>2019</v>
      </c>
      <c r="G15" s="19">
        <v>2018</v>
      </c>
      <c r="H15" s="19" t="s">
        <v>187</v>
      </c>
    </row>
    <row r="16" spans="1:8" x14ac:dyDescent="0.2">
      <c r="A16" s="20">
        <v>1122</v>
      </c>
      <c r="B16" s="18" t="s">
        <v>201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8" x14ac:dyDescent="0.2">
      <c r="A17" s="20">
        <v>1124</v>
      </c>
      <c r="B17" s="18" t="s">
        <v>202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9" spans="1:8" x14ac:dyDescent="0.2">
      <c r="A19" s="17" t="s">
        <v>155</v>
      </c>
      <c r="B19" s="17"/>
      <c r="C19" s="17"/>
      <c r="D19" s="17"/>
      <c r="E19" s="17"/>
      <c r="F19" s="17"/>
      <c r="G19" s="17"/>
      <c r="H19" s="17"/>
    </row>
    <row r="20" spans="1:8" x14ac:dyDescent="0.2">
      <c r="A20" s="19" t="s">
        <v>146</v>
      </c>
      <c r="B20" s="19" t="s">
        <v>143</v>
      </c>
      <c r="C20" s="19" t="s">
        <v>144</v>
      </c>
      <c r="D20" s="19" t="s">
        <v>203</v>
      </c>
      <c r="E20" s="19" t="s">
        <v>204</v>
      </c>
      <c r="F20" s="19" t="s">
        <v>205</v>
      </c>
      <c r="G20" s="19" t="s">
        <v>206</v>
      </c>
      <c r="H20" s="19" t="s">
        <v>207</v>
      </c>
    </row>
    <row r="21" spans="1:8" x14ac:dyDescent="0.2">
      <c r="A21" s="20">
        <v>1123</v>
      </c>
      <c r="B21" s="18" t="s">
        <v>208</v>
      </c>
      <c r="C21" s="22">
        <v>122662.71</v>
      </c>
      <c r="E21" s="22">
        <v>0</v>
      </c>
      <c r="F21" s="22">
        <v>0</v>
      </c>
      <c r="G21" s="22">
        <v>122662.71</v>
      </c>
    </row>
    <row r="22" spans="1:8" x14ac:dyDescent="0.2">
      <c r="A22" s="159">
        <v>112300001</v>
      </c>
      <c r="B22" s="18" t="s">
        <v>788</v>
      </c>
      <c r="C22" s="22">
        <v>6380</v>
      </c>
      <c r="D22" s="22"/>
      <c r="E22" s="22"/>
      <c r="F22" s="22"/>
      <c r="G22" s="22">
        <v>6380</v>
      </c>
      <c r="H22" s="18" t="s">
        <v>736</v>
      </c>
    </row>
    <row r="23" spans="1:8" x14ac:dyDescent="0.2">
      <c r="A23" s="159">
        <v>112300001</v>
      </c>
      <c r="B23" s="18" t="s">
        <v>789</v>
      </c>
      <c r="C23" s="22">
        <v>576.24</v>
      </c>
      <c r="D23" s="22"/>
      <c r="E23" s="22"/>
      <c r="F23" s="22"/>
      <c r="G23" s="22">
        <v>576.24</v>
      </c>
      <c r="H23" s="18" t="s">
        <v>736</v>
      </c>
    </row>
    <row r="24" spans="1:8" x14ac:dyDescent="0.2">
      <c r="A24" s="159">
        <v>112300001</v>
      </c>
      <c r="B24" s="18" t="s">
        <v>790</v>
      </c>
      <c r="C24" s="22">
        <v>72</v>
      </c>
      <c r="D24" s="22"/>
      <c r="E24" s="22"/>
      <c r="F24" s="22"/>
      <c r="G24" s="22">
        <v>72</v>
      </c>
      <c r="H24" s="18" t="s">
        <v>736</v>
      </c>
    </row>
    <row r="25" spans="1:8" x14ac:dyDescent="0.2">
      <c r="A25" s="159">
        <v>112300001</v>
      </c>
      <c r="B25" s="18" t="s">
        <v>791</v>
      </c>
      <c r="C25" s="22">
        <v>5425</v>
      </c>
      <c r="D25" s="22"/>
      <c r="E25" s="22"/>
      <c r="F25" s="22"/>
      <c r="G25" s="22">
        <v>5425</v>
      </c>
      <c r="H25" s="18" t="s">
        <v>736</v>
      </c>
    </row>
    <row r="26" spans="1:8" x14ac:dyDescent="0.2">
      <c r="A26" s="159">
        <v>112300001</v>
      </c>
      <c r="B26" s="18" t="s">
        <v>792</v>
      </c>
      <c r="C26" s="22">
        <v>55329.5</v>
      </c>
      <c r="D26" s="22"/>
      <c r="E26" s="22"/>
      <c r="F26" s="22"/>
      <c r="G26" s="22">
        <v>55329.5</v>
      </c>
      <c r="H26" s="18" t="s">
        <v>736</v>
      </c>
    </row>
    <row r="27" spans="1:8" x14ac:dyDescent="0.2">
      <c r="A27" s="159">
        <v>112300001</v>
      </c>
      <c r="B27" s="18" t="s">
        <v>793</v>
      </c>
      <c r="C27" s="22">
        <v>838.8</v>
      </c>
      <c r="D27" s="22"/>
      <c r="E27" s="22"/>
      <c r="F27" s="22"/>
      <c r="G27" s="22">
        <v>838.8</v>
      </c>
      <c r="H27" s="18" t="s">
        <v>736</v>
      </c>
    </row>
    <row r="28" spans="1:8" x14ac:dyDescent="0.2">
      <c r="A28" s="159">
        <v>112300001</v>
      </c>
      <c r="B28" s="18" t="s">
        <v>794</v>
      </c>
      <c r="C28" s="22">
        <v>838.8</v>
      </c>
      <c r="D28" s="22"/>
      <c r="E28" s="22"/>
      <c r="F28" s="22"/>
      <c r="G28" s="22">
        <v>838.8</v>
      </c>
      <c r="H28" s="18" t="s">
        <v>736</v>
      </c>
    </row>
    <row r="29" spans="1:8" x14ac:dyDescent="0.2">
      <c r="A29" s="159">
        <v>112300001</v>
      </c>
      <c r="B29" s="18" t="s">
        <v>795</v>
      </c>
      <c r="C29" s="22">
        <v>1524.43</v>
      </c>
      <c r="D29" s="22"/>
      <c r="E29" s="22"/>
      <c r="F29" s="22"/>
      <c r="G29" s="22">
        <v>1524.43</v>
      </c>
      <c r="H29" s="18" t="s">
        <v>736</v>
      </c>
    </row>
    <row r="30" spans="1:8" x14ac:dyDescent="0.2">
      <c r="A30" s="159">
        <v>112300001</v>
      </c>
      <c r="B30" s="18" t="s">
        <v>796</v>
      </c>
      <c r="C30" s="22">
        <v>1684.69</v>
      </c>
      <c r="D30" s="22"/>
      <c r="E30" s="22"/>
      <c r="F30" s="22"/>
      <c r="G30" s="22">
        <v>1684.69</v>
      </c>
      <c r="H30" s="18" t="s">
        <v>736</v>
      </c>
    </row>
    <row r="31" spans="1:8" x14ac:dyDescent="0.2">
      <c r="A31" s="159">
        <v>112300001</v>
      </c>
      <c r="B31" s="18" t="s">
        <v>797</v>
      </c>
      <c r="C31" s="22">
        <v>3310</v>
      </c>
      <c r="D31" s="22"/>
      <c r="E31" s="22"/>
      <c r="F31" s="22"/>
      <c r="G31" s="22">
        <v>3310</v>
      </c>
      <c r="H31" s="18" t="s">
        <v>736</v>
      </c>
    </row>
    <row r="32" spans="1:8" x14ac:dyDescent="0.2">
      <c r="A32" s="159">
        <v>112300001</v>
      </c>
      <c r="B32" s="18" t="s">
        <v>798</v>
      </c>
      <c r="C32" s="22">
        <v>2287</v>
      </c>
      <c r="D32" s="22"/>
      <c r="E32" s="22"/>
      <c r="F32" s="22"/>
      <c r="G32" s="22">
        <v>2287</v>
      </c>
      <c r="H32" s="18" t="s">
        <v>736</v>
      </c>
    </row>
    <row r="33" spans="1:8" x14ac:dyDescent="0.2">
      <c r="A33" s="159">
        <v>112300001</v>
      </c>
      <c r="B33" s="18" t="s">
        <v>799</v>
      </c>
      <c r="C33" s="22">
        <v>250</v>
      </c>
      <c r="D33" s="22"/>
      <c r="E33" s="22"/>
      <c r="F33" s="22"/>
      <c r="G33" s="22">
        <v>250</v>
      </c>
      <c r="H33" s="18" t="s">
        <v>736</v>
      </c>
    </row>
    <row r="34" spans="1:8" x14ac:dyDescent="0.2">
      <c r="A34" s="159">
        <v>112300011</v>
      </c>
      <c r="B34" s="18" t="s">
        <v>800</v>
      </c>
      <c r="C34" s="22">
        <v>3636.3</v>
      </c>
      <c r="D34" s="22"/>
      <c r="E34" s="22"/>
      <c r="F34" s="22"/>
      <c r="G34" s="22">
        <v>3636.3</v>
      </c>
      <c r="H34" s="18" t="s">
        <v>736</v>
      </c>
    </row>
    <row r="35" spans="1:8" x14ac:dyDescent="0.2">
      <c r="A35" s="159">
        <v>112300011</v>
      </c>
      <c r="B35" s="18" t="s">
        <v>801</v>
      </c>
      <c r="C35" s="22">
        <v>5217.3900000000003</v>
      </c>
      <c r="D35" s="22"/>
      <c r="E35" s="22"/>
      <c r="F35" s="22"/>
      <c r="G35" s="22">
        <v>5217.3900000000003</v>
      </c>
      <c r="H35" s="18" t="s">
        <v>736</v>
      </c>
    </row>
    <row r="36" spans="1:8" x14ac:dyDescent="0.2">
      <c r="A36" s="159">
        <v>112300011</v>
      </c>
      <c r="B36" s="18" t="s">
        <v>802</v>
      </c>
      <c r="C36" s="22">
        <v>17901.25</v>
      </c>
      <c r="D36" s="22"/>
      <c r="E36" s="22"/>
      <c r="F36" s="22"/>
      <c r="G36" s="22">
        <v>17901.25</v>
      </c>
      <c r="H36" s="18" t="s">
        <v>736</v>
      </c>
    </row>
    <row r="37" spans="1:8" x14ac:dyDescent="0.2">
      <c r="A37" s="159">
        <v>112300011</v>
      </c>
      <c r="B37" s="18" t="s">
        <v>803</v>
      </c>
      <c r="C37" s="22">
        <v>17391.310000000001</v>
      </c>
      <c r="D37" s="22"/>
      <c r="E37" s="22"/>
      <c r="F37" s="22"/>
      <c r="G37" s="22">
        <v>17391.310000000001</v>
      </c>
      <c r="H37" s="18" t="s">
        <v>736</v>
      </c>
    </row>
    <row r="38" spans="1:8" x14ac:dyDescent="0.2">
      <c r="A38" s="20">
        <v>1125</v>
      </c>
      <c r="B38" s="18" t="s">
        <v>209</v>
      </c>
      <c r="C38" s="22">
        <v>67300</v>
      </c>
      <c r="D38" s="22">
        <v>0</v>
      </c>
      <c r="E38" s="22">
        <v>0</v>
      </c>
      <c r="F38" s="22">
        <v>0</v>
      </c>
      <c r="G38" s="22">
        <f>SUM(G39:G42)</f>
        <v>67300</v>
      </c>
    </row>
    <row r="39" spans="1:8" x14ac:dyDescent="0.2">
      <c r="A39" s="159">
        <v>112500001</v>
      </c>
      <c r="B39" s="18" t="s">
        <v>675</v>
      </c>
      <c r="C39" s="22">
        <v>21500</v>
      </c>
      <c r="D39" s="22"/>
      <c r="E39" s="22"/>
      <c r="F39" s="22"/>
      <c r="G39" s="22">
        <v>21500</v>
      </c>
      <c r="H39" s="18" t="s">
        <v>679</v>
      </c>
    </row>
    <row r="40" spans="1:8" x14ac:dyDescent="0.2">
      <c r="A40" s="159">
        <v>112500001</v>
      </c>
      <c r="B40" s="18" t="s">
        <v>676</v>
      </c>
      <c r="C40" s="22">
        <v>4200</v>
      </c>
      <c r="D40" s="22"/>
      <c r="E40" s="22"/>
      <c r="F40" s="22"/>
      <c r="G40" s="22">
        <v>4200</v>
      </c>
      <c r="H40" s="18" t="s">
        <v>679</v>
      </c>
    </row>
    <row r="41" spans="1:8" x14ac:dyDescent="0.2">
      <c r="A41" s="159">
        <v>112500001</v>
      </c>
      <c r="B41" s="18" t="s">
        <v>677</v>
      </c>
      <c r="C41" s="22">
        <v>38500</v>
      </c>
      <c r="D41" s="22"/>
      <c r="E41" s="22"/>
      <c r="F41" s="22"/>
      <c r="G41" s="22">
        <v>38500</v>
      </c>
      <c r="H41" s="18" t="s">
        <v>679</v>
      </c>
    </row>
    <row r="42" spans="1:8" x14ac:dyDescent="0.2">
      <c r="A42" s="159">
        <v>112500001</v>
      </c>
      <c r="B42" s="18" t="s">
        <v>678</v>
      </c>
      <c r="C42" s="22">
        <v>3100</v>
      </c>
      <c r="D42" s="22"/>
      <c r="E42" s="22"/>
      <c r="F42" s="22"/>
      <c r="G42" s="22">
        <v>3100</v>
      </c>
      <c r="H42" s="18" t="s">
        <v>679</v>
      </c>
    </row>
    <row r="43" spans="1:8" x14ac:dyDescent="0.2">
      <c r="A43" s="20">
        <v>1126</v>
      </c>
      <c r="B43" s="18" t="s">
        <v>583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</row>
    <row r="44" spans="1:8" x14ac:dyDescent="0.2">
      <c r="A44" s="20">
        <v>1129</v>
      </c>
      <c r="B44" s="18" t="s">
        <v>584</v>
      </c>
      <c r="C44" s="22">
        <v>18731922.52</v>
      </c>
      <c r="D44" s="22">
        <f>SUM(D45:D100)</f>
        <v>1710504.02</v>
      </c>
      <c r="E44" s="22">
        <f t="shared" ref="E44:G44" si="0">SUM(E45:E100)</f>
        <v>0</v>
      </c>
      <c r="F44" s="22">
        <f t="shared" si="0"/>
        <v>0</v>
      </c>
      <c r="G44" s="22">
        <f t="shared" si="0"/>
        <v>17021418.5</v>
      </c>
    </row>
    <row r="45" spans="1:8" x14ac:dyDescent="0.2">
      <c r="A45" s="159">
        <v>112900001</v>
      </c>
      <c r="B45" s="18" t="s">
        <v>680</v>
      </c>
      <c r="C45" s="22">
        <v>300</v>
      </c>
      <c r="D45" s="22"/>
      <c r="E45" s="22"/>
      <c r="F45" s="22"/>
      <c r="G45" s="22">
        <v>300</v>
      </c>
      <c r="H45" s="18" t="s">
        <v>736</v>
      </c>
    </row>
    <row r="46" spans="1:8" x14ac:dyDescent="0.2">
      <c r="A46" s="159">
        <v>112900001</v>
      </c>
      <c r="B46" s="18" t="s">
        <v>681</v>
      </c>
      <c r="C46" s="22">
        <v>24000</v>
      </c>
      <c r="D46" s="22"/>
      <c r="E46" s="22"/>
      <c r="F46" s="22"/>
      <c r="G46" s="22">
        <v>24000</v>
      </c>
      <c r="H46" s="18" t="s">
        <v>736</v>
      </c>
    </row>
    <row r="47" spans="1:8" x14ac:dyDescent="0.2">
      <c r="A47" s="159">
        <v>112900001</v>
      </c>
      <c r="B47" s="18" t="s">
        <v>682</v>
      </c>
      <c r="C47" s="22">
        <v>839543.65</v>
      </c>
      <c r="D47" s="22"/>
      <c r="E47" s="22"/>
      <c r="F47" s="22"/>
      <c r="G47" s="22">
        <v>839543.65</v>
      </c>
      <c r="H47" s="18" t="s">
        <v>736</v>
      </c>
    </row>
    <row r="48" spans="1:8" x14ac:dyDescent="0.2">
      <c r="A48" s="159">
        <v>112900001</v>
      </c>
      <c r="B48" s="18" t="s">
        <v>683</v>
      </c>
      <c r="C48" s="22">
        <v>5809</v>
      </c>
      <c r="D48" s="22"/>
      <c r="E48" s="22"/>
      <c r="F48" s="22"/>
      <c r="G48" s="22">
        <v>5809</v>
      </c>
      <c r="H48" s="18" t="s">
        <v>736</v>
      </c>
    </row>
    <row r="49" spans="1:8" x14ac:dyDescent="0.2">
      <c r="A49" s="159">
        <v>112900001</v>
      </c>
      <c r="B49" s="18" t="s">
        <v>684</v>
      </c>
      <c r="C49" s="22">
        <v>16056</v>
      </c>
      <c r="D49" s="22"/>
      <c r="E49" s="22"/>
      <c r="F49" s="22"/>
      <c r="G49" s="22">
        <v>16056</v>
      </c>
      <c r="H49" s="18" t="s">
        <v>736</v>
      </c>
    </row>
    <row r="50" spans="1:8" x14ac:dyDescent="0.2">
      <c r="A50" s="159">
        <v>112900001</v>
      </c>
      <c r="B50" s="18" t="s">
        <v>685</v>
      </c>
      <c r="C50" s="22">
        <v>12472</v>
      </c>
      <c r="D50" s="22"/>
      <c r="E50" s="22"/>
      <c r="F50" s="22"/>
      <c r="G50" s="22">
        <v>12472</v>
      </c>
      <c r="H50" s="18" t="s">
        <v>736</v>
      </c>
    </row>
    <row r="51" spans="1:8" x14ac:dyDescent="0.2">
      <c r="A51" s="159">
        <v>112900001</v>
      </c>
      <c r="B51" s="18" t="s">
        <v>686</v>
      </c>
      <c r="C51" s="22">
        <v>1330</v>
      </c>
      <c r="D51" s="22"/>
      <c r="E51" s="22"/>
      <c r="F51" s="22"/>
      <c r="G51" s="22">
        <v>1330</v>
      </c>
      <c r="H51" s="18" t="s">
        <v>736</v>
      </c>
    </row>
    <row r="52" spans="1:8" x14ac:dyDescent="0.2">
      <c r="A52" s="159">
        <v>112900001</v>
      </c>
      <c r="B52" s="18" t="s">
        <v>687</v>
      </c>
      <c r="C52" s="22">
        <v>543.95000000000005</v>
      </c>
      <c r="D52" s="22"/>
      <c r="E52" s="22"/>
      <c r="F52" s="22"/>
      <c r="G52" s="22">
        <v>543.95000000000005</v>
      </c>
      <c r="H52" s="18" t="s">
        <v>736</v>
      </c>
    </row>
    <row r="53" spans="1:8" x14ac:dyDescent="0.2">
      <c r="A53" s="159">
        <v>112900001</v>
      </c>
      <c r="B53" s="18" t="s">
        <v>688</v>
      </c>
      <c r="C53" s="22">
        <v>1265.1600000000001</v>
      </c>
      <c r="D53" s="22"/>
      <c r="E53" s="22"/>
      <c r="F53" s="22"/>
      <c r="G53" s="22">
        <v>1265.1600000000001</v>
      </c>
      <c r="H53" s="18" t="s">
        <v>736</v>
      </c>
    </row>
    <row r="54" spans="1:8" x14ac:dyDescent="0.2">
      <c r="A54" s="159">
        <v>112900001</v>
      </c>
      <c r="B54" s="18" t="s">
        <v>689</v>
      </c>
      <c r="C54" s="22">
        <v>255.58</v>
      </c>
      <c r="D54" s="22"/>
      <c r="E54" s="22"/>
      <c r="F54" s="22"/>
      <c r="G54" s="22">
        <v>255.58</v>
      </c>
      <c r="H54" s="18" t="s">
        <v>736</v>
      </c>
    </row>
    <row r="55" spans="1:8" x14ac:dyDescent="0.2">
      <c r="A55" s="159">
        <v>112900001</v>
      </c>
      <c r="B55" s="18" t="s">
        <v>690</v>
      </c>
      <c r="C55" s="22">
        <v>30000</v>
      </c>
      <c r="D55" s="22"/>
      <c r="E55" s="22"/>
      <c r="F55" s="22"/>
      <c r="G55" s="22">
        <v>30000</v>
      </c>
      <c r="H55" s="18" t="s">
        <v>736</v>
      </c>
    </row>
    <row r="56" spans="1:8" x14ac:dyDescent="0.2">
      <c r="A56" s="159">
        <v>112900001</v>
      </c>
      <c r="B56" s="18" t="s">
        <v>691</v>
      </c>
      <c r="C56" s="22">
        <v>1048012.59</v>
      </c>
      <c r="D56" s="22">
        <v>1048012.59</v>
      </c>
      <c r="E56" s="22"/>
      <c r="F56" s="22"/>
      <c r="H56" s="18" t="s">
        <v>738</v>
      </c>
    </row>
    <row r="57" spans="1:8" x14ac:dyDescent="0.2">
      <c r="A57" s="159">
        <v>112900001</v>
      </c>
      <c r="B57" s="18" t="s">
        <v>692</v>
      </c>
      <c r="C57" s="22">
        <v>3864</v>
      </c>
      <c r="D57" s="22"/>
      <c r="E57" s="22"/>
      <c r="F57" s="22"/>
      <c r="G57" s="22">
        <v>3864</v>
      </c>
      <c r="H57" s="18" t="s">
        <v>736</v>
      </c>
    </row>
    <row r="58" spans="1:8" x14ac:dyDescent="0.2">
      <c r="A58" s="159">
        <v>112900001</v>
      </c>
      <c r="B58" s="18" t="s">
        <v>693</v>
      </c>
      <c r="C58" s="22">
        <v>308251.59999999998</v>
      </c>
      <c r="D58" s="22"/>
      <c r="E58" s="22"/>
      <c r="F58" s="22"/>
      <c r="G58" s="22">
        <v>308251.59999999998</v>
      </c>
      <c r="H58" s="18" t="s">
        <v>736</v>
      </c>
    </row>
    <row r="59" spans="1:8" x14ac:dyDescent="0.2">
      <c r="A59" s="159">
        <v>112900001</v>
      </c>
      <c r="B59" s="18" t="s">
        <v>694</v>
      </c>
      <c r="C59" s="22">
        <v>40978.629999999997</v>
      </c>
      <c r="D59" s="22"/>
      <c r="E59" s="22"/>
      <c r="F59" s="22"/>
      <c r="G59" s="22">
        <v>40978.629999999997</v>
      </c>
      <c r="H59" s="18" t="s">
        <v>736</v>
      </c>
    </row>
    <row r="60" spans="1:8" x14ac:dyDescent="0.2">
      <c r="A60" s="159">
        <v>112900001</v>
      </c>
      <c r="B60" s="18" t="s">
        <v>695</v>
      </c>
      <c r="C60" s="22">
        <v>64346</v>
      </c>
      <c r="D60" s="22"/>
      <c r="E60" s="22"/>
      <c r="F60" s="22"/>
      <c r="G60" s="22">
        <v>64346</v>
      </c>
      <c r="H60" s="18" t="s">
        <v>736</v>
      </c>
    </row>
    <row r="61" spans="1:8" x14ac:dyDescent="0.2">
      <c r="A61" s="159">
        <v>112900001</v>
      </c>
      <c r="B61" s="18" t="s">
        <v>696</v>
      </c>
      <c r="C61" s="22">
        <v>946.88</v>
      </c>
      <c r="D61" s="22"/>
      <c r="E61" s="22"/>
      <c r="F61" s="22"/>
      <c r="G61" s="22">
        <v>946.88</v>
      </c>
      <c r="H61" s="18" t="s">
        <v>736</v>
      </c>
    </row>
    <row r="62" spans="1:8" x14ac:dyDescent="0.2">
      <c r="A62" s="159">
        <v>112900001</v>
      </c>
      <c r="B62" s="18" t="s">
        <v>697</v>
      </c>
      <c r="C62" s="22">
        <v>88000</v>
      </c>
      <c r="D62" s="22"/>
      <c r="E62" s="22"/>
      <c r="F62" s="22"/>
      <c r="G62" s="22">
        <v>88000</v>
      </c>
      <c r="H62" s="18" t="s">
        <v>736</v>
      </c>
    </row>
    <row r="63" spans="1:8" x14ac:dyDescent="0.2">
      <c r="A63" s="159">
        <v>112900001</v>
      </c>
      <c r="B63" s="18" t="s">
        <v>698</v>
      </c>
      <c r="C63" s="22">
        <v>62000</v>
      </c>
      <c r="D63" s="22"/>
      <c r="E63" s="22"/>
      <c r="F63" s="22"/>
      <c r="G63" s="22">
        <v>62000</v>
      </c>
      <c r="H63" s="18" t="s">
        <v>736</v>
      </c>
    </row>
    <row r="64" spans="1:8" x14ac:dyDescent="0.2">
      <c r="A64" s="159">
        <v>112900001</v>
      </c>
      <c r="B64" s="18" t="s">
        <v>699</v>
      </c>
      <c r="C64" s="22">
        <v>56700</v>
      </c>
      <c r="D64" s="22"/>
      <c r="E64" s="22"/>
      <c r="F64" s="22"/>
      <c r="G64" s="22">
        <v>56700</v>
      </c>
      <c r="H64" s="18" t="s">
        <v>736</v>
      </c>
    </row>
    <row r="65" spans="1:8" x14ac:dyDescent="0.2">
      <c r="A65" s="159">
        <v>112900001</v>
      </c>
      <c r="B65" s="18" t="s">
        <v>700</v>
      </c>
      <c r="C65" s="22">
        <v>98000</v>
      </c>
      <c r="D65" s="22"/>
      <c r="E65" s="22"/>
      <c r="F65" s="22"/>
      <c r="G65" s="22">
        <v>98000</v>
      </c>
      <c r="H65" s="18" t="s">
        <v>736</v>
      </c>
    </row>
    <row r="66" spans="1:8" x14ac:dyDescent="0.2">
      <c r="A66" s="159">
        <v>112900001</v>
      </c>
      <c r="B66" s="18" t="s">
        <v>701</v>
      </c>
      <c r="C66" s="22">
        <v>34000</v>
      </c>
      <c r="D66" s="22"/>
      <c r="E66" s="22"/>
      <c r="F66" s="22"/>
      <c r="G66" s="22">
        <v>34000</v>
      </c>
      <c r="H66" s="18" t="s">
        <v>736</v>
      </c>
    </row>
    <row r="67" spans="1:8" x14ac:dyDescent="0.2">
      <c r="A67" s="159">
        <v>112900001</v>
      </c>
      <c r="B67" s="18" t="s">
        <v>702</v>
      </c>
      <c r="C67" s="22">
        <v>60</v>
      </c>
      <c r="D67" s="22"/>
      <c r="E67" s="22"/>
      <c r="F67" s="22"/>
      <c r="G67" s="22">
        <v>60</v>
      </c>
      <c r="H67" s="18" t="s">
        <v>736</v>
      </c>
    </row>
    <row r="68" spans="1:8" x14ac:dyDescent="0.2">
      <c r="A68" s="159">
        <v>112900001</v>
      </c>
      <c r="B68" s="18" t="s">
        <v>703</v>
      </c>
      <c r="C68" s="22">
        <v>227650</v>
      </c>
      <c r="D68" s="22"/>
      <c r="E68" s="22"/>
      <c r="F68" s="22"/>
      <c r="G68" s="22">
        <v>227650</v>
      </c>
      <c r="H68" s="18" t="s">
        <v>736</v>
      </c>
    </row>
    <row r="69" spans="1:8" x14ac:dyDescent="0.2">
      <c r="A69" s="159">
        <v>112900001</v>
      </c>
      <c r="B69" s="18" t="s">
        <v>704</v>
      </c>
      <c r="C69" s="22">
        <v>103400</v>
      </c>
      <c r="D69" s="22"/>
      <c r="E69" s="22"/>
      <c r="F69" s="22"/>
      <c r="G69" s="22">
        <v>103400</v>
      </c>
      <c r="H69" s="18" t="s">
        <v>736</v>
      </c>
    </row>
    <row r="70" spans="1:8" x14ac:dyDescent="0.2">
      <c r="A70" s="159">
        <v>112900001</v>
      </c>
      <c r="B70" s="18" t="s">
        <v>705</v>
      </c>
      <c r="C70" s="22">
        <v>13200</v>
      </c>
      <c r="D70" s="22"/>
      <c r="E70" s="22"/>
      <c r="F70" s="22"/>
      <c r="G70" s="22">
        <v>13200</v>
      </c>
      <c r="H70" s="18" t="s">
        <v>736</v>
      </c>
    </row>
    <row r="71" spans="1:8" x14ac:dyDescent="0.2">
      <c r="A71" s="159">
        <v>112900001</v>
      </c>
      <c r="B71" s="18" t="s">
        <v>706</v>
      </c>
      <c r="C71" s="22">
        <v>91500</v>
      </c>
      <c r="D71" s="22"/>
      <c r="E71" s="22"/>
      <c r="F71" s="22"/>
      <c r="G71" s="22">
        <v>91500</v>
      </c>
      <c r="H71" s="18" t="s">
        <v>736</v>
      </c>
    </row>
    <row r="72" spans="1:8" x14ac:dyDescent="0.2">
      <c r="A72" s="159">
        <v>112900001</v>
      </c>
      <c r="B72" s="18" t="s">
        <v>707</v>
      </c>
      <c r="C72" s="22">
        <v>9960</v>
      </c>
      <c r="D72" s="22"/>
      <c r="E72" s="22"/>
      <c r="F72" s="22"/>
      <c r="G72" s="22">
        <v>9960</v>
      </c>
      <c r="H72" s="18" t="s">
        <v>736</v>
      </c>
    </row>
    <row r="73" spans="1:8" x14ac:dyDescent="0.2">
      <c r="A73" s="159">
        <v>112900001</v>
      </c>
      <c r="B73" s="18" t="s">
        <v>708</v>
      </c>
      <c r="C73" s="22">
        <v>100800</v>
      </c>
      <c r="D73" s="22"/>
      <c r="E73" s="22"/>
      <c r="F73" s="22"/>
      <c r="G73" s="22">
        <v>100800</v>
      </c>
      <c r="H73" s="18" t="s">
        <v>736</v>
      </c>
    </row>
    <row r="74" spans="1:8" x14ac:dyDescent="0.2">
      <c r="A74" s="159">
        <v>112900001</v>
      </c>
      <c r="B74" s="18" t="s">
        <v>709</v>
      </c>
      <c r="C74" s="22">
        <v>7197.76</v>
      </c>
      <c r="D74" s="22"/>
      <c r="E74" s="22"/>
      <c r="F74" s="22"/>
      <c r="G74" s="22">
        <v>7197.76</v>
      </c>
      <c r="H74" s="18" t="s">
        <v>736</v>
      </c>
    </row>
    <row r="75" spans="1:8" x14ac:dyDescent="0.2">
      <c r="A75" s="159">
        <v>112900001</v>
      </c>
      <c r="B75" s="18" t="s">
        <v>710</v>
      </c>
      <c r="C75" s="22">
        <v>1050</v>
      </c>
      <c r="D75" s="22"/>
      <c r="E75" s="22"/>
      <c r="F75" s="22"/>
      <c r="G75" s="22">
        <v>1050</v>
      </c>
      <c r="H75" s="18" t="s">
        <v>736</v>
      </c>
    </row>
    <row r="76" spans="1:8" x14ac:dyDescent="0.2">
      <c r="A76" s="159">
        <v>112900001</v>
      </c>
      <c r="B76" s="18" t="s">
        <v>711</v>
      </c>
      <c r="C76" s="22">
        <v>84670.56</v>
      </c>
      <c r="D76" s="22"/>
      <c r="E76" s="22"/>
      <c r="F76" s="22"/>
      <c r="G76" s="22">
        <v>84670.56</v>
      </c>
      <c r="H76" s="18" t="s">
        <v>736</v>
      </c>
    </row>
    <row r="77" spans="1:8" x14ac:dyDescent="0.2">
      <c r="A77" s="159">
        <v>112900001</v>
      </c>
      <c r="B77" s="18" t="s">
        <v>712</v>
      </c>
      <c r="C77" s="22">
        <v>165068.35999999999</v>
      </c>
      <c r="D77" s="22"/>
      <c r="E77" s="22"/>
      <c r="F77" s="22"/>
      <c r="G77" s="22">
        <v>165068.35999999999</v>
      </c>
      <c r="H77" s="18" t="s">
        <v>736</v>
      </c>
    </row>
    <row r="78" spans="1:8" x14ac:dyDescent="0.2">
      <c r="A78" s="159">
        <v>112900001</v>
      </c>
      <c r="B78" s="18" t="s">
        <v>713</v>
      </c>
      <c r="C78" s="22">
        <v>27837.08</v>
      </c>
      <c r="D78" s="22"/>
      <c r="E78" s="22"/>
      <c r="F78" s="22"/>
      <c r="G78" s="22">
        <v>27837.08</v>
      </c>
      <c r="H78" s="18" t="s">
        <v>736</v>
      </c>
    </row>
    <row r="79" spans="1:8" x14ac:dyDescent="0.2">
      <c r="A79" s="159">
        <v>112900001</v>
      </c>
      <c r="B79" s="18" t="s">
        <v>714</v>
      </c>
      <c r="C79" s="22">
        <v>50521</v>
      </c>
      <c r="D79" s="22"/>
      <c r="E79" s="22"/>
      <c r="F79" s="22"/>
      <c r="G79" s="22">
        <v>50521</v>
      </c>
      <c r="H79" s="18" t="s">
        <v>736</v>
      </c>
    </row>
    <row r="80" spans="1:8" x14ac:dyDescent="0.2">
      <c r="A80" s="159">
        <v>112900001</v>
      </c>
      <c r="B80" s="18" t="s">
        <v>715</v>
      </c>
      <c r="C80" s="22">
        <v>40500</v>
      </c>
      <c r="D80" s="22"/>
      <c r="E80" s="22"/>
      <c r="F80" s="22"/>
      <c r="G80" s="22">
        <v>40500</v>
      </c>
      <c r="H80" s="18" t="s">
        <v>736</v>
      </c>
    </row>
    <row r="81" spans="1:8" x14ac:dyDescent="0.2">
      <c r="A81" s="159">
        <v>112900001</v>
      </c>
      <c r="B81" s="18" t="s">
        <v>716</v>
      </c>
      <c r="C81" s="22">
        <v>5994.08</v>
      </c>
      <c r="D81" s="22"/>
      <c r="E81" s="22"/>
      <c r="F81" s="22"/>
      <c r="G81" s="22">
        <v>5994.08</v>
      </c>
      <c r="H81" s="18" t="s">
        <v>736</v>
      </c>
    </row>
    <row r="82" spans="1:8" x14ac:dyDescent="0.2">
      <c r="A82" s="159">
        <v>112900001</v>
      </c>
      <c r="B82" s="18" t="s">
        <v>717</v>
      </c>
      <c r="C82" s="22">
        <v>15978.86</v>
      </c>
      <c r="D82" s="22"/>
      <c r="E82" s="22"/>
      <c r="F82" s="22"/>
      <c r="G82" s="22">
        <v>15978.86</v>
      </c>
      <c r="H82" s="18" t="s">
        <v>736</v>
      </c>
    </row>
    <row r="83" spans="1:8" x14ac:dyDescent="0.2">
      <c r="A83" s="159">
        <v>112900001</v>
      </c>
      <c r="B83" s="18" t="s">
        <v>718</v>
      </c>
      <c r="C83" s="22">
        <v>1176</v>
      </c>
      <c r="D83" s="22"/>
      <c r="E83" s="22"/>
      <c r="F83" s="22"/>
      <c r="G83" s="22">
        <v>1176</v>
      </c>
      <c r="H83" s="18" t="s">
        <v>736</v>
      </c>
    </row>
    <row r="84" spans="1:8" x14ac:dyDescent="0.2">
      <c r="A84" s="159">
        <v>112900001</v>
      </c>
      <c r="B84" s="18" t="s">
        <v>719</v>
      </c>
      <c r="C84" s="22">
        <v>112000</v>
      </c>
      <c r="D84" s="22"/>
      <c r="E84" s="22"/>
      <c r="F84" s="22"/>
      <c r="G84" s="22">
        <v>112000</v>
      </c>
      <c r="H84" s="18" t="s">
        <v>736</v>
      </c>
    </row>
    <row r="85" spans="1:8" x14ac:dyDescent="0.2">
      <c r="A85" s="159">
        <v>112900001</v>
      </c>
      <c r="B85" s="18" t="s">
        <v>720</v>
      </c>
      <c r="C85" s="22">
        <v>114000</v>
      </c>
      <c r="D85" s="22"/>
      <c r="E85" s="22"/>
      <c r="F85" s="22"/>
      <c r="G85" s="22">
        <v>114000</v>
      </c>
      <c r="H85" s="18" t="s">
        <v>736</v>
      </c>
    </row>
    <row r="86" spans="1:8" x14ac:dyDescent="0.2">
      <c r="A86" s="159">
        <v>112900001</v>
      </c>
      <c r="B86" s="18" t="s">
        <v>721</v>
      </c>
      <c r="C86" s="22">
        <v>149600</v>
      </c>
      <c r="D86" s="22"/>
      <c r="E86" s="22"/>
      <c r="F86" s="22"/>
      <c r="G86" s="22">
        <v>149600</v>
      </c>
      <c r="H86" s="18" t="s">
        <v>736</v>
      </c>
    </row>
    <row r="87" spans="1:8" x14ac:dyDescent="0.2">
      <c r="A87" s="159">
        <v>112900001</v>
      </c>
      <c r="B87" s="18" t="s">
        <v>722</v>
      </c>
      <c r="C87" s="22">
        <v>158000</v>
      </c>
      <c r="D87" s="22"/>
      <c r="E87" s="22"/>
      <c r="F87" s="22"/>
      <c r="G87" s="22">
        <v>158000</v>
      </c>
      <c r="H87" s="18" t="s">
        <v>736</v>
      </c>
    </row>
    <row r="88" spans="1:8" x14ac:dyDescent="0.2">
      <c r="A88" s="159">
        <v>112900001</v>
      </c>
      <c r="B88" s="18" t="s">
        <v>723</v>
      </c>
      <c r="C88" s="22">
        <v>126000</v>
      </c>
      <c r="D88" s="22"/>
      <c r="E88" s="22"/>
      <c r="F88" s="22"/>
      <c r="G88" s="22">
        <v>126000</v>
      </c>
      <c r="H88" s="18" t="s">
        <v>736</v>
      </c>
    </row>
    <row r="89" spans="1:8" x14ac:dyDescent="0.2">
      <c r="A89" s="159">
        <v>112900001</v>
      </c>
      <c r="B89" s="18" t="s">
        <v>724</v>
      </c>
      <c r="C89" s="22">
        <v>32400</v>
      </c>
      <c r="D89" s="22"/>
      <c r="E89" s="22"/>
      <c r="F89" s="22"/>
      <c r="G89" s="22">
        <v>32400</v>
      </c>
      <c r="H89" s="18" t="s">
        <v>736</v>
      </c>
    </row>
    <row r="90" spans="1:8" x14ac:dyDescent="0.2">
      <c r="A90" s="159">
        <v>112900001</v>
      </c>
      <c r="B90" s="18" t="s">
        <v>725</v>
      </c>
      <c r="C90" s="22">
        <v>252044.04</v>
      </c>
      <c r="D90" s="22"/>
      <c r="E90" s="22"/>
      <c r="F90" s="22"/>
      <c r="G90" s="22">
        <v>252044.04</v>
      </c>
      <c r="H90" s="18" t="s">
        <v>736</v>
      </c>
    </row>
    <row r="91" spans="1:8" x14ac:dyDescent="0.2">
      <c r="A91" s="159">
        <v>112900001</v>
      </c>
      <c r="B91" s="18" t="s">
        <v>726</v>
      </c>
      <c r="C91" s="22">
        <v>135688.57999999999</v>
      </c>
      <c r="D91" s="22"/>
      <c r="E91" s="22"/>
      <c r="F91" s="22"/>
      <c r="G91" s="22">
        <v>135688.57999999999</v>
      </c>
      <c r="H91" s="18" t="s">
        <v>736</v>
      </c>
    </row>
    <row r="92" spans="1:8" x14ac:dyDescent="0.2">
      <c r="A92" s="159">
        <v>112900001</v>
      </c>
      <c r="B92" s="18" t="s">
        <v>727</v>
      </c>
      <c r="C92" s="22">
        <v>41937.699999999997</v>
      </c>
      <c r="D92" s="22"/>
      <c r="E92" s="22"/>
      <c r="F92" s="22"/>
      <c r="G92" s="22">
        <v>41937.699999999997</v>
      </c>
      <c r="H92" s="18" t="s">
        <v>736</v>
      </c>
    </row>
    <row r="93" spans="1:8" x14ac:dyDescent="0.2">
      <c r="A93" s="159">
        <v>112900001</v>
      </c>
      <c r="B93" s="18" t="s">
        <v>728</v>
      </c>
      <c r="C93" s="22">
        <v>161576</v>
      </c>
      <c r="D93" s="22"/>
      <c r="E93" s="22"/>
      <c r="F93" s="22"/>
      <c r="G93" s="22">
        <v>161576</v>
      </c>
      <c r="H93" s="18" t="s">
        <v>736</v>
      </c>
    </row>
    <row r="94" spans="1:8" x14ac:dyDescent="0.2">
      <c r="A94" s="159">
        <v>112900001</v>
      </c>
      <c r="B94" s="18" t="s">
        <v>729</v>
      </c>
      <c r="C94" s="22">
        <v>6877.62</v>
      </c>
      <c r="D94" s="22"/>
      <c r="E94" s="22"/>
      <c r="F94" s="22"/>
      <c r="G94" s="22">
        <v>6877.62</v>
      </c>
      <c r="H94" s="18" t="s">
        <v>736</v>
      </c>
    </row>
    <row r="95" spans="1:8" x14ac:dyDescent="0.2">
      <c r="A95" s="159">
        <v>112900001</v>
      </c>
      <c r="B95" s="18" t="s">
        <v>730</v>
      </c>
      <c r="C95" s="22">
        <v>777946.44</v>
      </c>
      <c r="D95" s="22"/>
      <c r="E95" s="22"/>
      <c r="F95" s="22"/>
      <c r="G95" s="22">
        <v>777946.44</v>
      </c>
      <c r="H95" s="18" t="s">
        <v>736</v>
      </c>
    </row>
    <row r="96" spans="1:8" x14ac:dyDescent="0.2">
      <c r="A96" s="159">
        <v>112900001</v>
      </c>
      <c r="B96" s="18" t="s">
        <v>731</v>
      </c>
      <c r="C96" s="22">
        <v>6541615.6200000001</v>
      </c>
      <c r="D96" s="22"/>
      <c r="E96" s="22"/>
      <c r="F96" s="22"/>
      <c r="G96" s="22">
        <v>6541615.6200000001</v>
      </c>
      <c r="H96" s="18" t="s">
        <v>736</v>
      </c>
    </row>
    <row r="97" spans="1:8" x14ac:dyDescent="0.2">
      <c r="A97" s="159">
        <v>112900001</v>
      </c>
      <c r="B97" s="18" t="s">
        <v>732</v>
      </c>
      <c r="C97" s="22">
        <v>662491.43000000005</v>
      </c>
      <c r="D97" s="22">
        <v>662491.43000000005</v>
      </c>
      <c r="E97" s="22"/>
      <c r="F97" s="22"/>
      <c r="H97" s="18" t="s">
        <v>738</v>
      </c>
    </row>
    <row r="98" spans="1:8" x14ac:dyDescent="0.2">
      <c r="A98" s="159">
        <v>112900001</v>
      </c>
      <c r="B98" s="18" t="s">
        <v>733</v>
      </c>
      <c r="C98" s="22">
        <v>1245315.8700000001</v>
      </c>
      <c r="D98" s="22"/>
      <c r="E98" s="22"/>
      <c r="F98" s="22"/>
      <c r="G98" s="22">
        <v>1245315.8700000001</v>
      </c>
      <c r="H98" s="18" t="s">
        <v>736</v>
      </c>
    </row>
    <row r="99" spans="1:8" x14ac:dyDescent="0.2">
      <c r="A99" s="159">
        <v>112900001</v>
      </c>
      <c r="B99" s="18" t="s">
        <v>734</v>
      </c>
      <c r="C99" s="22">
        <v>25797.5</v>
      </c>
      <c r="D99" s="22"/>
      <c r="E99" s="22"/>
      <c r="F99" s="22"/>
      <c r="G99" s="22">
        <v>25797.5</v>
      </c>
      <c r="H99" s="18" t="s">
        <v>736</v>
      </c>
    </row>
    <row r="100" spans="1:8" x14ac:dyDescent="0.2">
      <c r="A100" s="159">
        <v>112900001</v>
      </c>
      <c r="B100" s="18" t="s">
        <v>735</v>
      </c>
      <c r="C100" s="22">
        <v>4505392.9800000004</v>
      </c>
      <c r="D100" s="22"/>
      <c r="E100" s="22"/>
      <c r="F100" s="22"/>
      <c r="G100" s="22">
        <v>4505392.9800000004</v>
      </c>
      <c r="H100" s="18" t="s">
        <v>737</v>
      </c>
    </row>
    <row r="101" spans="1:8" x14ac:dyDescent="0.2">
      <c r="A101" s="20">
        <v>1131</v>
      </c>
      <c r="B101" s="18" t="s">
        <v>210</v>
      </c>
      <c r="C101" s="22">
        <v>25663.26</v>
      </c>
      <c r="D101" s="22">
        <v>0</v>
      </c>
      <c r="E101" s="22">
        <v>0</v>
      </c>
      <c r="F101" s="22">
        <v>0</v>
      </c>
      <c r="G101" s="22">
        <f>SUM(G102)</f>
        <v>25663.26</v>
      </c>
    </row>
    <row r="102" spans="1:8" x14ac:dyDescent="0.2">
      <c r="A102" s="159">
        <v>113100001</v>
      </c>
      <c r="B102" s="18" t="s">
        <v>739</v>
      </c>
      <c r="C102" s="22">
        <v>25663.26</v>
      </c>
      <c r="D102" s="22"/>
      <c r="E102" s="22"/>
      <c r="F102" s="22"/>
      <c r="G102" s="22">
        <v>25663.26</v>
      </c>
      <c r="H102" s="18" t="s">
        <v>740</v>
      </c>
    </row>
    <row r="103" spans="1:8" x14ac:dyDescent="0.2">
      <c r="A103" s="20">
        <v>1132</v>
      </c>
      <c r="B103" s="18" t="s">
        <v>211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1133</v>
      </c>
      <c r="B104" s="18" t="s">
        <v>212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1134</v>
      </c>
      <c r="B105" s="18" t="s">
        <v>213</v>
      </c>
      <c r="C105" s="22">
        <v>26747019.34</v>
      </c>
      <c r="D105" s="18">
        <v>0</v>
      </c>
      <c r="E105" s="22">
        <v>0</v>
      </c>
      <c r="F105" s="22">
        <v>0</v>
      </c>
      <c r="G105" s="22">
        <v>26747019.34</v>
      </c>
    </row>
    <row r="106" spans="1:8" x14ac:dyDescent="0.2">
      <c r="A106" s="159">
        <v>113400001</v>
      </c>
      <c r="B106" s="18" t="s">
        <v>741</v>
      </c>
      <c r="C106" s="22">
        <v>40269.61</v>
      </c>
      <c r="D106" s="22"/>
      <c r="E106" s="22"/>
      <c r="F106" s="22"/>
      <c r="G106" s="22">
        <v>40269.61</v>
      </c>
      <c r="H106" s="18" t="s">
        <v>787</v>
      </c>
    </row>
    <row r="107" spans="1:8" x14ac:dyDescent="0.2">
      <c r="A107" s="159">
        <v>113400001</v>
      </c>
      <c r="B107" s="18" t="s">
        <v>742</v>
      </c>
      <c r="C107" s="22">
        <v>314.06</v>
      </c>
      <c r="D107" s="22"/>
      <c r="E107" s="22"/>
      <c r="F107" s="22"/>
      <c r="G107" s="22">
        <v>314.06</v>
      </c>
      <c r="H107" s="18" t="s">
        <v>787</v>
      </c>
    </row>
    <row r="108" spans="1:8" x14ac:dyDescent="0.2">
      <c r="A108" s="159">
        <v>113400001</v>
      </c>
      <c r="B108" s="18" t="s">
        <v>743</v>
      </c>
      <c r="C108" s="22">
        <v>2816.73</v>
      </c>
      <c r="D108" s="22"/>
      <c r="E108" s="22"/>
      <c r="F108" s="22"/>
      <c r="G108" s="22">
        <v>2816.73</v>
      </c>
      <c r="H108" s="18" t="s">
        <v>787</v>
      </c>
    </row>
    <row r="109" spans="1:8" x14ac:dyDescent="0.2">
      <c r="A109" s="159">
        <v>113400001</v>
      </c>
      <c r="B109" s="18" t="s">
        <v>744</v>
      </c>
      <c r="C109" s="22">
        <v>770.88</v>
      </c>
      <c r="D109" s="22"/>
      <c r="E109" s="22"/>
      <c r="F109" s="22"/>
      <c r="G109" s="22">
        <v>770.88</v>
      </c>
      <c r="H109" s="18" t="s">
        <v>787</v>
      </c>
    </row>
    <row r="110" spans="1:8" x14ac:dyDescent="0.2">
      <c r="A110" s="159">
        <v>113400001</v>
      </c>
      <c r="B110" s="18" t="s">
        <v>745</v>
      </c>
      <c r="C110" s="22">
        <v>1645.75</v>
      </c>
      <c r="D110" s="22"/>
      <c r="E110" s="22"/>
      <c r="F110" s="22"/>
      <c r="G110" s="22">
        <v>1645.75</v>
      </c>
      <c r="H110" s="18" t="s">
        <v>787</v>
      </c>
    </row>
    <row r="111" spans="1:8" x14ac:dyDescent="0.2">
      <c r="A111" s="159">
        <v>113400001</v>
      </c>
      <c r="B111" s="18" t="s">
        <v>746</v>
      </c>
      <c r="C111" s="22">
        <v>1529.16</v>
      </c>
      <c r="D111" s="22"/>
      <c r="E111" s="22"/>
      <c r="F111" s="22"/>
      <c r="G111" s="22">
        <v>1529.16</v>
      </c>
      <c r="H111" s="18" t="s">
        <v>787</v>
      </c>
    </row>
    <row r="112" spans="1:8" x14ac:dyDescent="0.2">
      <c r="A112" s="159">
        <v>113400001</v>
      </c>
      <c r="B112" s="18" t="s">
        <v>747</v>
      </c>
      <c r="C112" s="22">
        <v>3240.31</v>
      </c>
      <c r="D112" s="22"/>
      <c r="E112" s="22"/>
      <c r="F112" s="22"/>
      <c r="G112" s="22">
        <v>3240.31</v>
      </c>
      <c r="H112" s="18" t="s">
        <v>787</v>
      </c>
    </row>
    <row r="113" spans="1:8" x14ac:dyDescent="0.2">
      <c r="A113" s="159">
        <v>113400001</v>
      </c>
      <c r="B113" s="18" t="s">
        <v>748</v>
      </c>
      <c r="C113" s="22">
        <v>542.62</v>
      </c>
      <c r="D113" s="22"/>
      <c r="E113" s="22"/>
      <c r="F113" s="22"/>
      <c r="G113" s="22">
        <v>542.62</v>
      </c>
      <c r="H113" s="18" t="s">
        <v>787</v>
      </c>
    </row>
    <row r="114" spans="1:8" x14ac:dyDescent="0.2">
      <c r="A114" s="159">
        <v>113400001</v>
      </c>
      <c r="B114" s="18" t="s">
        <v>749</v>
      </c>
      <c r="C114" s="22">
        <v>13982.5</v>
      </c>
      <c r="D114" s="22"/>
      <c r="E114" s="22"/>
      <c r="F114" s="22"/>
      <c r="G114" s="22">
        <v>13982.5</v>
      </c>
      <c r="H114" s="18" t="s">
        <v>787</v>
      </c>
    </row>
    <row r="115" spans="1:8" x14ac:dyDescent="0.2">
      <c r="A115" s="159">
        <v>113400001</v>
      </c>
      <c r="B115" s="18" t="s">
        <v>750</v>
      </c>
      <c r="C115" s="22">
        <v>167751.34</v>
      </c>
      <c r="D115" s="22"/>
      <c r="E115" s="22"/>
      <c r="F115" s="22"/>
      <c r="G115" s="22">
        <v>167751.34</v>
      </c>
      <c r="H115" s="18" t="s">
        <v>787</v>
      </c>
    </row>
    <row r="116" spans="1:8" x14ac:dyDescent="0.2">
      <c r="A116" s="159">
        <v>113400001</v>
      </c>
      <c r="B116" s="18" t="s">
        <v>751</v>
      </c>
      <c r="C116" s="22">
        <v>28453.5</v>
      </c>
      <c r="D116" s="22"/>
      <c r="E116" s="22"/>
      <c r="F116" s="22"/>
      <c r="G116" s="22">
        <v>28453.5</v>
      </c>
      <c r="H116" s="18" t="s">
        <v>787</v>
      </c>
    </row>
    <row r="117" spans="1:8" x14ac:dyDescent="0.2">
      <c r="A117" s="159">
        <v>113400001</v>
      </c>
      <c r="B117" s="18" t="s">
        <v>752</v>
      </c>
      <c r="C117" s="22">
        <v>12428.92</v>
      </c>
      <c r="D117" s="22"/>
      <c r="E117" s="22"/>
      <c r="F117" s="22"/>
      <c r="G117" s="22">
        <v>12428.92</v>
      </c>
      <c r="H117" s="18" t="s">
        <v>787</v>
      </c>
    </row>
    <row r="118" spans="1:8" x14ac:dyDescent="0.2">
      <c r="A118" s="159">
        <v>113400001</v>
      </c>
      <c r="B118" s="18" t="s">
        <v>753</v>
      </c>
      <c r="C118" s="22">
        <v>13076.83</v>
      </c>
      <c r="D118" s="22"/>
      <c r="E118" s="22"/>
      <c r="F118" s="22"/>
      <c r="G118" s="22">
        <v>13076.83</v>
      </c>
      <c r="H118" s="18" t="s">
        <v>787</v>
      </c>
    </row>
    <row r="119" spans="1:8" x14ac:dyDescent="0.2">
      <c r="A119" s="159">
        <v>113400001</v>
      </c>
      <c r="B119" s="18" t="s">
        <v>754</v>
      </c>
      <c r="C119" s="22">
        <v>6322.84</v>
      </c>
      <c r="D119" s="22"/>
      <c r="E119" s="22"/>
      <c r="F119" s="22"/>
      <c r="G119" s="22">
        <v>6322.84</v>
      </c>
      <c r="H119" s="18" t="s">
        <v>787</v>
      </c>
    </row>
    <row r="120" spans="1:8" x14ac:dyDescent="0.2">
      <c r="A120" s="159">
        <v>113400001</v>
      </c>
      <c r="B120" s="18" t="s">
        <v>755</v>
      </c>
      <c r="C120" s="22">
        <v>5985.18</v>
      </c>
      <c r="D120" s="22"/>
      <c r="E120" s="22"/>
      <c r="F120" s="22"/>
      <c r="G120" s="22">
        <v>5985.18</v>
      </c>
      <c r="H120" s="18" t="s">
        <v>787</v>
      </c>
    </row>
    <row r="121" spans="1:8" x14ac:dyDescent="0.2">
      <c r="A121" s="159">
        <v>113400001</v>
      </c>
      <c r="B121" s="18" t="s">
        <v>756</v>
      </c>
      <c r="C121" s="22">
        <v>3390326.84</v>
      </c>
      <c r="D121" s="22"/>
      <c r="E121" s="22"/>
      <c r="F121" s="22"/>
      <c r="G121" s="22">
        <v>3390326.84</v>
      </c>
      <c r="H121" s="18" t="s">
        <v>787</v>
      </c>
    </row>
    <row r="122" spans="1:8" x14ac:dyDescent="0.2">
      <c r="A122" s="159">
        <v>113400001</v>
      </c>
      <c r="B122" s="18" t="s">
        <v>757</v>
      </c>
      <c r="C122" s="22">
        <v>77496.06</v>
      </c>
      <c r="D122" s="22"/>
      <c r="E122" s="22"/>
      <c r="F122" s="22"/>
      <c r="G122" s="22">
        <v>77496.06</v>
      </c>
      <c r="H122" s="18" t="s">
        <v>787</v>
      </c>
    </row>
    <row r="123" spans="1:8" x14ac:dyDescent="0.2">
      <c r="A123" s="159">
        <v>113400001</v>
      </c>
      <c r="B123" s="18" t="s">
        <v>694</v>
      </c>
      <c r="C123" s="22">
        <v>35276.76</v>
      </c>
      <c r="D123" s="22"/>
      <c r="E123" s="22"/>
      <c r="F123" s="22"/>
      <c r="G123" s="22">
        <v>35276.76</v>
      </c>
      <c r="H123" s="18" t="s">
        <v>787</v>
      </c>
    </row>
    <row r="124" spans="1:8" x14ac:dyDescent="0.2">
      <c r="A124" s="159">
        <v>113400001</v>
      </c>
      <c r="B124" s="18" t="s">
        <v>758</v>
      </c>
      <c r="C124" s="22">
        <v>95138.11</v>
      </c>
      <c r="D124" s="22"/>
      <c r="E124" s="22"/>
      <c r="F124" s="22"/>
      <c r="G124" s="22">
        <v>95138.11</v>
      </c>
      <c r="H124" s="18" t="s">
        <v>787</v>
      </c>
    </row>
    <row r="125" spans="1:8" x14ac:dyDescent="0.2">
      <c r="A125" s="159">
        <v>113400001</v>
      </c>
      <c r="B125" s="18" t="s">
        <v>759</v>
      </c>
      <c r="C125" s="22">
        <v>206796.82</v>
      </c>
      <c r="D125" s="22"/>
      <c r="E125" s="22"/>
      <c r="F125" s="22"/>
      <c r="G125" s="22">
        <v>206796.82</v>
      </c>
      <c r="H125" s="18" t="s">
        <v>787</v>
      </c>
    </row>
    <row r="126" spans="1:8" x14ac:dyDescent="0.2">
      <c r="A126" s="159">
        <v>113400001</v>
      </c>
      <c r="B126" s="18" t="s">
        <v>760</v>
      </c>
      <c r="C126" s="22">
        <v>958802.5</v>
      </c>
      <c r="D126" s="22"/>
      <c r="E126" s="22"/>
      <c r="F126" s="22"/>
      <c r="G126" s="22">
        <v>958802.5</v>
      </c>
      <c r="H126" s="18" t="s">
        <v>787</v>
      </c>
    </row>
    <row r="127" spans="1:8" x14ac:dyDescent="0.2">
      <c r="A127" s="159">
        <v>113400001</v>
      </c>
      <c r="B127" s="18" t="s">
        <v>761</v>
      </c>
      <c r="C127" s="22">
        <v>2902218.1</v>
      </c>
      <c r="D127" s="22"/>
      <c r="E127" s="22"/>
      <c r="F127" s="22"/>
      <c r="G127" s="22">
        <v>2902218.1</v>
      </c>
      <c r="H127" s="18" t="s">
        <v>787</v>
      </c>
    </row>
    <row r="128" spans="1:8" x14ac:dyDescent="0.2">
      <c r="A128" s="159">
        <v>113400001</v>
      </c>
      <c r="B128" s="18" t="s">
        <v>762</v>
      </c>
      <c r="C128" s="22">
        <v>737357.96</v>
      </c>
      <c r="D128" s="22"/>
      <c r="E128" s="22"/>
      <c r="F128" s="22"/>
      <c r="G128" s="22">
        <v>737357.96</v>
      </c>
      <c r="H128" s="18" t="s">
        <v>787</v>
      </c>
    </row>
    <row r="129" spans="1:8" x14ac:dyDescent="0.2">
      <c r="A129" s="159">
        <v>113400001</v>
      </c>
      <c r="B129" s="18" t="s">
        <v>763</v>
      </c>
      <c r="C129" s="22">
        <v>86433.88</v>
      </c>
      <c r="D129" s="22"/>
      <c r="E129" s="22"/>
      <c r="F129" s="22"/>
      <c r="G129" s="22">
        <v>86433.88</v>
      </c>
      <c r="H129" s="18" t="s">
        <v>787</v>
      </c>
    </row>
    <row r="130" spans="1:8" x14ac:dyDescent="0.2">
      <c r="A130" s="159">
        <v>113400001</v>
      </c>
      <c r="B130" s="18" t="s">
        <v>764</v>
      </c>
      <c r="C130" s="22">
        <v>444641.89</v>
      </c>
      <c r="D130" s="22"/>
      <c r="E130" s="22"/>
      <c r="F130" s="22"/>
      <c r="G130" s="22">
        <v>444641.89</v>
      </c>
      <c r="H130" s="18" t="s">
        <v>787</v>
      </c>
    </row>
    <row r="131" spans="1:8" x14ac:dyDescent="0.2">
      <c r="A131" s="159">
        <v>113400001</v>
      </c>
      <c r="B131" s="18" t="s">
        <v>765</v>
      </c>
      <c r="C131" s="22">
        <v>668516.28</v>
      </c>
      <c r="D131" s="22"/>
      <c r="E131" s="22"/>
      <c r="F131" s="22"/>
      <c r="G131" s="22">
        <v>668516.28</v>
      </c>
      <c r="H131" s="18" t="s">
        <v>787</v>
      </c>
    </row>
    <row r="132" spans="1:8" x14ac:dyDescent="0.2">
      <c r="A132" s="159">
        <v>113400001</v>
      </c>
      <c r="B132" s="18" t="s">
        <v>766</v>
      </c>
      <c r="C132" s="22">
        <v>3047750.22</v>
      </c>
      <c r="D132" s="22"/>
      <c r="E132" s="22"/>
      <c r="F132" s="22"/>
      <c r="G132" s="22">
        <v>3047750.22</v>
      </c>
      <c r="H132" s="18" t="s">
        <v>787</v>
      </c>
    </row>
    <row r="133" spans="1:8" x14ac:dyDescent="0.2">
      <c r="A133" s="159">
        <v>113400001</v>
      </c>
      <c r="B133" s="18" t="s">
        <v>767</v>
      </c>
      <c r="C133" s="22">
        <v>871040.3</v>
      </c>
      <c r="D133" s="22"/>
      <c r="E133" s="22"/>
      <c r="F133" s="22"/>
      <c r="G133" s="22">
        <v>871040.3</v>
      </c>
      <c r="H133" s="18" t="s">
        <v>787</v>
      </c>
    </row>
    <row r="134" spans="1:8" x14ac:dyDescent="0.2">
      <c r="A134" s="159">
        <v>113400001</v>
      </c>
      <c r="B134" s="18" t="s">
        <v>768</v>
      </c>
      <c r="C134" s="22">
        <v>95969.99</v>
      </c>
      <c r="D134" s="22"/>
      <c r="E134" s="22"/>
      <c r="F134" s="22"/>
      <c r="G134" s="22">
        <v>95969.99</v>
      </c>
      <c r="H134" s="18" t="s">
        <v>787</v>
      </c>
    </row>
    <row r="135" spans="1:8" x14ac:dyDescent="0.2">
      <c r="A135" s="159">
        <v>113400001</v>
      </c>
      <c r="B135" s="18" t="s">
        <v>769</v>
      </c>
      <c r="C135" s="22">
        <v>212176.27</v>
      </c>
      <c r="D135" s="22"/>
      <c r="E135" s="22"/>
      <c r="F135" s="22"/>
      <c r="G135" s="22">
        <v>212176.27</v>
      </c>
      <c r="H135" s="18" t="s">
        <v>787</v>
      </c>
    </row>
    <row r="136" spans="1:8" x14ac:dyDescent="0.2">
      <c r="A136" s="159">
        <v>113400001</v>
      </c>
      <c r="B136" s="18" t="s">
        <v>770</v>
      </c>
      <c r="C136" s="22">
        <v>150313.65</v>
      </c>
      <c r="D136" s="22"/>
      <c r="E136" s="22"/>
      <c r="F136" s="22"/>
      <c r="G136" s="22">
        <v>150313.65</v>
      </c>
      <c r="H136" s="18" t="s">
        <v>787</v>
      </c>
    </row>
    <row r="137" spans="1:8" x14ac:dyDescent="0.2">
      <c r="A137" s="159">
        <v>113400001</v>
      </c>
      <c r="B137" s="18" t="s">
        <v>771</v>
      </c>
      <c r="C137" s="22">
        <v>1104013.94</v>
      </c>
      <c r="D137" s="22"/>
      <c r="E137" s="22"/>
      <c r="F137" s="22"/>
      <c r="G137" s="22">
        <v>1104013.94</v>
      </c>
      <c r="H137" s="18" t="s">
        <v>787</v>
      </c>
    </row>
    <row r="138" spans="1:8" x14ac:dyDescent="0.2">
      <c r="A138" s="159">
        <v>113400001</v>
      </c>
      <c r="B138" s="18" t="s">
        <v>772</v>
      </c>
      <c r="C138" s="22">
        <v>967205.25</v>
      </c>
      <c r="D138" s="22"/>
      <c r="E138" s="22"/>
      <c r="F138" s="22"/>
      <c r="G138" s="22">
        <v>967205.25</v>
      </c>
      <c r="H138" s="18" t="s">
        <v>787</v>
      </c>
    </row>
    <row r="139" spans="1:8" x14ac:dyDescent="0.2">
      <c r="A139" s="159">
        <v>113400001</v>
      </c>
      <c r="B139" s="18" t="s">
        <v>773</v>
      </c>
      <c r="C139" s="22">
        <v>280782.23</v>
      </c>
      <c r="D139" s="22"/>
      <c r="E139" s="22"/>
      <c r="F139" s="22"/>
      <c r="G139" s="22">
        <v>280782.23</v>
      </c>
      <c r="H139" s="18" t="s">
        <v>787</v>
      </c>
    </row>
    <row r="140" spans="1:8" x14ac:dyDescent="0.2">
      <c r="A140" s="159">
        <v>113400001</v>
      </c>
      <c r="B140" s="18" t="s">
        <v>774</v>
      </c>
      <c r="C140" s="22">
        <v>445802.72</v>
      </c>
      <c r="D140" s="22"/>
      <c r="E140" s="22"/>
      <c r="F140" s="22"/>
      <c r="G140" s="22">
        <v>445802.72</v>
      </c>
      <c r="H140" s="18" t="s">
        <v>787</v>
      </c>
    </row>
    <row r="141" spans="1:8" x14ac:dyDescent="0.2">
      <c r="A141" s="159">
        <v>113400001</v>
      </c>
      <c r="B141" s="18" t="s">
        <v>775</v>
      </c>
      <c r="C141" s="22">
        <v>31188.81</v>
      </c>
      <c r="D141" s="22"/>
      <c r="E141" s="22"/>
      <c r="F141" s="22"/>
      <c r="G141" s="22">
        <v>31188.81</v>
      </c>
      <c r="H141" s="18" t="s">
        <v>787</v>
      </c>
    </row>
    <row r="142" spans="1:8" x14ac:dyDescent="0.2">
      <c r="A142" s="159">
        <v>113400001</v>
      </c>
      <c r="B142" s="18" t="s">
        <v>776</v>
      </c>
      <c r="C142" s="22">
        <v>572915.49</v>
      </c>
      <c r="D142" s="22"/>
      <c r="E142" s="22"/>
      <c r="F142" s="22"/>
      <c r="G142" s="22">
        <v>572915.49</v>
      </c>
      <c r="H142" s="18" t="s">
        <v>787</v>
      </c>
    </row>
    <row r="143" spans="1:8" x14ac:dyDescent="0.2">
      <c r="A143" s="159">
        <v>113400001</v>
      </c>
      <c r="B143" s="18" t="s">
        <v>777</v>
      </c>
      <c r="C143" s="22">
        <v>1312166.9099999999</v>
      </c>
      <c r="D143" s="22"/>
      <c r="E143" s="22"/>
      <c r="F143" s="22"/>
      <c r="G143" s="22">
        <v>1312166.9099999999</v>
      </c>
      <c r="H143" s="18" t="s">
        <v>787</v>
      </c>
    </row>
    <row r="144" spans="1:8" x14ac:dyDescent="0.2">
      <c r="A144" s="159">
        <v>113400001</v>
      </c>
      <c r="B144" s="18" t="s">
        <v>778</v>
      </c>
      <c r="C144" s="22">
        <v>207322.27</v>
      </c>
      <c r="D144" s="22"/>
      <c r="E144" s="22"/>
      <c r="F144" s="22"/>
      <c r="G144" s="22">
        <v>207322.27</v>
      </c>
      <c r="H144" s="18" t="s">
        <v>787</v>
      </c>
    </row>
    <row r="145" spans="1:8" x14ac:dyDescent="0.2">
      <c r="A145" s="159">
        <v>113400001</v>
      </c>
      <c r="B145" s="18" t="s">
        <v>779</v>
      </c>
      <c r="C145" s="22">
        <v>76862.27</v>
      </c>
      <c r="D145" s="22"/>
      <c r="E145" s="22"/>
      <c r="F145" s="22"/>
      <c r="G145" s="22">
        <v>76862.27</v>
      </c>
      <c r="H145" s="18" t="s">
        <v>787</v>
      </c>
    </row>
    <row r="146" spans="1:8" x14ac:dyDescent="0.2">
      <c r="A146" s="159">
        <v>113400001</v>
      </c>
      <c r="B146" s="18" t="s">
        <v>780</v>
      </c>
      <c r="C146" s="22">
        <v>958443.56</v>
      </c>
      <c r="D146" s="22"/>
      <c r="E146" s="22"/>
      <c r="F146" s="22"/>
      <c r="G146" s="22">
        <v>958443.56</v>
      </c>
      <c r="H146" s="18" t="s">
        <v>787</v>
      </c>
    </row>
    <row r="147" spans="1:8" x14ac:dyDescent="0.2">
      <c r="A147" s="159">
        <v>113400001</v>
      </c>
      <c r="B147" s="18" t="s">
        <v>781</v>
      </c>
      <c r="C147" s="22">
        <v>233488.51</v>
      </c>
      <c r="D147" s="22"/>
      <c r="E147" s="22"/>
      <c r="F147" s="22"/>
      <c r="G147" s="22">
        <v>233488.51</v>
      </c>
      <c r="H147" s="18" t="s">
        <v>787</v>
      </c>
    </row>
    <row r="148" spans="1:8" x14ac:dyDescent="0.2">
      <c r="A148" s="159">
        <v>113400001</v>
      </c>
      <c r="B148" s="18" t="s">
        <v>782</v>
      </c>
      <c r="C148" s="22">
        <v>3750228.76</v>
      </c>
      <c r="D148" s="22"/>
      <c r="E148" s="22"/>
      <c r="F148" s="22"/>
      <c r="G148" s="22">
        <v>3750228.76</v>
      </c>
      <c r="H148" s="18" t="s">
        <v>787</v>
      </c>
    </row>
    <row r="149" spans="1:8" x14ac:dyDescent="0.2">
      <c r="A149" s="159">
        <v>113400001</v>
      </c>
      <c r="B149" s="18" t="s">
        <v>783</v>
      </c>
      <c r="C149" s="22">
        <v>216287.03</v>
      </c>
      <c r="D149" s="22"/>
      <c r="E149" s="22"/>
      <c r="F149" s="22"/>
      <c r="G149" s="22">
        <v>216287.03</v>
      </c>
      <c r="H149" s="18" t="s">
        <v>787</v>
      </c>
    </row>
    <row r="150" spans="1:8" x14ac:dyDescent="0.2">
      <c r="A150" s="159">
        <v>113400001</v>
      </c>
      <c r="B150" s="18" t="s">
        <v>784</v>
      </c>
      <c r="C150" s="22">
        <v>336451.55</v>
      </c>
      <c r="D150" s="22"/>
      <c r="E150" s="22"/>
      <c r="F150" s="22"/>
      <c r="G150" s="22">
        <v>336451.55</v>
      </c>
      <c r="H150" s="18" t="s">
        <v>787</v>
      </c>
    </row>
    <row r="151" spans="1:8" x14ac:dyDescent="0.2">
      <c r="A151" s="159">
        <v>113400001</v>
      </c>
      <c r="B151" s="18" t="s">
        <v>785</v>
      </c>
      <c r="C151" s="22">
        <v>374960.96</v>
      </c>
      <c r="D151" s="22"/>
      <c r="E151" s="22"/>
      <c r="F151" s="22"/>
      <c r="G151" s="22">
        <v>374960.96</v>
      </c>
      <c r="H151" s="18" t="s">
        <v>787</v>
      </c>
    </row>
    <row r="152" spans="1:8" x14ac:dyDescent="0.2">
      <c r="A152" s="159">
        <v>113400001</v>
      </c>
      <c r="B152" s="18" t="s">
        <v>786</v>
      </c>
      <c r="C152" s="22">
        <v>1599513.22</v>
      </c>
      <c r="D152" s="22"/>
      <c r="E152" s="22"/>
      <c r="F152" s="22"/>
      <c r="G152" s="22">
        <v>1599513.22</v>
      </c>
      <c r="H152" s="18" t="s">
        <v>787</v>
      </c>
    </row>
    <row r="153" spans="1:8" x14ac:dyDescent="0.2">
      <c r="A153" s="20">
        <v>1139</v>
      </c>
      <c r="B153" s="18" t="s">
        <v>214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</row>
    <row r="155" spans="1:8" x14ac:dyDescent="0.2">
      <c r="A155" s="17" t="s">
        <v>585</v>
      </c>
      <c r="B155" s="17"/>
      <c r="C155" s="17"/>
      <c r="D155" s="17"/>
      <c r="E155" s="17"/>
      <c r="F155" s="17"/>
      <c r="G155" s="17"/>
      <c r="H155" s="17"/>
    </row>
    <row r="156" spans="1:8" x14ac:dyDescent="0.2">
      <c r="A156" s="19" t="s">
        <v>146</v>
      </c>
      <c r="B156" s="19" t="s">
        <v>143</v>
      </c>
      <c r="C156" s="19" t="s">
        <v>144</v>
      </c>
      <c r="D156" s="19" t="s">
        <v>158</v>
      </c>
      <c r="E156" s="19" t="s">
        <v>157</v>
      </c>
      <c r="F156" s="19" t="s">
        <v>215</v>
      </c>
      <c r="G156" s="19" t="s">
        <v>160</v>
      </c>
      <c r="H156" s="19"/>
    </row>
    <row r="157" spans="1:8" x14ac:dyDescent="0.2">
      <c r="A157" s="20">
        <v>1140</v>
      </c>
      <c r="B157" s="18" t="s">
        <v>216</v>
      </c>
      <c r="C157" s="22">
        <f>SUM(C158:C162)</f>
        <v>0</v>
      </c>
    </row>
    <row r="158" spans="1:8" x14ac:dyDescent="0.2">
      <c r="A158" s="20">
        <v>1141</v>
      </c>
      <c r="B158" s="18" t="s">
        <v>217</v>
      </c>
      <c r="C158" s="22">
        <v>0</v>
      </c>
    </row>
    <row r="159" spans="1:8" x14ac:dyDescent="0.2">
      <c r="A159" s="20">
        <v>1142</v>
      </c>
      <c r="B159" s="18" t="s">
        <v>218</v>
      </c>
      <c r="C159" s="22">
        <v>0</v>
      </c>
    </row>
    <row r="160" spans="1:8" x14ac:dyDescent="0.2">
      <c r="A160" s="20">
        <v>1143</v>
      </c>
      <c r="B160" s="18" t="s">
        <v>219</v>
      </c>
      <c r="C160" s="22">
        <v>0</v>
      </c>
    </row>
    <row r="161" spans="1:8" x14ac:dyDescent="0.2">
      <c r="A161" s="20">
        <v>1144</v>
      </c>
      <c r="B161" s="18" t="s">
        <v>220</v>
      </c>
      <c r="C161" s="22">
        <v>0</v>
      </c>
    </row>
    <row r="162" spans="1:8" x14ac:dyDescent="0.2">
      <c r="A162" s="20">
        <v>1145</v>
      </c>
      <c r="B162" s="18" t="s">
        <v>221</v>
      </c>
      <c r="C162" s="22">
        <v>0</v>
      </c>
    </row>
    <row r="164" spans="1:8" x14ac:dyDescent="0.2">
      <c r="A164" s="17" t="s">
        <v>222</v>
      </c>
      <c r="B164" s="17"/>
      <c r="C164" s="17"/>
      <c r="D164" s="17"/>
      <c r="E164" s="17"/>
      <c r="F164" s="17"/>
      <c r="G164" s="17"/>
      <c r="H164" s="17"/>
    </row>
    <row r="165" spans="1:8" x14ac:dyDescent="0.2">
      <c r="A165" s="19" t="s">
        <v>146</v>
      </c>
      <c r="B165" s="19" t="s">
        <v>143</v>
      </c>
      <c r="C165" s="19" t="s">
        <v>144</v>
      </c>
      <c r="D165" s="19" t="s">
        <v>156</v>
      </c>
      <c r="E165" s="19" t="s">
        <v>159</v>
      </c>
      <c r="F165" s="19" t="s">
        <v>223</v>
      </c>
      <c r="G165" s="19"/>
      <c r="H165" s="19"/>
    </row>
    <row r="166" spans="1:8" x14ac:dyDescent="0.2">
      <c r="A166" s="20">
        <v>1150</v>
      </c>
      <c r="B166" s="18" t="s">
        <v>224</v>
      </c>
      <c r="C166" s="22">
        <f>C167</f>
        <v>107354.61</v>
      </c>
    </row>
    <row r="167" spans="1:8" x14ac:dyDescent="0.2">
      <c r="A167" s="20">
        <v>1151</v>
      </c>
      <c r="B167" s="18" t="s">
        <v>225</v>
      </c>
      <c r="C167" s="22">
        <v>107354.61</v>
      </c>
    </row>
    <row r="168" spans="1:8" x14ac:dyDescent="0.2">
      <c r="A168" s="20">
        <v>115110001</v>
      </c>
      <c r="B168" s="18" t="s">
        <v>672</v>
      </c>
      <c r="C168" s="22">
        <v>15273.17</v>
      </c>
    </row>
    <row r="169" spans="1:8" x14ac:dyDescent="0.2">
      <c r="A169" s="20">
        <v>115190001</v>
      </c>
      <c r="B169" s="18" t="s">
        <v>673</v>
      </c>
      <c r="C169" s="22">
        <v>92081.44</v>
      </c>
    </row>
    <row r="170" spans="1:8" x14ac:dyDescent="0.2">
      <c r="A170" s="20"/>
      <c r="C170" s="22"/>
    </row>
    <row r="172" spans="1:8" x14ac:dyDescent="0.2">
      <c r="A172" s="17" t="s">
        <v>161</v>
      </c>
      <c r="B172" s="17"/>
      <c r="C172" s="17"/>
      <c r="D172" s="17"/>
      <c r="E172" s="17"/>
      <c r="F172" s="17"/>
      <c r="G172" s="17"/>
      <c r="H172" s="17"/>
    </row>
    <row r="173" spans="1:8" x14ac:dyDescent="0.2">
      <c r="A173" s="19" t="s">
        <v>146</v>
      </c>
      <c r="B173" s="19" t="s">
        <v>143</v>
      </c>
      <c r="C173" s="19" t="s">
        <v>144</v>
      </c>
      <c r="D173" s="19" t="s">
        <v>145</v>
      </c>
      <c r="E173" s="19" t="s">
        <v>207</v>
      </c>
      <c r="F173" s="19"/>
      <c r="G173" s="19"/>
      <c r="H173" s="19"/>
    </row>
    <row r="174" spans="1:8" x14ac:dyDescent="0.2">
      <c r="A174" s="20">
        <v>1213</v>
      </c>
      <c r="B174" s="18" t="s">
        <v>226</v>
      </c>
      <c r="C174" s="22">
        <v>0</v>
      </c>
    </row>
    <row r="176" spans="1:8" x14ac:dyDescent="0.2">
      <c r="A176" s="17" t="s">
        <v>162</v>
      </c>
      <c r="B176" s="17"/>
      <c r="C176" s="17"/>
      <c r="D176" s="17"/>
      <c r="E176" s="17"/>
      <c r="F176" s="17"/>
      <c r="G176" s="17"/>
      <c r="H176" s="17"/>
    </row>
    <row r="177" spans="1:9" x14ac:dyDescent="0.2">
      <c r="A177" s="19" t="s">
        <v>146</v>
      </c>
      <c r="B177" s="19" t="s">
        <v>143</v>
      </c>
      <c r="C177" s="19" t="s">
        <v>144</v>
      </c>
      <c r="D177" s="19"/>
      <c r="E177" s="19"/>
      <c r="F177" s="19"/>
      <c r="G177" s="19"/>
      <c r="H177" s="19"/>
    </row>
    <row r="178" spans="1:9" x14ac:dyDescent="0.2">
      <c r="A178" s="20">
        <v>1214</v>
      </c>
      <c r="B178" s="18" t="s">
        <v>227</v>
      </c>
      <c r="C178" s="22">
        <v>0</v>
      </c>
    </row>
    <row r="180" spans="1:9" x14ac:dyDescent="0.2">
      <c r="A180" s="17" t="s">
        <v>166</v>
      </c>
      <c r="B180" s="17"/>
      <c r="C180" s="17"/>
      <c r="D180" s="17"/>
      <c r="E180" s="17"/>
      <c r="F180" s="17"/>
      <c r="G180" s="17"/>
      <c r="H180" s="17"/>
      <c r="I180" s="17"/>
    </row>
    <row r="181" spans="1:9" x14ac:dyDescent="0.2">
      <c r="A181" s="19" t="s">
        <v>146</v>
      </c>
      <c r="B181" s="19" t="s">
        <v>143</v>
      </c>
      <c r="C181" s="19" t="s">
        <v>144</v>
      </c>
      <c r="D181" s="19" t="s">
        <v>163</v>
      </c>
      <c r="E181" s="19" t="s">
        <v>164</v>
      </c>
      <c r="F181" s="19" t="s">
        <v>156</v>
      </c>
      <c r="G181" s="19" t="s">
        <v>228</v>
      </c>
      <c r="H181" s="19" t="s">
        <v>165</v>
      </c>
      <c r="I181" s="19" t="s">
        <v>229</v>
      </c>
    </row>
    <row r="182" spans="1:9" x14ac:dyDescent="0.2">
      <c r="A182" s="20">
        <v>1230</v>
      </c>
      <c r="B182" s="18" t="s">
        <v>230</v>
      </c>
      <c r="C182" s="22">
        <f>SUM(C183:C189)</f>
        <v>306914108.98000002</v>
      </c>
      <c r="D182" s="22">
        <f>SUM(D183:D189)</f>
        <v>663228.34</v>
      </c>
      <c r="E182" s="22">
        <f>SUM(E183:E189)</f>
        <v>0</v>
      </c>
    </row>
    <row r="183" spans="1:9" x14ac:dyDescent="0.2">
      <c r="A183" s="20">
        <v>1231</v>
      </c>
      <c r="B183" s="18" t="s">
        <v>231</v>
      </c>
      <c r="C183" s="22">
        <v>64286049.240000002</v>
      </c>
      <c r="D183" s="22">
        <v>0</v>
      </c>
      <c r="E183" s="22">
        <v>0</v>
      </c>
    </row>
    <row r="184" spans="1:9" x14ac:dyDescent="0.2">
      <c r="A184" s="20">
        <v>1232</v>
      </c>
      <c r="B184" s="18" t="s">
        <v>232</v>
      </c>
      <c r="C184" s="22">
        <v>0</v>
      </c>
      <c r="D184" s="22">
        <v>0</v>
      </c>
      <c r="E184" s="22">
        <v>0</v>
      </c>
    </row>
    <row r="185" spans="1:9" x14ac:dyDescent="0.2">
      <c r="A185" s="20">
        <v>1233</v>
      </c>
      <c r="B185" s="18" t="s">
        <v>233</v>
      </c>
      <c r="C185" s="22">
        <v>64322641.969999999</v>
      </c>
      <c r="D185" s="22">
        <v>0</v>
      </c>
      <c r="E185" s="22">
        <v>0</v>
      </c>
    </row>
    <row r="186" spans="1:9" x14ac:dyDescent="0.2">
      <c r="A186" s="20">
        <v>1234</v>
      </c>
      <c r="B186" s="18" t="s">
        <v>234</v>
      </c>
      <c r="C186" s="22">
        <v>21711405.620000001</v>
      </c>
      <c r="D186" s="22">
        <v>663228.34</v>
      </c>
      <c r="E186" s="22">
        <v>0</v>
      </c>
    </row>
    <row r="187" spans="1:9" x14ac:dyDescent="0.2">
      <c r="A187" s="20">
        <v>1235</v>
      </c>
      <c r="B187" s="18" t="s">
        <v>235</v>
      </c>
      <c r="C187" s="22">
        <v>75950463.840000004</v>
      </c>
      <c r="D187" s="22">
        <v>0</v>
      </c>
      <c r="E187" s="22">
        <v>0</v>
      </c>
    </row>
    <row r="188" spans="1:9" x14ac:dyDescent="0.2">
      <c r="A188" s="20">
        <v>1236</v>
      </c>
      <c r="B188" s="18" t="s">
        <v>236</v>
      </c>
      <c r="C188" s="22">
        <v>80643548.310000002</v>
      </c>
      <c r="D188" s="22">
        <v>0</v>
      </c>
      <c r="E188" s="22">
        <v>0</v>
      </c>
    </row>
    <row r="189" spans="1:9" x14ac:dyDescent="0.2">
      <c r="A189" s="20">
        <v>1239</v>
      </c>
      <c r="B189" s="18" t="s">
        <v>237</v>
      </c>
      <c r="C189" s="22">
        <v>0</v>
      </c>
      <c r="D189" s="22">
        <v>0</v>
      </c>
      <c r="E189" s="22">
        <v>0</v>
      </c>
    </row>
    <row r="190" spans="1:9" x14ac:dyDescent="0.2">
      <c r="A190" s="20">
        <v>1240</v>
      </c>
      <c r="B190" s="18" t="s">
        <v>238</v>
      </c>
      <c r="C190" s="22">
        <f>SUM(C191:C198)</f>
        <v>165046145.84</v>
      </c>
      <c r="D190" s="22">
        <f t="shared" ref="D190:E190" si="1">SUM(D191:D198)</f>
        <v>13062410.58</v>
      </c>
      <c r="E190" s="22">
        <f t="shared" si="1"/>
        <v>-133993917.90000002</v>
      </c>
      <c r="F190" s="18" t="s">
        <v>674</v>
      </c>
    </row>
    <row r="191" spans="1:9" x14ac:dyDescent="0.2">
      <c r="A191" s="20">
        <v>1241</v>
      </c>
      <c r="B191" s="18" t="s">
        <v>239</v>
      </c>
      <c r="C191" s="22">
        <v>35875648.280000001</v>
      </c>
      <c r="D191" s="22">
        <v>2350962.77</v>
      </c>
      <c r="E191" s="22">
        <v>-30527223.350000001</v>
      </c>
      <c r="F191" s="18" t="s">
        <v>674</v>
      </c>
    </row>
    <row r="192" spans="1:9" x14ac:dyDescent="0.2">
      <c r="A192" s="20">
        <v>1242</v>
      </c>
      <c r="B192" s="18" t="s">
        <v>240</v>
      </c>
      <c r="C192" s="22">
        <v>6811691.25</v>
      </c>
      <c r="D192" s="22">
        <v>679598.87</v>
      </c>
      <c r="E192" s="22">
        <v>-3632564.06</v>
      </c>
      <c r="F192" s="18" t="s">
        <v>674</v>
      </c>
    </row>
    <row r="193" spans="1:9" x14ac:dyDescent="0.2">
      <c r="A193" s="20">
        <v>1243</v>
      </c>
      <c r="B193" s="18" t="s">
        <v>241</v>
      </c>
      <c r="C193" s="22">
        <v>249183.35999999999</v>
      </c>
      <c r="D193" s="22">
        <v>42197.7</v>
      </c>
      <c r="E193" s="22">
        <v>-144528.60999999999</v>
      </c>
      <c r="F193" s="18" t="s">
        <v>674</v>
      </c>
    </row>
    <row r="194" spans="1:9" x14ac:dyDescent="0.2">
      <c r="A194" s="20">
        <v>1244</v>
      </c>
      <c r="B194" s="18" t="s">
        <v>242</v>
      </c>
      <c r="C194" s="22">
        <v>94296032.269999996</v>
      </c>
      <c r="D194" s="22">
        <v>7991063.0499999998</v>
      </c>
      <c r="E194" s="22">
        <v>-82656587.370000005</v>
      </c>
      <c r="F194" s="18" t="s">
        <v>674</v>
      </c>
    </row>
    <row r="195" spans="1:9" x14ac:dyDescent="0.2">
      <c r="A195" s="20">
        <v>1245</v>
      </c>
      <c r="B195" s="18" t="s">
        <v>243</v>
      </c>
      <c r="C195" s="22">
        <v>1934809.63</v>
      </c>
      <c r="D195" s="22">
        <v>190905.79</v>
      </c>
      <c r="E195" s="22">
        <v>-510337.5</v>
      </c>
      <c r="F195" s="18" t="s">
        <v>674</v>
      </c>
    </row>
    <row r="196" spans="1:9" x14ac:dyDescent="0.2">
      <c r="A196" s="20">
        <v>1246</v>
      </c>
      <c r="B196" s="18" t="s">
        <v>244</v>
      </c>
      <c r="C196" s="22">
        <v>25296514.309999999</v>
      </c>
      <c r="D196" s="22">
        <v>1807682.4</v>
      </c>
      <c r="E196" s="22">
        <v>-16522677.01</v>
      </c>
      <c r="F196" s="18" t="s">
        <v>674</v>
      </c>
    </row>
    <row r="197" spans="1:9" x14ac:dyDescent="0.2">
      <c r="A197" s="20">
        <v>1247</v>
      </c>
      <c r="B197" s="18" t="s">
        <v>245</v>
      </c>
      <c r="C197" s="22">
        <v>582266.74</v>
      </c>
      <c r="D197" s="22">
        <v>0</v>
      </c>
      <c r="E197" s="22">
        <v>0</v>
      </c>
    </row>
    <row r="198" spans="1:9" x14ac:dyDescent="0.2">
      <c r="A198" s="20">
        <v>1248</v>
      </c>
      <c r="B198" s="18" t="s">
        <v>246</v>
      </c>
      <c r="C198" s="22">
        <v>0</v>
      </c>
      <c r="D198" s="22">
        <v>0</v>
      </c>
      <c r="E198" s="22">
        <v>0</v>
      </c>
    </row>
    <row r="200" spans="1:9" x14ac:dyDescent="0.2">
      <c r="A200" s="17" t="s">
        <v>167</v>
      </c>
      <c r="B200" s="17"/>
      <c r="C200" s="17"/>
      <c r="D200" s="17"/>
      <c r="E200" s="17"/>
      <c r="F200" s="17"/>
      <c r="G200" s="17"/>
      <c r="H200" s="17"/>
      <c r="I200" s="17"/>
    </row>
    <row r="201" spans="1:9" x14ac:dyDescent="0.2">
      <c r="A201" s="19" t="s">
        <v>146</v>
      </c>
      <c r="B201" s="19" t="s">
        <v>143</v>
      </c>
      <c r="C201" s="19" t="s">
        <v>144</v>
      </c>
      <c r="D201" s="19" t="s">
        <v>168</v>
      </c>
      <c r="E201" s="19" t="s">
        <v>247</v>
      </c>
      <c r="F201" s="19" t="s">
        <v>156</v>
      </c>
      <c r="G201" s="19" t="s">
        <v>228</v>
      </c>
      <c r="H201" s="19" t="s">
        <v>165</v>
      </c>
      <c r="I201" s="19" t="s">
        <v>229</v>
      </c>
    </row>
    <row r="202" spans="1:9" x14ac:dyDescent="0.2">
      <c r="A202" s="20">
        <v>1250</v>
      </c>
      <c r="B202" s="18" t="s">
        <v>248</v>
      </c>
      <c r="C202" s="22">
        <f>SUM(C203:C207)</f>
        <v>4799210.1099999994</v>
      </c>
      <c r="D202" s="22">
        <f>SUM(D203:D207)</f>
        <v>479793.44</v>
      </c>
      <c r="E202" s="22">
        <f>SUM(E203:E207)</f>
        <v>2822651.12</v>
      </c>
    </row>
    <row r="203" spans="1:9" x14ac:dyDescent="0.2">
      <c r="A203" s="20">
        <v>1251</v>
      </c>
      <c r="B203" s="18" t="s">
        <v>249</v>
      </c>
      <c r="C203" s="22">
        <v>4654587.26</v>
      </c>
      <c r="D203" s="22">
        <v>465331.15</v>
      </c>
      <c r="E203" s="22">
        <v>2696211</v>
      </c>
    </row>
    <row r="204" spans="1:9" x14ac:dyDescent="0.2">
      <c r="A204" s="20">
        <v>1252</v>
      </c>
      <c r="B204" s="18" t="s">
        <v>250</v>
      </c>
      <c r="C204" s="22">
        <v>0</v>
      </c>
      <c r="D204" s="22">
        <v>0</v>
      </c>
      <c r="E204" s="22">
        <v>0</v>
      </c>
    </row>
    <row r="205" spans="1:9" x14ac:dyDescent="0.2">
      <c r="A205" s="20">
        <v>1253</v>
      </c>
      <c r="B205" s="18" t="s">
        <v>251</v>
      </c>
      <c r="C205" s="22">
        <v>0</v>
      </c>
      <c r="D205" s="22">
        <v>0</v>
      </c>
      <c r="E205" s="22">
        <v>0</v>
      </c>
    </row>
    <row r="206" spans="1:9" x14ac:dyDescent="0.2">
      <c r="A206" s="20">
        <v>1254</v>
      </c>
      <c r="B206" s="18" t="s">
        <v>252</v>
      </c>
      <c r="C206" s="22">
        <v>144622.85</v>
      </c>
      <c r="D206" s="22">
        <v>14462.29</v>
      </c>
      <c r="E206" s="22">
        <v>126440.12</v>
      </c>
    </row>
    <row r="207" spans="1:9" x14ac:dyDescent="0.2">
      <c r="A207" s="20">
        <v>1259</v>
      </c>
      <c r="B207" s="18" t="s">
        <v>253</v>
      </c>
      <c r="C207" s="22">
        <v>0</v>
      </c>
      <c r="D207" s="22">
        <v>0</v>
      </c>
      <c r="E207" s="22">
        <v>0</v>
      </c>
    </row>
    <row r="208" spans="1:9" x14ac:dyDescent="0.2">
      <c r="A208" s="20">
        <v>1270</v>
      </c>
      <c r="B208" s="18" t="s">
        <v>254</v>
      </c>
      <c r="C208" s="22">
        <f>SUM(C209:C214)</f>
        <v>96610</v>
      </c>
      <c r="D208" s="22">
        <f>SUM(D209:D214)</f>
        <v>0</v>
      </c>
      <c r="E208" s="22">
        <f>SUM(E209:E214)</f>
        <v>0</v>
      </c>
    </row>
    <row r="209" spans="1:8" x14ac:dyDescent="0.2">
      <c r="A209" s="20">
        <v>1271</v>
      </c>
      <c r="B209" s="18" t="s">
        <v>255</v>
      </c>
      <c r="C209" s="22">
        <v>96610</v>
      </c>
      <c r="D209" s="22">
        <v>0</v>
      </c>
      <c r="E209" s="22">
        <v>0</v>
      </c>
    </row>
    <row r="210" spans="1:8" x14ac:dyDescent="0.2">
      <c r="A210" s="20">
        <v>1272</v>
      </c>
      <c r="B210" s="18" t="s">
        <v>256</v>
      </c>
      <c r="C210" s="22">
        <v>0</v>
      </c>
      <c r="D210" s="22">
        <v>0</v>
      </c>
      <c r="E210" s="22">
        <v>0</v>
      </c>
    </row>
    <row r="211" spans="1:8" x14ac:dyDescent="0.2">
      <c r="A211" s="20">
        <v>1273</v>
      </c>
      <c r="B211" s="18" t="s">
        <v>257</v>
      </c>
      <c r="C211" s="22">
        <v>0</v>
      </c>
      <c r="D211" s="22">
        <v>0</v>
      </c>
      <c r="E211" s="22">
        <v>0</v>
      </c>
    </row>
    <row r="212" spans="1:8" x14ac:dyDescent="0.2">
      <c r="A212" s="20">
        <v>1274</v>
      </c>
      <c r="B212" s="18" t="s">
        <v>258</v>
      </c>
      <c r="C212" s="22">
        <v>0</v>
      </c>
      <c r="D212" s="22">
        <v>0</v>
      </c>
      <c r="E212" s="22">
        <v>0</v>
      </c>
    </row>
    <row r="213" spans="1:8" x14ac:dyDescent="0.2">
      <c r="A213" s="20">
        <v>1275</v>
      </c>
      <c r="B213" s="18" t="s">
        <v>259</v>
      </c>
      <c r="C213" s="22">
        <v>0</v>
      </c>
      <c r="D213" s="22">
        <v>0</v>
      </c>
      <c r="E213" s="22">
        <v>0</v>
      </c>
    </row>
    <row r="214" spans="1:8" x14ac:dyDescent="0.2">
      <c r="A214" s="20">
        <v>1279</v>
      </c>
      <c r="B214" s="18" t="s">
        <v>260</v>
      </c>
      <c r="C214" s="22">
        <v>0</v>
      </c>
      <c r="D214" s="22">
        <v>0</v>
      </c>
      <c r="E214" s="22">
        <v>0</v>
      </c>
    </row>
    <row r="216" spans="1:8" x14ac:dyDescent="0.2">
      <c r="A216" s="17" t="s">
        <v>169</v>
      </c>
      <c r="B216" s="17"/>
      <c r="C216" s="17"/>
      <c r="D216" s="17"/>
      <c r="E216" s="17"/>
      <c r="F216" s="17"/>
      <c r="G216" s="17"/>
      <c r="H216" s="17"/>
    </row>
    <row r="217" spans="1:8" x14ac:dyDescent="0.2">
      <c r="A217" s="19" t="s">
        <v>146</v>
      </c>
      <c r="B217" s="19" t="s">
        <v>143</v>
      </c>
      <c r="C217" s="19" t="s">
        <v>144</v>
      </c>
      <c r="D217" s="19" t="s">
        <v>261</v>
      </c>
      <c r="E217" s="19"/>
      <c r="F217" s="19"/>
      <c r="G217" s="19"/>
      <c r="H217" s="19"/>
    </row>
    <row r="218" spans="1:8" x14ac:dyDescent="0.2">
      <c r="A218" s="20">
        <v>1160</v>
      </c>
      <c r="B218" s="18" t="s">
        <v>262</v>
      </c>
      <c r="C218" s="22">
        <f>SUM(C219:C220)</f>
        <v>0</v>
      </c>
    </row>
    <row r="219" spans="1:8" x14ac:dyDescent="0.2">
      <c r="A219" s="20">
        <v>1161</v>
      </c>
      <c r="B219" s="18" t="s">
        <v>263</v>
      </c>
      <c r="C219" s="22">
        <v>0</v>
      </c>
    </row>
    <row r="220" spans="1:8" x14ac:dyDescent="0.2">
      <c r="A220" s="20">
        <v>1162</v>
      </c>
      <c r="B220" s="18" t="s">
        <v>264</v>
      </c>
      <c r="C220" s="22">
        <v>0</v>
      </c>
    </row>
    <row r="222" spans="1:8" x14ac:dyDescent="0.2">
      <c r="A222" s="17" t="s">
        <v>586</v>
      </c>
      <c r="B222" s="17"/>
      <c r="C222" s="17"/>
      <c r="D222" s="17"/>
      <c r="E222" s="17"/>
      <c r="F222" s="17"/>
      <c r="G222" s="17"/>
      <c r="H222" s="17"/>
    </row>
    <row r="223" spans="1:8" x14ac:dyDescent="0.2">
      <c r="A223" s="19" t="s">
        <v>146</v>
      </c>
      <c r="B223" s="19" t="s">
        <v>143</v>
      </c>
      <c r="C223" s="19" t="s">
        <v>144</v>
      </c>
      <c r="D223" s="19" t="s">
        <v>207</v>
      </c>
      <c r="E223" s="19"/>
      <c r="F223" s="19"/>
      <c r="G223" s="19"/>
      <c r="H223" s="19"/>
    </row>
    <row r="224" spans="1:8" x14ac:dyDescent="0.2">
      <c r="A224" s="20">
        <v>1190</v>
      </c>
      <c r="B224" s="18" t="s">
        <v>594</v>
      </c>
      <c r="C224" s="22">
        <f>SUM(C225:C228)</f>
        <v>30991</v>
      </c>
    </row>
    <row r="225" spans="1:8" x14ac:dyDescent="0.2">
      <c r="A225" s="20">
        <v>1191</v>
      </c>
      <c r="B225" s="18" t="s">
        <v>587</v>
      </c>
      <c r="C225" s="22">
        <v>30991</v>
      </c>
    </row>
    <row r="226" spans="1:8" x14ac:dyDescent="0.2">
      <c r="A226" s="20">
        <v>1192</v>
      </c>
      <c r="B226" s="18" t="s">
        <v>588</v>
      </c>
      <c r="C226" s="22">
        <v>0</v>
      </c>
    </row>
    <row r="227" spans="1:8" x14ac:dyDescent="0.2">
      <c r="A227" s="20">
        <v>1193</v>
      </c>
      <c r="B227" s="18" t="s">
        <v>589</v>
      </c>
      <c r="C227" s="22">
        <v>0</v>
      </c>
    </row>
    <row r="228" spans="1:8" x14ac:dyDescent="0.2">
      <c r="A228" s="20">
        <v>1194</v>
      </c>
      <c r="B228" s="18" t="s">
        <v>590</v>
      </c>
      <c r="C228" s="22">
        <v>0</v>
      </c>
    </row>
    <row r="229" spans="1:8" x14ac:dyDescent="0.2">
      <c r="A229" s="17" t="s">
        <v>634</v>
      </c>
      <c r="C229" s="22"/>
    </row>
    <row r="230" spans="1:8" x14ac:dyDescent="0.2">
      <c r="A230" s="19" t="s">
        <v>146</v>
      </c>
      <c r="B230" s="19" t="s">
        <v>143</v>
      </c>
      <c r="C230" s="19" t="s">
        <v>144</v>
      </c>
      <c r="D230" s="19" t="s">
        <v>207</v>
      </c>
      <c r="E230" s="19"/>
      <c r="F230" s="19"/>
      <c r="G230" s="19"/>
      <c r="H230" s="19"/>
    </row>
    <row r="231" spans="1:8" x14ac:dyDescent="0.2">
      <c r="A231" s="20">
        <v>1290</v>
      </c>
      <c r="B231" s="18" t="s">
        <v>265</v>
      </c>
      <c r="C231" s="22">
        <f>SUM(C232:C234)</f>
        <v>14616191.310000001</v>
      </c>
    </row>
    <row r="232" spans="1:8" x14ac:dyDescent="0.2">
      <c r="A232" s="20">
        <v>1291</v>
      </c>
      <c r="B232" s="18" t="s">
        <v>266</v>
      </c>
      <c r="C232" s="22">
        <v>0</v>
      </c>
    </row>
    <row r="233" spans="1:8" x14ac:dyDescent="0.2">
      <c r="A233" s="20">
        <v>1292</v>
      </c>
      <c r="B233" s="18" t="s">
        <v>267</v>
      </c>
      <c r="C233" s="22">
        <v>0</v>
      </c>
    </row>
    <row r="234" spans="1:8" x14ac:dyDescent="0.2">
      <c r="A234" s="20">
        <v>1293</v>
      </c>
      <c r="B234" s="18" t="s">
        <v>268</v>
      </c>
      <c r="C234" s="22">
        <v>14616191.310000001</v>
      </c>
    </row>
    <row r="236" spans="1:8" x14ac:dyDescent="0.2">
      <c r="A236" s="17" t="s">
        <v>171</v>
      </c>
      <c r="B236" s="17"/>
      <c r="C236" s="17"/>
      <c r="D236" s="17"/>
      <c r="E236" s="17"/>
      <c r="F236" s="17"/>
      <c r="G236" s="17"/>
      <c r="H236" s="17"/>
    </row>
    <row r="237" spans="1:8" x14ac:dyDescent="0.2">
      <c r="A237" s="19" t="s">
        <v>146</v>
      </c>
      <c r="B237" s="19" t="s">
        <v>143</v>
      </c>
      <c r="C237" s="19" t="s">
        <v>144</v>
      </c>
      <c r="D237" s="19" t="s">
        <v>203</v>
      </c>
      <c r="E237" s="19" t="s">
        <v>204</v>
      </c>
      <c r="F237" s="19" t="s">
        <v>205</v>
      </c>
      <c r="G237" s="19" t="s">
        <v>269</v>
      </c>
      <c r="H237" s="19" t="s">
        <v>270</v>
      </c>
    </row>
    <row r="238" spans="1:8" x14ac:dyDescent="0.2">
      <c r="A238" s="20">
        <v>2110</v>
      </c>
      <c r="B238" s="18" t="s">
        <v>271</v>
      </c>
      <c r="C238" s="22">
        <f>SUM(C239:C247)</f>
        <v>81709818.560000002</v>
      </c>
      <c r="D238" s="22">
        <f>SUM(D239:D247)</f>
        <v>81709818.560000002</v>
      </c>
      <c r="E238" s="22">
        <f>SUM(E239:E247)</f>
        <v>0</v>
      </c>
      <c r="F238" s="22">
        <f>SUM(F239:F247)</f>
        <v>0</v>
      </c>
      <c r="G238" s="22">
        <f>SUM(G239:G247)</f>
        <v>0</v>
      </c>
    </row>
    <row r="239" spans="1:8" x14ac:dyDescent="0.2">
      <c r="A239" s="20">
        <v>2111</v>
      </c>
      <c r="B239" s="18" t="s">
        <v>272</v>
      </c>
      <c r="C239" s="22">
        <v>5563982.1500000004</v>
      </c>
      <c r="D239" s="22">
        <f>C239</f>
        <v>5563982.1500000004</v>
      </c>
      <c r="E239" s="22">
        <v>0</v>
      </c>
      <c r="F239" s="22">
        <v>0</v>
      </c>
      <c r="G239" s="22">
        <v>0</v>
      </c>
    </row>
    <row r="240" spans="1:8" x14ac:dyDescent="0.2">
      <c r="A240" s="20">
        <v>2112</v>
      </c>
      <c r="B240" s="18" t="s">
        <v>273</v>
      </c>
      <c r="C240" s="22">
        <v>20858218.07</v>
      </c>
      <c r="D240" s="22">
        <f t="shared" ref="D240:D247" si="2">C240</f>
        <v>20858218.07</v>
      </c>
      <c r="E240" s="22">
        <v>0</v>
      </c>
      <c r="F240" s="22">
        <v>0</v>
      </c>
      <c r="G240" s="22">
        <v>0</v>
      </c>
    </row>
    <row r="241" spans="1:8" x14ac:dyDescent="0.2">
      <c r="A241" s="20">
        <v>2113</v>
      </c>
      <c r="B241" s="18" t="s">
        <v>274</v>
      </c>
      <c r="C241" s="22">
        <v>27190358.399999999</v>
      </c>
      <c r="D241" s="22">
        <f t="shared" si="2"/>
        <v>27190358.399999999</v>
      </c>
      <c r="E241" s="22">
        <v>0</v>
      </c>
      <c r="F241" s="22">
        <v>0</v>
      </c>
      <c r="G241" s="22">
        <v>0</v>
      </c>
    </row>
    <row r="242" spans="1:8" x14ac:dyDescent="0.2">
      <c r="A242" s="20">
        <v>2114</v>
      </c>
      <c r="B242" s="18" t="s">
        <v>275</v>
      </c>
      <c r="C242" s="22">
        <v>0</v>
      </c>
      <c r="D242" s="22">
        <f t="shared" si="2"/>
        <v>0</v>
      </c>
      <c r="E242" s="22">
        <v>0</v>
      </c>
      <c r="F242" s="22">
        <v>0</v>
      </c>
      <c r="G242" s="22">
        <v>0</v>
      </c>
    </row>
    <row r="243" spans="1:8" x14ac:dyDescent="0.2">
      <c r="A243" s="20">
        <v>2115</v>
      </c>
      <c r="B243" s="18" t="s">
        <v>276</v>
      </c>
      <c r="C243" s="22">
        <v>5883126.9299999997</v>
      </c>
      <c r="D243" s="22">
        <f t="shared" si="2"/>
        <v>5883126.9299999997</v>
      </c>
      <c r="E243" s="22">
        <v>0</v>
      </c>
      <c r="F243" s="22">
        <v>0</v>
      </c>
      <c r="G243" s="22">
        <v>0</v>
      </c>
    </row>
    <row r="244" spans="1:8" x14ac:dyDescent="0.2">
      <c r="A244" s="20">
        <v>2116</v>
      </c>
      <c r="B244" s="18" t="s">
        <v>277</v>
      </c>
      <c r="C244" s="22">
        <v>0</v>
      </c>
      <c r="D244" s="22">
        <f t="shared" si="2"/>
        <v>0</v>
      </c>
      <c r="E244" s="22">
        <v>0</v>
      </c>
      <c r="F244" s="22">
        <v>0</v>
      </c>
      <c r="G244" s="22">
        <v>0</v>
      </c>
    </row>
    <row r="245" spans="1:8" x14ac:dyDescent="0.2">
      <c r="A245" s="20">
        <v>2117</v>
      </c>
      <c r="B245" s="18" t="s">
        <v>278</v>
      </c>
      <c r="C245" s="22">
        <v>17812114.84</v>
      </c>
      <c r="D245" s="22">
        <f t="shared" si="2"/>
        <v>17812114.84</v>
      </c>
      <c r="E245" s="22">
        <v>0</v>
      </c>
      <c r="F245" s="22">
        <v>0</v>
      </c>
      <c r="G245" s="22">
        <v>0</v>
      </c>
    </row>
    <row r="246" spans="1:8" x14ac:dyDescent="0.2">
      <c r="A246" s="20">
        <v>2118</v>
      </c>
      <c r="B246" s="18" t="s">
        <v>279</v>
      </c>
      <c r="C246" s="22">
        <v>0</v>
      </c>
      <c r="D246" s="22">
        <f t="shared" si="2"/>
        <v>0</v>
      </c>
      <c r="E246" s="22">
        <v>0</v>
      </c>
      <c r="F246" s="22">
        <v>0</v>
      </c>
      <c r="G246" s="22">
        <v>0</v>
      </c>
    </row>
    <row r="247" spans="1:8" x14ac:dyDescent="0.2">
      <c r="A247" s="20">
        <v>2119</v>
      </c>
      <c r="B247" s="18" t="s">
        <v>280</v>
      </c>
      <c r="C247" s="22">
        <v>4402018.17</v>
      </c>
      <c r="D247" s="22">
        <f t="shared" si="2"/>
        <v>4402018.17</v>
      </c>
      <c r="E247" s="22">
        <v>0</v>
      </c>
      <c r="F247" s="22">
        <v>0</v>
      </c>
      <c r="G247" s="22">
        <v>0</v>
      </c>
    </row>
    <row r="248" spans="1:8" x14ac:dyDescent="0.2">
      <c r="A248" s="20">
        <v>2120</v>
      </c>
      <c r="B248" s="18" t="s">
        <v>281</v>
      </c>
      <c r="C248" s="22">
        <f>SUM(C249:C251)</f>
        <v>0</v>
      </c>
      <c r="D248" s="22">
        <f t="shared" ref="D248:G248" si="3">SUM(D249:D251)</f>
        <v>0</v>
      </c>
      <c r="E248" s="22">
        <f t="shared" si="3"/>
        <v>0</v>
      </c>
      <c r="F248" s="22">
        <f t="shared" si="3"/>
        <v>0</v>
      </c>
      <c r="G248" s="22">
        <f t="shared" si="3"/>
        <v>0</v>
      </c>
    </row>
    <row r="249" spans="1:8" x14ac:dyDescent="0.2">
      <c r="A249" s="20">
        <v>2121</v>
      </c>
      <c r="B249" s="18" t="s">
        <v>282</v>
      </c>
      <c r="C249" s="22">
        <v>0</v>
      </c>
      <c r="D249" s="22">
        <f>C249</f>
        <v>0</v>
      </c>
      <c r="E249" s="22">
        <v>0</v>
      </c>
      <c r="F249" s="22">
        <v>0</v>
      </c>
      <c r="G249" s="22">
        <v>0</v>
      </c>
    </row>
    <row r="250" spans="1:8" x14ac:dyDescent="0.2">
      <c r="A250" s="20">
        <v>2122</v>
      </c>
      <c r="B250" s="18" t="s">
        <v>283</v>
      </c>
      <c r="C250" s="22">
        <v>0</v>
      </c>
      <c r="D250" s="22">
        <f t="shared" ref="D250:D251" si="4">C250</f>
        <v>0</v>
      </c>
      <c r="E250" s="22">
        <v>0</v>
      </c>
      <c r="F250" s="22">
        <v>0</v>
      </c>
      <c r="G250" s="22">
        <v>0</v>
      </c>
    </row>
    <row r="251" spans="1:8" x14ac:dyDescent="0.2">
      <c r="A251" s="20">
        <v>2129</v>
      </c>
      <c r="B251" s="18" t="s">
        <v>284</v>
      </c>
      <c r="C251" s="22">
        <v>0</v>
      </c>
      <c r="D251" s="22">
        <f t="shared" si="4"/>
        <v>0</v>
      </c>
      <c r="E251" s="22">
        <v>0</v>
      </c>
      <c r="F251" s="22">
        <v>0</v>
      </c>
      <c r="G251" s="22">
        <v>0</v>
      </c>
    </row>
    <row r="253" spans="1:8" x14ac:dyDescent="0.2">
      <c r="A253" s="17" t="s">
        <v>172</v>
      </c>
      <c r="B253" s="17"/>
      <c r="C253" s="17"/>
      <c r="D253" s="17"/>
      <c r="E253" s="17"/>
      <c r="F253" s="17"/>
      <c r="G253" s="17"/>
      <c r="H253" s="17"/>
    </row>
    <row r="254" spans="1:8" x14ac:dyDescent="0.2">
      <c r="A254" s="19" t="s">
        <v>146</v>
      </c>
      <c r="B254" s="19" t="s">
        <v>143</v>
      </c>
      <c r="C254" s="19" t="s">
        <v>144</v>
      </c>
      <c r="D254" s="19" t="s">
        <v>147</v>
      </c>
      <c r="E254" s="19" t="s">
        <v>207</v>
      </c>
      <c r="F254" s="19"/>
      <c r="G254" s="19"/>
      <c r="H254" s="19"/>
    </row>
    <row r="255" spans="1:8" x14ac:dyDescent="0.2">
      <c r="A255" s="20">
        <v>2160</v>
      </c>
      <c r="B255" s="18" t="s">
        <v>285</v>
      </c>
      <c r="C255" s="22">
        <f>SUM(C256:C261)</f>
        <v>3513</v>
      </c>
    </row>
    <row r="256" spans="1:8" x14ac:dyDescent="0.2">
      <c r="A256" s="20">
        <v>2161</v>
      </c>
      <c r="B256" s="18" t="s">
        <v>286</v>
      </c>
      <c r="C256" s="22">
        <v>3513</v>
      </c>
    </row>
    <row r="257" spans="1:8" x14ac:dyDescent="0.2">
      <c r="A257" s="20">
        <v>2162</v>
      </c>
      <c r="B257" s="18" t="s">
        <v>287</v>
      </c>
      <c r="C257" s="22">
        <v>0</v>
      </c>
    </row>
    <row r="258" spans="1:8" x14ac:dyDescent="0.2">
      <c r="A258" s="20">
        <v>2163</v>
      </c>
      <c r="B258" s="18" t="s">
        <v>288</v>
      </c>
      <c r="C258" s="22">
        <v>0</v>
      </c>
    </row>
    <row r="259" spans="1:8" x14ac:dyDescent="0.2">
      <c r="A259" s="20">
        <v>2164</v>
      </c>
      <c r="B259" s="18" t="s">
        <v>289</v>
      </c>
      <c r="C259" s="22">
        <v>0</v>
      </c>
    </row>
    <row r="260" spans="1:8" x14ac:dyDescent="0.2">
      <c r="A260" s="20">
        <v>2165</v>
      </c>
      <c r="B260" s="18" t="s">
        <v>290</v>
      </c>
      <c r="C260" s="22">
        <v>0</v>
      </c>
    </row>
    <row r="261" spans="1:8" x14ac:dyDescent="0.2">
      <c r="A261" s="20">
        <v>2166</v>
      </c>
      <c r="B261" s="18" t="s">
        <v>291</v>
      </c>
      <c r="C261" s="22">
        <v>0</v>
      </c>
    </row>
    <row r="262" spans="1:8" x14ac:dyDescent="0.2">
      <c r="A262" s="20">
        <v>2250</v>
      </c>
      <c r="B262" s="18" t="s">
        <v>292</v>
      </c>
      <c r="C262" s="22">
        <f>SUM(C263:C268)</f>
        <v>6243.66</v>
      </c>
    </row>
    <row r="263" spans="1:8" x14ac:dyDescent="0.2">
      <c r="A263" s="20">
        <v>2251</v>
      </c>
      <c r="B263" s="18" t="s">
        <v>293</v>
      </c>
      <c r="C263" s="22">
        <v>6243.66</v>
      </c>
    </row>
    <row r="264" spans="1:8" x14ac:dyDescent="0.2">
      <c r="A264" s="20">
        <v>2252</v>
      </c>
      <c r="B264" s="18" t="s">
        <v>294</v>
      </c>
      <c r="C264" s="22">
        <v>0</v>
      </c>
    </row>
    <row r="265" spans="1:8" x14ac:dyDescent="0.2">
      <c r="A265" s="20">
        <v>2253</v>
      </c>
      <c r="B265" s="18" t="s">
        <v>295</v>
      </c>
      <c r="C265" s="22">
        <v>0</v>
      </c>
    </row>
    <row r="266" spans="1:8" x14ac:dyDescent="0.2">
      <c r="A266" s="20">
        <v>2254</v>
      </c>
      <c r="B266" s="18" t="s">
        <v>296</v>
      </c>
      <c r="C266" s="22">
        <v>0</v>
      </c>
    </row>
    <row r="267" spans="1:8" x14ac:dyDescent="0.2">
      <c r="A267" s="20">
        <v>2255</v>
      </c>
      <c r="B267" s="18" t="s">
        <v>297</v>
      </c>
      <c r="C267" s="22">
        <v>0</v>
      </c>
    </row>
    <row r="268" spans="1:8" x14ac:dyDescent="0.2">
      <c r="A268" s="20">
        <v>2256</v>
      </c>
      <c r="B268" s="18" t="s">
        <v>298</v>
      </c>
      <c r="C268" s="22">
        <v>0</v>
      </c>
    </row>
    <row r="270" spans="1:8" x14ac:dyDescent="0.2">
      <c r="A270" s="17" t="s">
        <v>173</v>
      </c>
      <c r="B270" s="17"/>
      <c r="C270" s="17"/>
      <c r="D270" s="17"/>
      <c r="E270" s="17"/>
      <c r="F270" s="17"/>
      <c r="G270" s="17"/>
      <c r="H270" s="17"/>
    </row>
    <row r="271" spans="1:8" x14ac:dyDescent="0.2">
      <c r="A271" s="21" t="s">
        <v>146</v>
      </c>
      <c r="B271" s="21" t="s">
        <v>143</v>
      </c>
      <c r="C271" s="21" t="s">
        <v>144</v>
      </c>
      <c r="D271" s="21" t="s">
        <v>147</v>
      </c>
      <c r="E271" s="21" t="s">
        <v>207</v>
      </c>
      <c r="F271" s="21"/>
      <c r="G271" s="21"/>
      <c r="H271" s="21"/>
    </row>
    <row r="272" spans="1:8" x14ac:dyDescent="0.2">
      <c r="A272" s="20">
        <v>2159</v>
      </c>
      <c r="B272" s="18" t="s">
        <v>299</v>
      </c>
      <c r="C272" s="22">
        <v>0</v>
      </c>
    </row>
    <row r="273" spans="1:3" x14ac:dyDescent="0.2">
      <c r="A273" s="20">
        <v>2199</v>
      </c>
      <c r="B273" s="18" t="s">
        <v>300</v>
      </c>
      <c r="C273" s="22">
        <v>136.12</v>
      </c>
    </row>
    <row r="274" spans="1:3" x14ac:dyDescent="0.2">
      <c r="A274" s="20">
        <v>2240</v>
      </c>
      <c r="B274" s="18" t="s">
        <v>301</v>
      </c>
      <c r="C274" s="22">
        <f>SUM(C275:C277)</f>
        <v>0</v>
      </c>
    </row>
    <row r="275" spans="1:3" x14ac:dyDescent="0.2">
      <c r="A275" s="20">
        <v>2241</v>
      </c>
      <c r="B275" s="18" t="s">
        <v>302</v>
      </c>
      <c r="C275" s="22">
        <v>0</v>
      </c>
    </row>
    <row r="276" spans="1:3" x14ac:dyDescent="0.2">
      <c r="A276" s="20">
        <v>2242</v>
      </c>
      <c r="B276" s="18" t="s">
        <v>303</v>
      </c>
      <c r="C276" s="22">
        <v>0</v>
      </c>
    </row>
    <row r="277" spans="1:3" x14ac:dyDescent="0.2">
      <c r="A277" s="20">
        <v>2249</v>
      </c>
      <c r="B277" s="18" t="s">
        <v>304</v>
      </c>
      <c r="C277" s="22">
        <v>0</v>
      </c>
    </row>
    <row r="279" spans="1:3" x14ac:dyDescent="0.2">
      <c r="B279" s="18" t="s">
        <v>633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48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1" t="s">
        <v>190</v>
      </c>
      <c r="B2" s="92" t="s">
        <v>50</v>
      </c>
    </row>
    <row r="3" spans="1:2" x14ac:dyDescent="0.2">
      <c r="A3" s="93"/>
      <c r="B3" s="94"/>
    </row>
    <row r="4" spans="1:2" ht="15" customHeight="1" x14ac:dyDescent="0.2">
      <c r="A4" s="95" t="s">
        <v>1</v>
      </c>
      <c r="B4" s="96" t="s">
        <v>78</v>
      </c>
    </row>
    <row r="5" spans="1:2" ht="15" customHeight="1" x14ac:dyDescent="0.2">
      <c r="A5" s="97"/>
      <c r="B5" s="96" t="s">
        <v>51</v>
      </c>
    </row>
    <row r="6" spans="1:2" ht="15" customHeight="1" x14ac:dyDescent="0.2">
      <c r="A6" s="97"/>
      <c r="B6" s="98" t="s">
        <v>149</v>
      </c>
    </row>
    <row r="7" spans="1:2" ht="15" customHeight="1" x14ac:dyDescent="0.2">
      <c r="A7" s="97"/>
      <c r="B7" s="96" t="s">
        <v>52</v>
      </c>
    </row>
    <row r="8" spans="1:2" x14ac:dyDescent="0.2">
      <c r="A8" s="97"/>
    </row>
    <row r="9" spans="1:2" ht="15" customHeight="1" x14ac:dyDescent="0.2">
      <c r="A9" s="95" t="s">
        <v>3</v>
      </c>
      <c r="B9" s="96" t="s">
        <v>595</v>
      </c>
    </row>
    <row r="10" spans="1:2" ht="15" customHeight="1" x14ac:dyDescent="0.2">
      <c r="A10" s="97"/>
      <c r="B10" s="96" t="s">
        <v>596</v>
      </c>
    </row>
    <row r="11" spans="1:2" ht="15" customHeight="1" x14ac:dyDescent="0.2">
      <c r="A11" s="97"/>
      <c r="B11" s="96" t="s">
        <v>127</v>
      </c>
    </row>
    <row r="12" spans="1:2" ht="15" customHeight="1" x14ac:dyDescent="0.2">
      <c r="A12" s="97"/>
      <c r="B12" s="96" t="s">
        <v>126</v>
      </c>
    </row>
    <row r="13" spans="1:2" ht="15" customHeight="1" x14ac:dyDescent="0.2">
      <c r="A13" s="97"/>
      <c r="B13" s="96" t="s">
        <v>128</v>
      </c>
    </row>
    <row r="14" spans="1:2" x14ac:dyDescent="0.2">
      <c r="A14" s="97"/>
    </row>
    <row r="15" spans="1:2" ht="15" customHeight="1" x14ac:dyDescent="0.2">
      <c r="A15" s="95" t="s">
        <v>5</v>
      </c>
      <c r="B15" s="99" t="s">
        <v>53</v>
      </c>
    </row>
    <row r="16" spans="1:2" ht="15" customHeight="1" x14ac:dyDescent="0.2">
      <c r="A16" s="97"/>
      <c r="B16" s="99" t="s">
        <v>54</v>
      </c>
    </row>
    <row r="17" spans="1:2" ht="15" customHeight="1" x14ac:dyDescent="0.2">
      <c r="A17" s="97"/>
      <c r="B17" s="99" t="s">
        <v>55</v>
      </c>
    </row>
    <row r="18" spans="1:2" ht="15" customHeight="1" x14ac:dyDescent="0.2">
      <c r="A18" s="97"/>
      <c r="B18" s="96" t="s">
        <v>56</v>
      </c>
    </row>
    <row r="19" spans="1:2" ht="15" customHeight="1" x14ac:dyDescent="0.2">
      <c r="A19" s="97"/>
      <c r="B19" s="100" t="s">
        <v>137</v>
      </c>
    </row>
    <row r="20" spans="1:2" x14ac:dyDescent="0.2">
      <c r="A20" s="97"/>
    </row>
    <row r="21" spans="1:2" ht="15" customHeight="1" x14ac:dyDescent="0.2">
      <c r="A21" s="95" t="s">
        <v>133</v>
      </c>
      <c r="B21" s="1" t="s">
        <v>188</v>
      </c>
    </row>
    <row r="22" spans="1:2" ht="15" customHeight="1" x14ac:dyDescent="0.2">
      <c r="A22" s="97"/>
      <c r="B22" s="101" t="s">
        <v>189</v>
      </c>
    </row>
    <row r="23" spans="1:2" x14ac:dyDescent="0.2">
      <c r="A23" s="97"/>
    </row>
    <row r="24" spans="1:2" ht="15" customHeight="1" x14ac:dyDescent="0.2">
      <c r="A24" s="95" t="s">
        <v>7</v>
      </c>
      <c r="B24" s="100" t="s">
        <v>57</v>
      </c>
    </row>
    <row r="25" spans="1:2" ht="15" customHeight="1" x14ac:dyDescent="0.2">
      <c r="A25" s="97"/>
      <c r="B25" s="100" t="s">
        <v>129</v>
      </c>
    </row>
    <row r="26" spans="1:2" ht="15" customHeight="1" x14ac:dyDescent="0.2">
      <c r="A26" s="97"/>
      <c r="B26" s="100" t="s">
        <v>130</v>
      </c>
    </row>
    <row r="27" spans="1:2" x14ac:dyDescent="0.2">
      <c r="A27" s="97"/>
    </row>
    <row r="28" spans="1:2" ht="15" customHeight="1" x14ac:dyDescent="0.2">
      <c r="A28" s="95" t="s">
        <v>8</v>
      </c>
      <c r="B28" s="100" t="s">
        <v>58</v>
      </c>
    </row>
    <row r="29" spans="1:2" ht="15" customHeight="1" x14ac:dyDescent="0.2">
      <c r="A29" s="97"/>
      <c r="B29" s="100" t="s">
        <v>136</v>
      </c>
    </row>
    <row r="30" spans="1:2" ht="15" customHeight="1" x14ac:dyDescent="0.2">
      <c r="A30" s="97"/>
      <c r="B30" s="100" t="s">
        <v>59</v>
      </c>
    </row>
    <row r="31" spans="1:2" ht="15" customHeight="1" x14ac:dyDescent="0.2">
      <c r="A31" s="97"/>
      <c r="B31" s="102" t="s">
        <v>60</v>
      </c>
    </row>
    <row r="32" spans="1:2" x14ac:dyDescent="0.2">
      <c r="A32" s="97"/>
    </row>
    <row r="33" spans="1:2" ht="15" customHeight="1" x14ac:dyDescent="0.2">
      <c r="A33" s="95" t="s">
        <v>9</v>
      </c>
      <c r="B33" s="100" t="s">
        <v>61</v>
      </c>
    </row>
    <row r="34" spans="1:2" ht="15" customHeight="1" x14ac:dyDescent="0.2">
      <c r="A34" s="97"/>
      <c r="B34" s="100" t="s">
        <v>62</v>
      </c>
    </row>
    <row r="35" spans="1:2" x14ac:dyDescent="0.2">
      <c r="A35" s="97"/>
    </row>
    <row r="36" spans="1:2" ht="15" customHeight="1" x14ac:dyDescent="0.2">
      <c r="A36" s="95" t="s">
        <v>11</v>
      </c>
      <c r="B36" s="96" t="s">
        <v>131</v>
      </c>
    </row>
    <row r="37" spans="1:2" ht="15" customHeight="1" x14ac:dyDescent="0.2">
      <c r="A37" s="97"/>
      <c r="B37" s="96" t="s">
        <v>138</v>
      </c>
    </row>
    <row r="38" spans="1:2" ht="15" customHeight="1" x14ac:dyDescent="0.2">
      <c r="A38" s="97"/>
      <c r="B38" s="103" t="s">
        <v>191</v>
      </c>
    </row>
    <row r="39" spans="1:2" ht="15" customHeight="1" x14ac:dyDescent="0.2">
      <c r="A39" s="97"/>
      <c r="B39" s="96" t="s">
        <v>192</v>
      </c>
    </row>
    <row r="40" spans="1:2" ht="15" customHeight="1" x14ac:dyDescent="0.2">
      <c r="A40" s="97"/>
      <c r="B40" s="96" t="s">
        <v>134</v>
      </c>
    </row>
    <row r="41" spans="1:2" ht="15" customHeight="1" x14ac:dyDescent="0.2">
      <c r="A41" s="97"/>
      <c r="B41" s="96" t="s">
        <v>135</v>
      </c>
    </row>
    <row r="42" spans="1:2" x14ac:dyDescent="0.2">
      <c r="A42" s="97"/>
    </row>
    <row r="43" spans="1:2" ht="15" customHeight="1" x14ac:dyDescent="0.2">
      <c r="A43" s="95" t="s">
        <v>13</v>
      </c>
      <c r="B43" s="96" t="s">
        <v>139</v>
      </c>
    </row>
    <row r="44" spans="1:2" ht="15" customHeight="1" x14ac:dyDescent="0.2">
      <c r="A44" s="97"/>
      <c r="B44" s="96" t="s">
        <v>142</v>
      </c>
    </row>
    <row r="45" spans="1:2" ht="15" customHeight="1" x14ac:dyDescent="0.2">
      <c r="A45" s="97"/>
      <c r="B45" s="103" t="s">
        <v>193</v>
      </c>
    </row>
    <row r="46" spans="1:2" ht="15" customHeight="1" x14ac:dyDescent="0.2">
      <c r="A46" s="97"/>
      <c r="B46" s="96" t="s">
        <v>194</v>
      </c>
    </row>
    <row r="47" spans="1:2" ht="15" customHeight="1" x14ac:dyDescent="0.2">
      <c r="A47" s="97"/>
      <c r="B47" s="96" t="s">
        <v>141</v>
      </c>
    </row>
    <row r="48" spans="1:2" ht="15" customHeight="1" x14ac:dyDescent="0.2">
      <c r="A48" s="97"/>
      <c r="B48" s="96" t="s">
        <v>140</v>
      </c>
    </row>
    <row r="49" spans="1:2" x14ac:dyDescent="0.2">
      <c r="A49" s="97"/>
    </row>
    <row r="50" spans="1:2" ht="25.5" customHeight="1" x14ac:dyDescent="0.2">
      <c r="A50" s="95" t="s">
        <v>15</v>
      </c>
      <c r="B50" s="98" t="s">
        <v>170</v>
      </c>
    </row>
    <row r="51" spans="1:2" x14ac:dyDescent="0.2">
      <c r="A51" s="97"/>
    </row>
    <row r="52" spans="1:2" ht="15" customHeight="1" x14ac:dyDescent="0.2">
      <c r="A52" s="95" t="s">
        <v>17</v>
      </c>
      <c r="B52" s="96" t="s">
        <v>63</v>
      </c>
    </row>
    <row r="53" spans="1:2" x14ac:dyDescent="0.2">
      <c r="A53" s="97"/>
    </row>
    <row r="54" spans="1:2" ht="15" customHeight="1" x14ac:dyDescent="0.2">
      <c r="A54" s="95" t="s">
        <v>18</v>
      </c>
      <c r="B54" s="99" t="s">
        <v>64</v>
      </c>
    </row>
    <row r="55" spans="1:2" ht="15" customHeight="1" x14ac:dyDescent="0.2">
      <c r="A55" s="97"/>
      <c r="B55" s="99" t="s">
        <v>65</v>
      </c>
    </row>
    <row r="56" spans="1:2" ht="15" customHeight="1" x14ac:dyDescent="0.2">
      <c r="A56" s="97"/>
      <c r="B56" s="99" t="s">
        <v>66</v>
      </c>
    </row>
    <row r="57" spans="1:2" ht="15" customHeight="1" x14ac:dyDescent="0.2">
      <c r="A57" s="97"/>
      <c r="B57" s="99" t="s">
        <v>67</v>
      </c>
    </row>
    <row r="58" spans="1:2" ht="15" customHeight="1" x14ac:dyDescent="0.2">
      <c r="A58" s="97"/>
      <c r="B58" s="99" t="s">
        <v>68</v>
      </c>
    </row>
    <row r="59" spans="1:2" x14ac:dyDescent="0.2">
      <c r="A59" s="97"/>
    </row>
    <row r="60" spans="1:2" ht="15" customHeight="1" x14ac:dyDescent="0.2">
      <c r="A60" s="95" t="s">
        <v>20</v>
      </c>
      <c r="B60" s="100" t="s">
        <v>69</v>
      </c>
    </row>
    <row r="61" spans="1:2" x14ac:dyDescent="0.2">
      <c r="A61" s="97"/>
      <c r="B61" s="100"/>
    </row>
    <row r="62" spans="1:2" ht="15" customHeight="1" x14ac:dyDescent="0.2">
      <c r="A62" s="95" t="s">
        <v>21</v>
      </c>
      <c r="B62" s="96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activeCell="E1" sqref="E1:E3"/>
    </sheetView>
  </sheetViews>
  <sheetFormatPr baseColWidth="10" defaultColWidth="9.109375" defaultRowHeight="10.199999999999999" x14ac:dyDescent="0.2"/>
  <cols>
    <col min="1" max="1" width="10" style="18" customWidth="1"/>
    <col min="2" max="2" width="83" style="18" customWidth="1"/>
    <col min="3" max="4" width="15.6640625" style="18" customWidth="1"/>
    <col min="5" max="5" width="16.6640625" style="18" customWidth="1"/>
    <col min="6" max="16384" width="9.109375" style="18"/>
  </cols>
  <sheetData>
    <row r="1" spans="1:5" s="23" customFormat="1" ht="18.899999999999999" customHeight="1" x14ac:dyDescent="0.3">
      <c r="A1" s="165" t="s">
        <v>668</v>
      </c>
      <c r="B1" s="165"/>
      <c r="C1" s="165"/>
      <c r="D1" s="14" t="s">
        <v>614</v>
      </c>
      <c r="E1" s="202">
        <f>'Notas a los Edos Financieros'!D1</f>
        <v>2022</v>
      </c>
    </row>
    <row r="2" spans="1:5" s="15" customFormat="1" ht="18.899999999999999" customHeight="1" x14ac:dyDescent="0.3">
      <c r="A2" s="165" t="s">
        <v>618</v>
      </c>
      <c r="B2" s="165"/>
      <c r="C2" s="165"/>
      <c r="D2" s="14" t="s">
        <v>615</v>
      </c>
      <c r="E2" s="202" t="str">
        <f>'Notas a los Edos Financieros'!D2</f>
        <v>Anual</v>
      </c>
    </row>
    <row r="3" spans="1:5" s="15" customFormat="1" ht="18.899999999999999" customHeight="1" x14ac:dyDescent="0.3">
      <c r="A3" s="165" t="s">
        <v>669</v>
      </c>
      <c r="B3" s="165"/>
      <c r="C3" s="165"/>
      <c r="D3" s="14" t="s">
        <v>616</v>
      </c>
      <c r="E3" s="202">
        <f>'Notas a los Edos Financieros'!D3</f>
        <v>4</v>
      </c>
    </row>
    <row r="4" spans="1:5" x14ac:dyDescent="0.2">
      <c r="A4" s="16" t="s">
        <v>196</v>
      </c>
      <c r="B4" s="17"/>
      <c r="C4" s="17"/>
      <c r="D4" s="17"/>
      <c r="E4" s="17"/>
    </row>
    <row r="6" spans="1:5" x14ac:dyDescent="0.2">
      <c r="A6" s="90" t="s">
        <v>575</v>
      </c>
      <c r="B6" s="42"/>
      <c r="C6" s="42"/>
      <c r="D6" s="42"/>
      <c r="E6" s="42"/>
    </row>
    <row r="7" spans="1:5" x14ac:dyDescent="0.2">
      <c r="A7" s="43" t="s">
        <v>146</v>
      </c>
      <c r="B7" s="43" t="s">
        <v>143</v>
      </c>
      <c r="C7" s="43" t="s">
        <v>144</v>
      </c>
      <c r="D7" s="43" t="s">
        <v>305</v>
      </c>
      <c r="E7" s="43"/>
    </row>
    <row r="8" spans="1:5" x14ac:dyDescent="0.2">
      <c r="A8" s="45">
        <v>4100</v>
      </c>
      <c r="B8" s="46" t="s">
        <v>306</v>
      </c>
      <c r="C8" s="50">
        <f>SUM(C9+C19+C25+C28+C34+C37+C46)</f>
        <v>300038098.89999998</v>
      </c>
      <c r="D8" s="86"/>
      <c r="E8" s="44"/>
    </row>
    <row r="9" spans="1:5" x14ac:dyDescent="0.2">
      <c r="A9" s="45">
        <v>4110</v>
      </c>
      <c r="B9" s="46" t="s">
        <v>307</v>
      </c>
      <c r="C9" s="50">
        <f>SUM(C10:C18)</f>
        <v>129003065.95</v>
      </c>
      <c r="D9" s="86"/>
      <c r="E9" s="44"/>
    </row>
    <row r="10" spans="1:5" x14ac:dyDescent="0.2">
      <c r="A10" s="45">
        <v>4111</v>
      </c>
      <c r="B10" s="46" t="s">
        <v>308</v>
      </c>
      <c r="C10" s="50">
        <v>2845145.04</v>
      </c>
      <c r="D10" s="86"/>
      <c r="E10" s="44"/>
    </row>
    <row r="11" spans="1:5" x14ac:dyDescent="0.2">
      <c r="A11" s="45">
        <v>4112</v>
      </c>
      <c r="B11" s="46" t="s">
        <v>309</v>
      </c>
      <c r="C11" s="50">
        <v>107365114.87</v>
      </c>
      <c r="D11" s="86"/>
      <c r="E11" s="44"/>
    </row>
    <row r="12" spans="1:5" x14ac:dyDescent="0.2">
      <c r="A12" s="45">
        <v>4113</v>
      </c>
      <c r="B12" s="46" t="s">
        <v>310</v>
      </c>
      <c r="C12" s="50">
        <v>10757823.33</v>
      </c>
      <c r="D12" s="86"/>
      <c r="E12" s="44"/>
    </row>
    <row r="13" spans="1:5" x14ac:dyDescent="0.2">
      <c r="A13" s="45">
        <v>4114</v>
      </c>
      <c r="B13" s="46" t="s">
        <v>311</v>
      </c>
      <c r="C13" s="50">
        <v>0</v>
      </c>
      <c r="D13" s="86"/>
      <c r="E13" s="44"/>
    </row>
    <row r="14" spans="1:5" x14ac:dyDescent="0.2">
      <c r="A14" s="45">
        <v>4115</v>
      </c>
      <c r="B14" s="46" t="s">
        <v>312</v>
      </c>
      <c r="C14" s="50">
        <v>0</v>
      </c>
      <c r="D14" s="86"/>
      <c r="E14" s="44"/>
    </row>
    <row r="15" spans="1:5" x14ac:dyDescent="0.2">
      <c r="A15" s="45">
        <v>4116</v>
      </c>
      <c r="B15" s="46" t="s">
        <v>313</v>
      </c>
      <c r="C15" s="50">
        <v>0</v>
      </c>
      <c r="D15" s="86"/>
      <c r="E15" s="44"/>
    </row>
    <row r="16" spans="1:5" x14ac:dyDescent="0.2">
      <c r="A16" s="45">
        <v>4117</v>
      </c>
      <c r="B16" s="46" t="s">
        <v>314</v>
      </c>
      <c r="C16" s="50">
        <v>8034982.71</v>
      </c>
      <c r="D16" s="86"/>
      <c r="E16" s="44"/>
    </row>
    <row r="17" spans="1:5" ht="20.399999999999999" x14ac:dyDescent="0.2">
      <c r="A17" s="45">
        <v>4118</v>
      </c>
      <c r="B17" s="47" t="s">
        <v>494</v>
      </c>
      <c r="C17" s="50">
        <v>0</v>
      </c>
      <c r="D17" s="86"/>
      <c r="E17" s="44"/>
    </row>
    <row r="18" spans="1:5" x14ac:dyDescent="0.2">
      <c r="A18" s="45">
        <v>4119</v>
      </c>
      <c r="B18" s="46" t="s">
        <v>315</v>
      </c>
      <c r="C18" s="50">
        <v>0</v>
      </c>
      <c r="D18" s="86"/>
      <c r="E18" s="44"/>
    </row>
    <row r="19" spans="1:5" x14ac:dyDescent="0.2">
      <c r="A19" s="45">
        <v>4120</v>
      </c>
      <c r="B19" s="46" t="s">
        <v>316</v>
      </c>
      <c r="C19" s="50">
        <f>SUM(C20:C24)</f>
        <v>0</v>
      </c>
      <c r="D19" s="86"/>
      <c r="E19" s="44"/>
    </row>
    <row r="20" spans="1:5" x14ac:dyDescent="0.2">
      <c r="A20" s="45">
        <v>4121</v>
      </c>
      <c r="B20" s="46" t="s">
        <v>317</v>
      </c>
      <c r="C20" s="50">
        <v>0</v>
      </c>
      <c r="D20" s="86"/>
      <c r="E20" s="44"/>
    </row>
    <row r="21" spans="1:5" x14ac:dyDescent="0.2">
      <c r="A21" s="45">
        <v>4122</v>
      </c>
      <c r="B21" s="46" t="s">
        <v>495</v>
      </c>
      <c r="C21" s="50">
        <v>0</v>
      </c>
      <c r="D21" s="86"/>
      <c r="E21" s="44"/>
    </row>
    <row r="22" spans="1:5" x14ac:dyDescent="0.2">
      <c r="A22" s="45">
        <v>4123</v>
      </c>
      <c r="B22" s="46" t="s">
        <v>318</v>
      </c>
      <c r="C22" s="50">
        <v>0</v>
      </c>
      <c r="D22" s="86"/>
      <c r="E22" s="44"/>
    </row>
    <row r="23" spans="1:5" x14ac:dyDescent="0.2">
      <c r="A23" s="45">
        <v>4124</v>
      </c>
      <c r="B23" s="46" t="s">
        <v>319</v>
      </c>
      <c r="C23" s="50">
        <v>0</v>
      </c>
      <c r="D23" s="86"/>
      <c r="E23" s="44"/>
    </row>
    <row r="24" spans="1:5" x14ac:dyDescent="0.2">
      <c r="A24" s="45">
        <v>4129</v>
      </c>
      <c r="B24" s="46" t="s">
        <v>320</v>
      </c>
      <c r="C24" s="50">
        <v>0</v>
      </c>
      <c r="D24" s="86"/>
      <c r="E24" s="44"/>
    </row>
    <row r="25" spans="1:5" x14ac:dyDescent="0.2">
      <c r="A25" s="45">
        <v>4130</v>
      </c>
      <c r="B25" s="46" t="s">
        <v>321</v>
      </c>
      <c r="C25" s="50">
        <f>SUM(C26:C27)</f>
        <v>0</v>
      </c>
      <c r="D25" s="86"/>
      <c r="E25" s="44"/>
    </row>
    <row r="26" spans="1:5" x14ac:dyDescent="0.2">
      <c r="A26" s="45">
        <v>4131</v>
      </c>
      <c r="B26" s="46" t="s">
        <v>322</v>
      </c>
      <c r="C26" s="50">
        <v>0</v>
      </c>
      <c r="D26" s="86"/>
      <c r="E26" s="44"/>
    </row>
    <row r="27" spans="1:5" ht="20.399999999999999" x14ac:dyDescent="0.2">
      <c r="A27" s="45">
        <v>4132</v>
      </c>
      <c r="B27" s="47" t="s">
        <v>496</v>
      </c>
      <c r="C27" s="50">
        <v>0</v>
      </c>
      <c r="D27" s="86"/>
      <c r="E27" s="44"/>
    </row>
    <row r="28" spans="1:5" x14ac:dyDescent="0.2">
      <c r="A28" s="45">
        <v>4140</v>
      </c>
      <c r="B28" s="46" t="s">
        <v>323</v>
      </c>
      <c r="C28" s="50">
        <f>SUM(C29:C33)</f>
        <v>121158936.75</v>
      </c>
      <c r="D28" s="86"/>
      <c r="E28" s="44"/>
    </row>
    <row r="29" spans="1:5" x14ac:dyDescent="0.2">
      <c r="A29" s="45">
        <v>4141</v>
      </c>
      <c r="B29" s="46" t="s">
        <v>324</v>
      </c>
      <c r="C29" s="50">
        <v>53772991.829999998</v>
      </c>
      <c r="D29" s="86"/>
      <c r="E29" s="44"/>
    </row>
    <row r="30" spans="1:5" x14ac:dyDescent="0.2">
      <c r="A30" s="45">
        <v>4143</v>
      </c>
      <c r="B30" s="46" t="s">
        <v>325</v>
      </c>
      <c r="C30" s="50">
        <v>66513141.07</v>
      </c>
      <c r="D30" s="86"/>
      <c r="E30" s="44"/>
    </row>
    <row r="31" spans="1:5" x14ac:dyDescent="0.2">
      <c r="A31" s="45">
        <v>4144</v>
      </c>
      <c r="B31" s="46" t="s">
        <v>326</v>
      </c>
      <c r="C31" s="50">
        <v>872803.85</v>
      </c>
      <c r="D31" s="86"/>
      <c r="E31" s="44"/>
    </row>
    <row r="32" spans="1:5" ht="20.399999999999999" x14ac:dyDescent="0.2">
      <c r="A32" s="45">
        <v>4145</v>
      </c>
      <c r="B32" s="47" t="s">
        <v>497</v>
      </c>
      <c r="C32" s="50">
        <v>0</v>
      </c>
      <c r="D32" s="86"/>
      <c r="E32" s="44"/>
    </row>
    <row r="33" spans="1:5" x14ac:dyDescent="0.2">
      <c r="A33" s="45">
        <v>4149</v>
      </c>
      <c r="B33" s="46" t="s">
        <v>327</v>
      </c>
      <c r="C33" s="50">
        <v>0</v>
      </c>
      <c r="D33" s="86"/>
      <c r="E33" s="44"/>
    </row>
    <row r="34" spans="1:5" x14ac:dyDescent="0.2">
      <c r="A34" s="45">
        <v>4150</v>
      </c>
      <c r="B34" s="46" t="s">
        <v>498</v>
      </c>
      <c r="C34" s="50">
        <f>SUM(C35:C36)</f>
        <v>24170920.93</v>
      </c>
      <c r="D34" s="86"/>
      <c r="E34" s="44"/>
    </row>
    <row r="35" spans="1:5" x14ac:dyDescent="0.2">
      <c r="A35" s="45">
        <v>4151</v>
      </c>
      <c r="B35" s="46" t="s">
        <v>498</v>
      </c>
      <c r="C35" s="50">
        <v>24170920.93</v>
      </c>
      <c r="D35" s="86"/>
      <c r="E35" s="44"/>
    </row>
    <row r="36" spans="1:5" ht="20.399999999999999" x14ac:dyDescent="0.2">
      <c r="A36" s="45">
        <v>4154</v>
      </c>
      <c r="B36" s="47" t="s">
        <v>499</v>
      </c>
      <c r="C36" s="50">
        <v>0</v>
      </c>
      <c r="D36" s="86"/>
      <c r="E36" s="44"/>
    </row>
    <row r="37" spans="1:5" x14ac:dyDescent="0.2">
      <c r="A37" s="45">
        <v>4160</v>
      </c>
      <c r="B37" s="46" t="s">
        <v>500</v>
      </c>
      <c r="C37" s="50">
        <f>SUM(C38:C45)</f>
        <v>25705175.27</v>
      </c>
      <c r="D37" s="86"/>
      <c r="E37" s="44"/>
    </row>
    <row r="38" spans="1:5" x14ac:dyDescent="0.2">
      <c r="A38" s="45">
        <v>4161</v>
      </c>
      <c r="B38" s="46" t="s">
        <v>328</v>
      </c>
      <c r="C38" s="50">
        <v>0</v>
      </c>
      <c r="D38" s="86"/>
      <c r="E38" s="44"/>
    </row>
    <row r="39" spans="1:5" x14ac:dyDescent="0.2">
      <c r="A39" s="45">
        <v>4162</v>
      </c>
      <c r="B39" s="46" t="s">
        <v>329</v>
      </c>
      <c r="C39" s="50">
        <v>25191196.690000001</v>
      </c>
      <c r="D39" s="86"/>
      <c r="E39" s="44"/>
    </row>
    <row r="40" spans="1:5" x14ac:dyDescent="0.2">
      <c r="A40" s="45">
        <v>4163</v>
      </c>
      <c r="B40" s="46" t="s">
        <v>330</v>
      </c>
      <c r="C40" s="50">
        <v>196810</v>
      </c>
      <c r="D40" s="86"/>
      <c r="E40" s="44"/>
    </row>
    <row r="41" spans="1:5" x14ac:dyDescent="0.2">
      <c r="A41" s="45">
        <v>4164</v>
      </c>
      <c r="B41" s="46" t="s">
        <v>331</v>
      </c>
      <c r="C41" s="50">
        <v>0</v>
      </c>
      <c r="D41" s="86"/>
      <c r="E41" s="44"/>
    </row>
    <row r="42" spans="1:5" x14ac:dyDescent="0.2">
      <c r="A42" s="45">
        <v>4165</v>
      </c>
      <c r="B42" s="46" t="s">
        <v>332</v>
      </c>
      <c r="C42" s="50">
        <v>2635.95</v>
      </c>
      <c r="D42" s="86"/>
      <c r="E42" s="44"/>
    </row>
    <row r="43" spans="1:5" ht="20.399999999999999" x14ac:dyDescent="0.2">
      <c r="A43" s="45">
        <v>4166</v>
      </c>
      <c r="B43" s="47" t="s">
        <v>501</v>
      </c>
      <c r="C43" s="50">
        <v>0</v>
      </c>
      <c r="D43" s="86"/>
      <c r="E43" s="44"/>
    </row>
    <row r="44" spans="1:5" x14ac:dyDescent="0.2">
      <c r="A44" s="45">
        <v>4168</v>
      </c>
      <c r="B44" s="46" t="s">
        <v>333</v>
      </c>
      <c r="C44" s="50">
        <v>40507.129999999997</v>
      </c>
      <c r="D44" s="86"/>
      <c r="E44" s="44"/>
    </row>
    <row r="45" spans="1:5" x14ac:dyDescent="0.2">
      <c r="A45" s="45">
        <v>4169</v>
      </c>
      <c r="B45" s="46" t="s">
        <v>334</v>
      </c>
      <c r="C45" s="50">
        <v>274025.5</v>
      </c>
      <c r="D45" s="86"/>
      <c r="E45" s="44"/>
    </row>
    <row r="46" spans="1:5" x14ac:dyDescent="0.2">
      <c r="A46" s="45">
        <v>4170</v>
      </c>
      <c r="B46" s="46" t="s">
        <v>612</v>
      </c>
      <c r="C46" s="50">
        <f>SUM(C47:C54)</f>
        <v>0</v>
      </c>
      <c r="D46" s="86"/>
      <c r="E46" s="44"/>
    </row>
    <row r="47" spans="1:5" x14ac:dyDescent="0.2">
      <c r="A47" s="45">
        <v>4171</v>
      </c>
      <c r="B47" s="48" t="s">
        <v>502</v>
      </c>
      <c r="C47" s="50">
        <v>0</v>
      </c>
      <c r="D47" s="86"/>
      <c r="E47" s="44"/>
    </row>
    <row r="48" spans="1:5" x14ac:dyDescent="0.2">
      <c r="A48" s="45">
        <v>4172</v>
      </c>
      <c r="B48" s="46" t="s">
        <v>503</v>
      </c>
      <c r="C48" s="50">
        <v>0</v>
      </c>
      <c r="D48" s="86"/>
      <c r="E48" s="44"/>
    </row>
    <row r="49" spans="1:5" ht="20.399999999999999" x14ac:dyDescent="0.2">
      <c r="A49" s="45">
        <v>4173</v>
      </c>
      <c r="B49" s="47" t="s">
        <v>504</v>
      </c>
      <c r="C49" s="50">
        <v>0</v>
      </c>
      <c r="D49" s="86"/>
      <c r="E49" s="44"/>
    </row>
    <row r="50" spans="1:5" ht="20.399999999999999" x14ac:dyDescent="0.2">
      <c r="A50" s="45">
        <v>4174</v>
      </c>
      <c r="B50" s="47" t="s">
        <v>505</v>
      </c>
      <c r="C50" s="50">
        <v>0</v>
      </c>
      <c r="D50" s="86"/>
      <c r="E50" s="44"/>
    </row>
    <row r="51" spans="1:5" ht="20.399999999999999" x14ac:dyDescent="0.2">
      <c r="A51" s="45">
        <v>4175</v>
      </c>
      <c r="B51" s="47" t="s">
        <v>506</v>
      </c>
      <c r="C51" s="50">
        <v>0</v>
      </c>
      <c r="D51" s="86"/>
      <c r="E51" s="44"/>
    </row>
    <row r="52" spans="1:5" ht="20.399999999999999" x14ac:dyDescent="0.2">
      <c r="A52" s="45">
        <v>4176</v>
      </c>
      <c r="B52" s="47" t="s">
        <v>507</v>
      </c>
      <c r="C52" s="50">
        <v>0</v>
      </c>
      <c r="D52" s="86"/>
      <c r="E52" s="44"/>
    </row>
    <row r="53" spans="1:5" ht="20.399999999999999" x14ac:dyDescent="0.2">
      <c r="A53" s="45">
        <v>4177</v>
      </c>
      <c r="B53" s="47" t="s">
        <v>508</v>
      </c>
      <c r="C53" s="50">
        <v>0</v>
      </c>
      <c r="D53" s="86"/>
      <c r="E53" s="44"/>
    </row>
    <row r="54" spans="1:5" x14ac:dyDescent="0.2">
      <c r="A54" s="45">
        <v>4178</v>
      </c>
      <c r="B54" s="47" t="s">
        <v>509</v>
      </c>
      <c r="C54" s="50">
        <v>0</v>
      </c>
      <c r="D54" s="86"/>
      <c r="E54" s="44"/>
    </row>
    <row r="55" spans="1:5" x14ac:dyDescent="0.2">
      <c r="A55" s="45"/>
      <c r="B55" s="47"/>
      <c r="C55" s="50"/>
      <c r="D55" s="86"/>
      <c r="E55" s="44"/>
    </row>
    <row r="56" spans="1:5" x14ac:dyDescent="0.2">
      <c r="A56" s="42" t="s">
        <v>574</v>
      </c>
      <c r="B56" s="42"/>
      <c r="C56" s="42"/>
      <c r="D56" s="42"/>
      <c r="E56" s="42"/>
    </row>
    <row r="57" spans="1:5" x14ac:dyDescent="0.2">
      <c r="A57" s="43" t="s">
        <v>146</v>
      </c>
      <c r="B57" s="43" t="s">
        <v>143</v>
      </c>
      <c r="C57" s="43" t="s">
        <v>144</v>
      </c>
      <c r="D57" s="43" t="s">
        <v>305</v>
      </c>
      <c r="E57" s="43"/>
    </row>
    <row r="58" spans="1:5" ht="30.6" x14ac:dyDescent="0.2">
      <c r="A58" s="45">
        <v>4200</v>
      </c>
      <c r="B58" s="47" t="s">
        <v>510</v>
      </c>
      <c r="C58" s="50">
        <f>+C59+C65</f>
        <v>608827949.94000006</v>
      </c>
      <c r="D58" s="86"/>
      <c r="E58" s="44"/>
    </row>
    <row r="59" spans="1:5" x14ac:dyDescent="0.2">
      <c r="A59" s="45">
        <v>4210</v>
      </c>
      <c r="B59" s="47" t="s">
        <v>511</v>
      </c>
      <c r="C59" s="50">
        <f>SUM(C60:C64)</f>
        <v>608827949.94000006</v>
      </c>
      <c r="D59" s="86"/>
      <c r="E59" s="44"/>
    </row>
    <row r="60" spans="1:5" x14ac:dyDescent="0.2">
      <c r="A60" s="45">
        <v>4211</v>
      </c>
      <c r="B60" s="46" t="s">
        <v>335</v>
      </c>
      <c r="C60" s="50">
        <v>358474145.43000001</v>
      </c>
      <c r="D60" s="86"/>
      <c r="E60" s="44"/>
    </row>
    <row r="61" spans="1:5" x14ac:dyDescent="0.2">
      <c r="A61" s="45">
        <v>4212</v>
      </c>
      <c r="B61" s="46" t="s">
        <v>336</v>
      </c>
      <c r="C61" s="50">
        <v>191097122</v>
      </c>
      <c r="D61" s="86"/>
      <c r="E61" s="44"/>
    </row>
    <row r="62" spans="1:5" x14ac:dyDescent="0.2">
      <c r="A62" s="45">
        <v>4213</v>
      </c>
      <c r="B62" s="46" t="s">
        <v>337</v>
      </c>
      <c r="C62" s="50">
        <v>54285208.810000002</v>
      </c>
      <c r="D62" s="86"/>
      <c r="E62" s="44"/>
    </row>
    <row r="63" spans="1:5" x14ac:dyDescent="0.2">
      <c r="A63" s="45">
        <v>4214</v>
      </c>
      <c r="B63" s="46" t="s">
        <v>512</v>
      </c>
      <c r="C63" s="50">
        <v>4971473.7</v>
      </c>
      <c r="D63" s="86"/>
      <c r="E63" s="44"/>
    </row>
    <row r="64" spans="1:5" x14ac:dyDescent="0.2">
      <c r="A64" s="45">
        <v>4215</v>
      </c>
      <c r="B64" s="46" t="s">
        <v>513</v>
      </c>
      <c r="C64" s="50">
        <v>0</v>
      </c>
      <c r="D64" s="86"/>
      <c r="E64" s="44"/>
    </row>
    <row r="65" spans="1:5" x14ac:dyDescent="0.2">
      <c r="A65" s="45">
        <v>4220</v>
      </c>
      <c r="B65" s="46" t="s">
        <v>338</v>
      </c>
      <c r="C65" s="50">
        <f>SUM(C66:C69)</f>
        <v>0</v>
      </c>
      <c r="D65" s="86"/>
      <c r="E65" s="44"/>
    </row>
    <row r="66" spans="1:5" x14ac:dyDescent="0.2">
      <c r="A66" s="45">
        <v>4221</v>
      </c>
      <c r="B66" s="46" t="s">
        <v>339</v>
      </c>
      <c r="C66" s="50">
        <v>0</v>
      </c>
      <c r="D66" s="86"/>
      <c r="E66" s="44"/>
    </row>
    <row r="67" spans="1:5" x14ac:dyDescent="0.2">
      <c r="A67" s="45">
        <v>4223</v>
      </c>
      <c r="B67" s="46" t="s">
        <v>340</v>
      </c>
      <c r="C67" s="50">
        <v>0</v>
      </c>
      <c r="D67" s="86"/>
      <c r="E67" s="44"/>
    </row>
    <row r="68" spans="1:5" x14ac:dyDescent="0.2">
      <c r="A68" s="45">
        <v>4225</v>
      </c>
      <c r="B68" s="46" t="s">
        <v>342</v>
      </c>
      <c r="C68" s="50">
        <v>0</v>
      </c>
      <c r="D68" s="86"/>
      <c r="E68" s="44"/>
    </row>
    <row r="69" spans="1:5" x14ac:dyDescent="0.2">
      <c r="A69" s="45">
        <v>4227</v>
      </c>
      <c r="B69" s="46" t="s">
        <v>514</v>
      </c>
      <c r="C69" s="50">
        <v>0</v>
      </c>
      <c r="D69" s="86"/>
      <c r="E69" s="44"/>
    </row>
    <row r="70" spans="1:5" x14ac:dyDescent="0.2">
      <c r="A70" s="44"/>
      <c r="B70" s="44"/>
      <c r="C70" s="44"/>
      <c r="D70" s="44"/>
      <c r="E70" s="44"/>
    </row>
    <row r="71" spans="1:5" x14ac:dyDescent="0.2">
      <c r="A71" s="90" t="s">
        <v>582</v>
      </c>
      <c r="B71" s="42"/>
      <c r="C71" s="42"/>
      <c r="D71" s="42"/>
      <c r="E71" s="42"/>
    </row>
    <row r="72" spans="1:5" x14ac:dyDescent="0.2">
      <c r="A72" s="43" t="s">
        <v>146</v>
      </c>
      <c r="B72" s="43" t="s">
        <v>143</v>
      </c>
      <c r="C72" s="43" t="s">
        <v>144</v>
      </c>
      <c r="D72" s="43" t="s">
        <v>147</v>
      </c>
      <c r="E72" s="43" t="s">
        <v>207</v>
      </c>
    </row>
    <row r="73" spans="1:5" x14ac:dyDescent="0.2">
      <c r="A73" s="49">
        <v>4300</v>
      </c>
      <c r="B73" s="46" t="s">
        <v>343</v>
      </c>
      <c r="C73" s="50">
        <f>C74+C77+C83+C85+C87</f>
        <v>0</v>
      </c>
      <c r="D73" s="51"/>
      <c r="E73" s="51"/>
    </row>
    <row r="74" spans="1:5" x14ac:dyDescent="0.2">
      <c r="A74" s="49">
        <v>4310</v>
      </c>
      <c r="B74" s="46" t="s">
        <v>344</v>
      </c>
      <c r="C74" s="50">
        <f>SUM(C75:C76)</f>
        <v>0</v>
      </c>
      <c r="D74" s="51"/>
      <c r="E74" s="51"/>
    </row>
    <row r="75" spans="1:5" x14ac:dyDescent="0.2">
      <c r="A75" s="49">
        <v>4311</v>
      </c>
      <c r="B75" s="46" t="s">
        <v>515</v>
      </c>
      <c r="C75" s="50">
        <v>0</v>
      </c>
      <c r="D75" s="51"/>
      <c r="E75" s="51"/>
    </row>
    <row r="76" spans="1:5" x14ac:dyDescent="0.2">
      <c r="A76" s="49">
        <v>4319</v>
      </c>
      <c r="B76" s="46" t="s">
        <v>345</v>
      </c>
      <c r="C76" s="50">
        <v>0</v>
      </c>
      <c r="D76" s="51"/>
      <c r="E76" s="51"/>
    </row>
    <row r="77" spans="1:5" x14ac:dyDescent="0.2">
      <c r="A77" s="49">
        <v>4320</v>
      </c>
      <c r="B77" s="46" t="s">
        <v>346</v>
      </c>
      <c r="C77" s="50">
        <f>SUM(C78:C82)</f>
        <v>0</v>
      </c>
      <c r="D77" s="51"/>
      <c r="E77" s="51"/>
    </row>
    <row r="78" spans="1:5" x14ac:dyDescent="0.2">
      <c r="A78" s="49">
        <v>4321</v>
      </c>
      <c r="B78" s="46" t="s">
        <v>347</v>
      </c>
      <c r="C78" s="50">
        <v>0</v>
      </c>
      <c r="D78" s="51"/>
      <c r="E78" s="51"/>
    </row>
    <row r="79" spans="1:5" x14ac:dyDescent="0.2">
      <c r="A79" s="49">
        <v>4322</v>
      </c>
      <c r="B79" s="46" t="s">
        <v>348</v>
      </c>
      <c r="C79" s="50">
        <v>0</v>
      </c>
      <c r="D79" s="51"/>
      <c r="E79" s="51"/>
    </row>
    <row r="80" spans="1:5" x14ac:dyDescent="0.2">
      <c r="A80" s="49">
        <v>4323</v>
      </c>
      <c r="B80" s="46" t="s">
        <v>349</v>
      </c>
      <c r="C80" s="50">
        <v>0</v>
      </c>
      <c r="D80" s="51"/>
      <c r="E80" s="51"/>
    </row>
    <row r="81" spans="1:5" x14ac:dyDescent="0.2">
      <c r="A81" s="49">
        <v>4324</v>
      </c>
      <c r="B81" s="46" t="s">
        <v>350</v>
      </c>
      <c r="C81" s="50">
        <v>0</v>
      </c>
      <c r="D81" s="51"/>
      <c r="E81" s="51"/>
    </row>
    <row r="82" spans="1:5" x14ac:dyDescent="0.2">
      <c r="A82" s="49">
        <v>4325</v>
      </c>
      <c r="B82" s="46" t="s">
        <v>351</v>
      </c>
      <c r="C82" s="50">
        <v>0</v>
      </c>
      <c r="D82" s="51"/>
      <c r="E82" s="51"/>
    </row>
    <row r="83" spans="1:5" x14ac:dyDescent="0.2">
      <c r="A83" s="49">
        <v>4330</v>
      </c>
      <c r="B83" s="46" t="s">
        <v>352</v>
      </c>
      <c r="C83" s="50">
        <f>SUM(C84)</f>
        <v>0</v>
      </c>
      <c r="D83" s="51"/>
      <c r="E83" s="51"/>
    </row>
    <row r="84" spans="1:5" x14ac:dyDescent="0.2">
      <c r="A84" s="49">
        <v>4331</v>
      </c>
      <c r="B84" s="46" t="s">
        <v>352</v>
      </c>
      <c r="C84" s="50">
        <v>0</v>
      </c>
      <c r="D84" s="51"/>
      <c r="E84" s="51"/>
    </row>
    <row r="85" spans="1:5" x14ac:dyDescent="0.2">
      <c r="A85" s="49">
        <v>4340</v>
      </c>
      <c r="B85" s="46" t="s">
        <v>353</v>
      </c>
      <c r="C85" s="50">
        <f>SUM(C86)</f>
        <v>0</v>
      </c>
      <c r="D85" s="51"/>
      <c r="E85" s="51"/>
    </row>
    <row r="86" spans="1:5" x14ac:dyDescent="0.2">
      <c r="A86" s="49">
        <v>4341</v>
      </c>
      <c r="B86" s="46" t="s">
        <v>353</v>
      </c>
      <c r="C86" s="50">
        <v>0</v>
      </c>
      <c r="D86" s="51"/>
      <c r="E86" s="51"/>
    </row>
    <row r="87" spans="1:5" x14ac:dyDescent="0.2">
      <c r="A87" s="49">
        <v>4390</v>
      </c>
      <c r="B87" s="46" t="s">
        <v>354</v>
      </c>
      <c r="C87" s="50">
        <f>SUM(C88:C94)</f>
        <v>0</v>
      </c>
      <c r="D87" s="51"/>
      <c r="E87" s="51"/>
    </row>
    <row r="88" spans="1:5" x14ac:dyDescent="0.2">
      <c r="A88" s="49">
        <v>4392</v>
      </c>
      <c r="B88" s="46" t="s">
        <v>355</v>
      </c>
      <c r="C88" s="50">
        <v>0</v>
      </c>
      <c r="D88" s="51"/>
      <c r="E88" s="51"/>
    </row>
    <row r="89" spans="1:5" x14ac:dyDescent="0.2">
      <c r="A89" s="49">
        <v>4393</v>
      </c>
      <c r="B89" s="46" t="s">
        <v>516</v>
      </c>
      <c r="C89" s="50">
        <v>0</v>
      </c>
      <c r="D89" s="51"/>
      <c r="E89" s="51"/>
    </row>
    <row r="90" spans="1:5" x14ac:dyDescent="0.2">
      <c r="A90" s="49">
        <v>4394</v>
      </c>
      <c r="B90" s="46" t="s">
        <v>356</v>
      </c>
      <c r="C90" s="50">
        <v>0</v>
      </c>
      <c r="D90" s="51"/>
      <c r="E90" s="51"/>
    </row>
    <row r="91" spans="1:5" x14ac:dyDescent="0.2">
      <c r="A91" s="49">
        <v>4395</v>
      </c>
      <c r="B91" s="46" t="s">
        <v>357</v>
      </c>
      <c r="C91" s="50">
        <v>0</v>
      </c>
      <c r="D91" s="51"/>
      <c r="E91" s="51"/>
    </row>
    <row r="92" spans="1:5" x14ac:dyDescent="0.2">
      <c r="A92" s="49">
        <v>4396</v>
      </c>
      <c r="B92" s="46" t="s">
        <v>358</v>
      </c>
      <c r="C92" s="50">
        <v>0</v>
      </c>
      <c r="D92" s="51"/>
      <c r="E92" s="51"/>
    </row>
    <row r="93" spans="1:5" x14ac:dyDescent="0.2">
      <c r="A93" s="49">
        <v>4397</v>
      </c>
      <c r="B93" s="46" t="s">
        <v>517</v>
      </c>
      <c r="C93" s="50">
        <v>0</v>
      </c>
      <c r="D93" s="51"/>
      <c r="E93" s="51"/>
    </row>
    <row r="94" spans="1:5" x14ac:dyDescent="0.2">
      <c r="A94" s="49">
        <v>4399</v>
      </c>
      <c r="B94" s="46" t="s">
        <v>354</v>
      </c>
      <c r="C94" s="50">
        <v>0</v>
      </c>
      <c r="D94" s="51"/>
      <c r="E94" s="51"/>
    </row>
    <row r="95" spans="1:5" x14ac:dyDescent="0.2">
      <c r="A95" s="44"/>
      <c r="B95" s="44"/>
      <c r="C95" s="44"/>
      <c r="D95" s="44"/>
      <c r="E95" s="44"/>
    </row>
    <row r="96" spans="1:5" x14ac:dyDescent="0.2">
      <c r="A96" s="90" t="s">
        <v>576</v>
      </c>
      <c r="B96" s="42"/>
      <c r="C96" s="42"/>
      <c r="D96" s="42"/>
      <c r="E96" s="42"/>
    </row>
    <row r="97" spans="1:5" x14ac:dyDescent="0.2">
      <c r="A97" s="43" t="s">
        <v>146</v>
      </c>
      <c r="B97" s="43" t="s">
        <v>143</v>
      </c>
      <c r="C97" s="43" t="s">
        <v>144</v>
      </c>
      <c r="D97" s="43" t="s">
        <v>359</v>
      </c>
      <c r="E97" s="43" t="s">
        <v>207</v>
      </c>
    </row>
    <row r="98" spans="1:5" x14ac:dyDescent="0.2">
      <c r="A98" s="49">
        <v>5000</v>
      </c>
      <c r="B98" s="46" t="s">
        <v>360</v>
      </c>
      <c r="C98" s="50">
        <f>C99+C127+C160+C170+C185+C218</f>
        <v>710523935.23000002</v>
      </c>
      <c r="D98" s="52">
        <v>1</v>
      </c>
      <c r="E98" s="51"/>
    </row>
    <row r="99" spans="1:5" x14ac:dyDescent="0.2">
      <c r="A99" s="49">
        <v>5100</v>
      </c>
      <c r="B99" s="46" t="s">
        <v>361</v>
      </c>
      <c r="C99" s="50">
        <f>C100+C107+C117</f>
        <v>607474592.71000004</v>
      </c>
      <c r="D99" s="52">
        <f>C99/$C$98</f>
        <v>0.85496710608821025</v>
      </c>
      <c r="E99" s="51"/>
    </row>
    <row r="100" spans="1:5" x14ac:dyDescent="0.2">
      <c r="A100" s="49">
        <v>5110</v>
      </c>
      <c r="B100" s="46" t="s">
        <v>362</v>
      </c>
      <c r="C100" s="50">
        <f>SUM(C101:C106)</f>
        <v>420394341.25</v>
      </c>
      <c r="D100" s="52">
        <f t="shared" ref="D100:D163" si="0">C100/$C$98</f>
        <v>0.59166809224226391</v>
      </c>
      <c r="E100" s="51"/>
    </row>
    <row r="101" spans="1:5" x14ac:dyDescent="0.2">
      <c r="A101" s="49">
        <v>5111</v>
      </c>
      <c r="B101" s="46" t="s">
        <v>363</v>
      </c>
      <c r="C101" s="50">
        <v>118415265.12</v>
      </c>
      <c r="D101" s="52">
        <f t="shared" si="0"/>
        <v>0.16665907965741986</v>
      </c>
      <c r="E101" s="51"/>
    </row>
    <row r="102" spans="1:5" x14ac:dyDescent="0.2">
      <c r="A102" s="49">
        <v>5112</v>
      </c>
      <c r="B102" s="46" t="s">
        <v>364</v>
      </c>
      <c r="C102" s="50">
        <v>46412274.579999998</v>
      </c>
      <c r="D102" s="52">
        <f t="shared" si="0"/>
        <v>6.5321197891772806E-2</v>
      </c>
      <c r="E102" s="51"/>
    </row>
    <row r="103" spans="1:5" x14ac:dyDescent="0.2">
      <c r="A103" s="49">
        <v>5113</v>
      </c>
      <c r="B103" s="46" t="s">
        <v>365</v>
      </c>
      <c r="C103" s="50">
        <v>50457471.329999998</v>
      </c>
      <c r="D103" s="52">
        <f t="shared" si="0"/>
        <v>7.1014456836934942E-2</v>
      </c>
      <c r="E103" s="51"/>
    </row>
    <row r="104" spans="1:5" x14ac:dyDescent="0.2">
      <c r="A104" s="49">
        <v>5114</v>
      </c>
      <c r="B104" s="46" t="s">
        <v>366</v>
      </c>
      <c r="C104" s="50">
        <v>67879875.140000001</v>
      </c>
      <c r="D104" s="52">
        <f t="shared" si="0"/>
        <v>9.5534959167880754E-2</v>
      </c>
      <c r="E104" s="51"/>
    </row>
    <row r="105" spans="1:5" x14ac:dyDescent="0.2">
      <c r="A105" s="49">
        <v>5115</v>
      </c>
      <c r="B105" s="46" t="s">
        <v>367</v>
      </c>
      <c r="C105" s="50">
        <v>137229455.08000001</v>
      </c>
      <c r="D105" s="52">
        <f t="shared" si="0"/>
        <v>0.19313839868825555</v>
      </c>
      <c r="E105" s="51"/>
    </row>
    <row r="106" spans="1:5" x14ac:dyDescent="0.2">
      <c r="A106" s="49">
        <v>5116</v>
      </c>
      <c r="B106" s="46" t="s">
        <v>368</v>
      </c>
      <c r="C106" s="50">
        <v>0</v>
      </c>
      <c r="D106" s="52">
        <f t="shared" si="0"/>
        <v>0</v>
      </c>
      <c r="E106" s="51"/>
    </row>
    <row r="107" spans="1:5" x14ac:dyDescent="0.2">
      <c r="A107" s="49">
        <v>5120</v>
      </c>
      <c r="B107" s="46" t="s">
        <v>369</v>
      </c>
      <c r="C107" s="50">
        <f>SUM(C108:C116)</f>
        <v>64960325.599999994</v>
      </c>
      <c r="D107" s="52">
        <f t="shared" si="0"/>
        <v>9.1425949752096697E-2</v>
      </c>
      <c r="E107" s="51"/>
    </row>
    <row r="108" spans="1:5" x14ac:dyDescent="0.2">
      <c r="A108" s="49">
        <v>5121</v>
      </c>
      <c r="B108" s="46" t="s">
        <v>370</v>
      </c>
      <c r="C108" s="50">
        <v>5796326.6600000001</v>
      </c>
      <c r="D108" s="52">
        <f t="shared" si="0"/>
        <v>8.1578204091375204E-3</v>
      </c>
      <c r="E108" s="51"/>
    </row>
    <row r="109" spans="1:5" x14ac:dyDescent="0.2">
      <c r="A109" s="49">
        <v>5122</v>
      </c>
      <c r="B109" s="46" t="s">
        <v>371</v>
      </c>
      <c r="C109" s="50">
        <v>5956993</v>
      </c>
      <c r="D109" s="52">
        <f t="shared" si="0"/>
        <v>8.3839441637834373E-3</v>
      </c>
      <c r="E109" s="51"/>
    </row>
    <row r="110" spans="1:5" x14ac:dyDescent="0.2">
      <c r="A110" s="49">
        <v>5123</v>
      </c>
      <c r="B110" s="46" t="s">
        <v>372</v>
      </c>
      <c r="C110" s="50">
        <v>0</v>
      </c>
      <c r="D110" s="52">
        <f t="shared" si="0"/>
        <v>0</v>
      </c>
      <c r="E110" s="51"/>
    </row>
    <row r="111" spans="1:5" x14ac:dyDescent="0.2">
      <c r="A111" s="49">
        <v>5124</v>
      </c>
      <c r="B111" s="46" t="s">
        <v>373</v>
      </c>
      <c r="C111" s="50">
        <v>14761962.74</v>
      </c>
      <c r="D111" s="52">
        <f t="shared" si="0"/>
        <v>2.077616531696639E-2</v>
      </c>
      <c r="E111" s="51"/>
    </row>
    <row r="112" spans="1:5" x14ac:dyDescent="0.2">
      <c r="A112" s="49">
        <v>5125</v>
      </c>
      <c r="B112" s="46" t="s">
        <v>374</v>
      </c>
      <c r="C112" s="50">
        <v>925446.29</v>
      </c>
      <c r="D112" s="52">
        <f t="shared" si="0"/>
        <v>1.3024843275693853E-3</v>
      </c>
      <c r="E112" s="51"/>
    </row>
    <row r="113" spans="1:5" x14ac:dyDescent="0.2">
      <c r="A113" s="49">
        <v>5126</v>
      </c>
      <c r="B113" s="46" t="s">
        <v>375</v>
      </c>
      <c r="C113" s="50">
        <v>32207556.82</v>
      </c>
      <c r="D113" s="52">
        <f t="shared" si="0"/>
        <v>4.5329305915041779E-2</v>
      </c>
      <c r="E113" s="51"/>
    </row>
    <row r="114" spans="1:5" x14ac:dyDescent="0.2">
      <c r="A114" s="49">
        <v>5127</v>
      </c>
      <c r="B114" s="46" t="s">
        <v>376</v>
      </c>
      <c r="C114" s="50">
        <v>3848004.5</v>
      </c>
      <c r="D114" s="52">
        <f t="shared" si="0"/>
        <v>5.4157281819850059E-3</v>
      </c>
      <c r="E114" s="51"/>
    </row>
    <row r="115" spans="1:5" x14ac:dyDescent="0.2">
      <c r="A115" s="49">
        <v>5128</v>
      </c>
      <c r="B115" s="46" t="s">
        <v>377</v>
      </c>
      <c r="C115" s="50">
        <v>167278.39999999999</v>
      </c>
      <c r="D115" s="52">
        <f t="shared" si="0"/>
        <v>2.3542964804676309E-4</v>
      </c>
      <c r="E115" s="51"/>
    </row>
    <row r="116" spans="1:5" x14ac:dyDescent="0.2">
      <c r="A116" s="49">
        <v>5129</v>
      </c>
      <c r="B116" s="46" t="s">
        <v>378</v>
      </c>
      <c r="C116" s="50">
        <v>1296757.19</v>
      </c>
      <c r="D116" s="52">
        <f t="shared" si="0"/>
        <v>1.8250717895664324E-3</v>
      </c>
      <c r="E116" s="51"/>
    </row>
    <row r="117" spans="1:5" x14ac:dyDescent="0.2">
      <c r="A117" s="49">
        <v>5130</v>
      </c>
      <c r="B117" s="46" t="s">
        <v>379</v>
      </c>
      <c r="C117" s="50">
        <f>SUM(C118:C126)</f>
        <v>122119925.86</v>
      </c>
      <c r="D117" s="52">
        <f t="shared" si="0"/>
        <v>0.17187306409384956</v>
      </c>
      <c r="E117" s="51"/>
    </row>
    <row r="118" spans="1:5" x14ac:dyDescent="0.2">
      <c r="A118" s="49">
        <v>5131</v>
      </c>
      <c r="B118" s="46" t="s">
        <v>380</v>
      </c>
      <c r="C118" s="50">
        <v>27920134.030000001</v>
      </c>
      <c r="D118" s="52">
        <f t="shared" si="0"/>
        <v>3.9295135104719756E-2</v>
      </c>
      <c r="E118" s="51"/>
    </row>
    <row r="119" spans="1:5" x14ac:dyDescent="0.2">
      <c r="A119" s="49">
        <v>5132</v>
      </c>
      <c r="B119" s="46" t="s">
        <v>381</v>
      </c>
      <c r="C119" s="50">
        <v>8781369.3599999994</v>
      </c>
      <c r="D119" s="52">
        <f t="shared" si="0"/>
        <v>1.2359005692267675E-2</v>
      </c>
      <c r="E119" s="51"/>
    </row>
    <row r="120" spans="1:5" x14ac:dyDescent="0.2">
      <c r="A120" s="49">
        <v>5133</v>
      </c>
      <c r="B120" s="46" t="s">
        <v>382</v>
      </c>
      <c r="C120" s="50">
        <v>14365154</v>
      </c>
      <c r="D120" s="52">
        <f t="shared" si="0"/>
        <v>2.0217691885847492E-2</v>
      </c>
      <c r="E120" s="51"/>
    </row>
    <row r="121" spans="1:5" x14ac:dyDescent="0.2">
      <c r="A121" s="49">
        <v>5134</v>
      </c>
      <c r="B121" s="46" t="s">
        <v>383</v>
      </c>
      <c r="C121" s="50">
        <v>5320543.51</v>
      </c>
      <c r="D121" s="52">
        <f t="shared" si="0"/>
        <v>7.4881974359916727E-3</v>
      </c>
      <c r="E121" s="51"/>
    </row>
    <row r="122" spans="1:5" x14ac:dyDescent="0.2">
      <c r="A122" s="49">
        <v>5135</v>
      </c>
      <c r="B122" s="46" t="s">
        <v>384</v>
      </c>
      <c r="C122" s="50">
        <v>38021231.950000003</v>
      </c>
      <c r="D122" s="52">
        <f t="shared" si="0"/>
        <v>5.3511542771169769E-2</v>
      </c>
      <c r="E122" s="51"/>
    </row>
    <row r="123" spans="1:5" x14ac:dyDescent="0.2">
      <c r="A123" s="49">
        <v>5136</v>
      </c>
      <c r="B123" s="46" t="s">
        <v>385</v>
      </c>
      <c r="C123" s="50">
        <v>9594764.8100000005</v>
      </c>
      <c r="D123" s="52">
        <f t="shared" si="0"/>
        <v>1.3503788309248341E-2</v>
      </c>
      <c r="E123" s="51"/>
    </row>
    <row r="124" spans="1:5" x14ac:dyDescent="0.2">
      <c r="A124" s="49">
        <v>5137</v>
      </c>
      <c r="B124" s="46" t="s">
        <v>386</v>
      </c>
      <c r="C124" s="50">
        <v>793640.04</v>
      </c>
      <c r="D124" s="52">
        <f t="shared" si="0"/>
        <v>1.1169786134552877E-3</v>
      </c>
      <c r="E124" s="51"/>
    </row>
    <row r="125" spans="1:5" x14ac:dyDescent="0.2">
      <c r="A125" s="49">
        <v>5138</v>
      </c>
      <c r="B125" s="46" t="s">
        <v>387</v>
      </c>
      <c r="C125" s="50">
        <v>9930502.4700000007</v>
      </c>
      <c r="D125" s="52">
        <f t="shared" si="0"/>
        <v>1.3976309562021227E-2</v>
      </c>
      <c r="E125" s="51"/>
    </row>
    <row r="126" spans="1:5" x14ac:dyDescent="0.2">
      <c r="A126" s="49">
        <v>5139</v>
      </c>
      <c r="B126" s="46" t="s">
        <v>388</v>
      </c>
      <c r="C126" s="50">
        <v>7392585.6900000004</v>
      </c>
      <c r="D126" s="52">
        <f t="shared" si="0"/>
        <v>1.0404414719128336E-2</v>
      </c>
      <c r="E126" s="51"/>
    </row>
    <row r="127" spans="1:5" x14ac:dyDescent="0.2">
      <c r="A127" s="49">
        <v>5200</v>
      </c>
      <c r="B127" s="46" t="s">
        <v>389</v>
      </c>
      <c r="C127" s="50">
        <f>C128+C131+C134+C137+C142+C146+C149+C151+C157</f>
        <v>55183010.759999998</v>
      </c>
      <c r="D127" s="52">
        <f t="shared" si="0"/>
        <v>7.7665238317604302E-2</v>
      </c>
      <c r="E127" s="51"/>
    </row>
    <row r="128" spans="1:5" x14ac:dyDescent="0.2">
      <c r="A128" s="49">
        <v>5210</v>
      </c>
      <c r="B128" s="46" t="s">
        <v>390</v>
      </c>
      <c r="C128" s="50">
        <f>SUM(C129:C130)</f>
        <v>36564949.960000001</v>
      </c>
      <c r="D128" s="52">
        <f t="shared" si="0"/>
        <v>5.1461953844192103E-2</v>
      </c>
      <c r="E128" s="51"/>
    </row>
    <row r="129" spans="1:5" x14ac:dyDescent="0.2">
      <c r="A129" s="49">
        <v>5211</v>
      </c>
      <c r="B129" s="46" t="s">
        <v>391</v>
      </c>
      <c r="C129" s="50">
        <v>0</v>
      </c>
      <c r="D129" s="52">
        <f t="shared" si="0"/>
        <v>0</v>
      </c>
      <c r="E129" s="51"/>
    </row>
    <row r="130" spans="1:5" x14ac:dyDescent="0.2">
      <c r="A130" s="49">
        <v>5212</v>
      </c>
      <c r="B130" s="46" t="s">
        <v>392</v>
      </c>
      <c r="C130" s="50">
        <v>36564949.960000001</v>
      </c>
      <c r="D130" s="52">
        <f t="shared" si="0"/>
        <v>5.1461953844192103E-2</v>
      </c>
      <c r="E130" s="51"/>
    </row>
    <row r="131" spans="1:5" x14ac:dyDescent="0.2">
      <c r="A131" s="49">
        <v>5220</v>
      </c>
      <c r="B131" s="46" t="s">
        <v>393</v>
      </c>
      <c r="C131" s="50">
        <f>SUM(C132:C133)</f>
        <v>0</v>
      </c>
      <c r="D131" s="52">
        <f t="shared" si="0"/>
        <v>0</v>
      </c>
      <c r="E131" s="51"/>
    </row>
    <row r="132" spans="1:5" x14ac:dyDescent="0.2">
      <c r="A132" s="49">
        <v>5221</v>
      </c>
      <c r="B132" s="46" t="s">
        <v>394</v>
      </c>
      <c r="C132" s="50">
        <v>0</v>
      </c>
      <c r="D132" s="52">
        <f t="shared" si="0"/>
        <v>0</v>
      </c>
      <c r="E132" s="51"/>
    </row>
    <row r="133" spans="1:5" x14ac:dyDescent="0.2">
      <c r="A133" s="49">
        <v>5222</v>
      </c>
      <c r="B133" s="46" t="s">
        <v>395</v>
      </c>
      <c r="C133" s="50">
        <v>0</v>
      </c>
      <c r="D133" s="52">
        <f t="shared" si="0"/>
        <v>0</v>
      </c>
      <c r="E133" s="51"/>
    </row>
    <row r="134" spans="1:5" x14ac:dyDescent="0.2">
      <c r="A134" s="49">
        <v>5230</v>
      </c>
      <c r="B134" s="46" t="s">
        <v>340</v>
      </c>
      <c r="C134" s="50">
        <f>SUM(C135:C136)</f>
        <v>540000</v>
      </c>
      <c r="D134" s="52">
        <f t="shared" si="0"/>
        <v>7.600025463254794E-4</v>
      </c>
      <c r="E134" s="51"/>
    </row>
    <row r="135" spans="1:5" x14ac:dyDescent="0.2">
      <c r="A135" s="49">
        <v>5231</v>
      </c>
      <c r="B135" s="46" t="s">
        <v>396</v>
      </c>
      <c r="C135" s="50">
        <v>540000</v>
      </c>
      <c r="D135" s="52">
        <f t="shared" si="0"/>
        <v>7.600025463254794E-4</v>
      </c>
      <c r="E135" s="51"/>
    </row>
    <row r="136" spans="1:5" x14ac:dyDescent="0.2">
      <c r="A136" s="49">
        <v>5232</v>
      </c>
      <c r="B136" s="46" t="s">
        <v>397</v>
      </c>
      <c r="C136" s="50">
        <v>0</v>
      </c>
      <c r="D136" s="52">
        <f t="shared" si="0"/>
        <v>0</v>
      </c>
      <c r="E136" s="51"/>
    </row>
    <row r="137" spans="1:5" x14ac:dyDescent="0.2">
      <c r="A137" s="49">
        <v>5240</v>
      </c>
      <c r="B137" s="46" t="s">
        <v>341</v>
      </c>
      <c r="C137" s="50">
        <f>SUM(C138:C141)</f>
        <v>18078060.799999997</v>
      </c>
      <c r="D137" s="52">
        <f t="shared" si="0"/>
        <v>2.5443281927086725E-2</v>
      </c>
      <c r="E137" s="51"/>
    </row>
    <row r="138" spans="1:5" x14ac:dyDescent="0.2">
      <c r="A138" s="49">
        <v>5241</v>
      </c>
      <c r="B138" s="46" t="s">
        <v>398</v>
      </c>
      <c r="C138" s="50">
        <v>13153191.08</v>
      </c>
      <c r="D138" s="52">
        <f t="shared" si="0"/>
        <v>1.8511960579825151E-2</v>
      </c>
      <c r="E138" s="51"/>
    </row>
    <row r="139" spans="1:5" x14ac:dyDescent="0.2">
      <c r="A139" s="49">
        <v>5242</v>
      </c>
      <c r="B139" s="46" t="s">
        <v>399</v>
      </c>
      <c r="C139" s="50">
        <v>4000000</v>
      </c>
      <c r="D139" s="52">
        <f t="shared" si="0"/>
        <v>5.6296484912998473E-3</v>
      </c>
      <c r="E139" s="51"/>
    </row>
    <row r="140" spans="1:5" x14ac:dyDescent="0.2">
      <c r="A140" s="49">
        <v>5243</v>
      </c>
      <c r="B140" s="46" t="s">
        <v>400</v>
      </c>
      <c r="C140" s="50">
        <v>924869.72</v>
      </c>
      <c r="D140" s="52">
        <f t="shared" si="0"/>
        <v>1.301672855961728E-3</v>
      </c>
      <c r="E140" s="51"/>
    </row>
    <row r="141" spans="1:5" x14ac:dyDescent="0.2">
      <c r="A141" s="49">
        <v>5244</v>
      </c>
      <c r="B141" s="46" t="s">
        <v>401</v>
      </c>
      <c r="C141" s="50">
        <v>0</v>
      </c>
      <c r="D141" s="52">
        <f t="shared" si="0"/>
        <v>0</v>
      </c>
      <c r="E141" s="51"/>
    </row>
    <row r="142" spans="1:5" x14ac:dyDescent="0.2">
      <c r="A142" s="49">
        <v>5250</v>
      </c>
      <c r="B142" s="46" t="s">
        <v>342</v>
      </c>
      <c r="C142" s="50">
        <f>SUM(C143:C145)</f>
        <v>0</v>
      </c>
      <c r="D142" s="52">
        <f t="shared" si="0"/>
        <v>0</v>
      </c>
      <c r="E142" s="51"/>
    </row>
    <row r="143" spans="1:5" x14ac:dyDescent="0.2">
      <c r="A143" s="49">
        <v>5251</v>
      </c>
      <c r="B143" s="46" t="s">
        <v>402</v>
      </c>
      <c r="C143" s="50">
        <v>0</v>
      </c>
      <c r="D143" s="52">
        <f t="shared" si="0"/>
        <v>0</v>
      </c>
      <c r="E143" s="51"/>
    </row>
    <row r="144" spans="1:5" x14ac:dyDescent="0.2">
      <c r="A144" s="49">
        <v>5252</v>
      </c>
      <c r="B144" s="46" t="s">
        <v>403</v>
      </c>
      <c r="C144" s="50">
        <v>0</v>
      </c>
      <c r="D144" s="52">
        <f t="shared" si="0"/>
        <v>0</v>
      </c>
      <c r="E144" s="51"/>
    </row>
    <row r="145" spans="1:5" x14ac:dyDescent="0.2">
      <c r="A145" s="49">
        <v>5259</v>
      </c>
      <c r="B145" s="46" t="s">
        <v>404</v>
      </c>
      <c r="C145" s="50">
        <v>0</v>
      </c>
      <c r="D145" s="52">
        <f t="shared" si="0"/>
        <v>0</v>
      </c>
      <c r="E145" s="51"/>
    </row>
    <row r="146" spans="1:5" x14ac:dyDescent="0.2">
      <c r="A146" s="49">
        <v>5260</v>
      </c>
      <c r="B146" s="46" t="s">
        <v>405</v>
      </c>
      <c r="C146" s="50">
        <f>SUM(C147:C148)</f>
        <v>0</v>
      </c>
      <c r="D146" s="52">
        <f t="shared" si="0"/>
        <v>0</v>
      </c>
      <c r="E146" s="51"/>
    </row>
    <row r="147" spans="1:5" x14ac:dyDescent="0.2">
      <c r="A147" s="49">
        <v>5261</v>
      </c>
      <c r="B147" s="46" t="s">
        <v>406</v>
      </c>
      <c r="C147" s="50">
        <v>0</v>
      </c>
      <c r="D147" s="52">
        <f t="shared" si="0"/>
        <v>0</v>
      </c>
      <c r="E147" s="51"/>
    </row>
    <row r="148" spans="1:5" x14ac:dyDescent="0.2">
      <c r="A148" s="49">
        <v>5262</v>
      </c>
      <c r="B148" s="46" t="s">
        <v>407</v>
      </c>
      <c r="C148" s="50">
        <v>0</v>
      </c>
      <c r="D148" s="52">
        <f t="shared" si="0"/>
        <v>0</v>
      </c>
      <c r="E148" s="51"/>
    </row>
    <row r="149" spans="1:5" x14ac:dyDescent="0.2">
      <c r="A149" s="49">
        <v>5270</v>
      </c>
      <c r="B149" s="46" t="s">
        <v>408</v>
      </c>
      <c r="C149" s="50">
        <f>SUM(C150)</f>
        <v>0</v>
      </c>
      <c r="D149" s="52">
        <f t="shared" si="0"/>
        <v>0</v>
      </c>
      <c r="E149" s="51"/>
    </row>
    <row r="150" spans="1:5" x14ac:dyDescent="0.2">
      <c r="A150" s="49">
        <v>5271</v>
      </c>
      <c r="B150" s="46" t="s">
        <v>409</v>
      </c>
      <c r="C150" s="50">
        <v>0</v>
      </c>
      <c r="D150" s="52">
        <f t="shared" si="0"/>
        <v>0</v>
      </c>
      <c r="E150" s="51"/>
    </row>
    <row r="151" spans="1:5" x14ac:dyDescent="0.2">
      <c r="A151" s="49">
        <v>5280</v>
      </c>
      <c r="B151" s="46" t="s">
        <v>410</v>
      </c>
      <c r="C151" s="50">
        <f>SUM(C152:C156)</f>
        <v>0</v>
      </c>
      <c r="D151" s="52">
        <f t="shared" si="0"/>
        <v>0</v>
      </c>
      <c r="E151" s="51"/>
    </row>
    <row r="152" spans="1:5" x14ac:dyDescent="0.2">
      <c r="A152" s="49">
        <v>5281</v>
      </c>
      <c r="B152" s="46" t="s">
        <v>411</v>
      </c>
      <c r="C152" s="50">
        <v>0</v>
      </c>
      <c r="D152" s="52">
        <f t="shared" si="0"/>
        <v>0</v>
      </c>
      <c r="E152" s="51"/>
    </row>
    <row r="153" spans="1:5" x14ac:dyDescent="0.2">
      <c r="A153" s="49">
        <v>5282</v>
      </c>
      <c r="B153" s="46" t="s">
        <v>412</v>
      </c>
      <c r="C153" s="50">
        <v>0</v>
      </c>
      <c r="D153" s="52">
        <f t="shared" si="0"/>
        <v>0</v>
      </c>
      <c r="E153" s="51"/>
    </row>
    <row r="154" spans="1:5" x14ac:dyDescent="0.2">
      <c r="A154" s="49">
        <v>5283</v>
      </c>
      <c r="B154" s="46" t="s">
        <v>413</v>
      </c>
      <c r="C154" s="50">
        <v>0</v>
      </c>
      <c r="D154" s="52">
        <f t="shared" si="0"/>
        <v>0</v>
      </c>
      <c r="E154" s="51"/>
    </row>
    <row r="155" spans="1:5" x14ac:dyDescent="0.2">
      <c r="A155" s="49">
        <v>5284</v>
      </c>
      <c r="B155" s="46" t="s">
        <v>414</v>
      </c>
      <c r="C155" s="50">
        <v>0</v>
      </c>
      <c r="D155" s="52">
        <f t="shared" si="0"/>
        <v>0</v>
      </c>
      <c r="E155" s="51"/>
    </row>
    <row r="156" spans="1:5" x14ac:dyDescent="0.2">
      <c r="A156" s="49">
        <v>5285</v>
      </c>
      <c r="B156" s="46" t="s">
        <v>415</v>
      </c>
      <c r="C156" s="50">
        <v>0</v>
      </c>
      <c r="D156" s="52">
        <f t="shared" si="0"/>
        <v>0</v>
      </c>
      <c r="E156" s="51"/>
    </row>
    <row r="157" spans="1:5" x14ac:dyDescent="0.2">
      <c r="A157" s="49">
        <v>5290</v>
      </c>
      <c r="B157" s="46" t="s">
        <v>416</v>
      </c>
      <c r="C157" s="50">
        <f>SUM(C158:C159)</f>
        <v>0</v>
      </c>
      <c r="D157" s="52">
        <f t="shared" si="0"/>
        <v>0</v>
      </c>
      <c r="E157" s="51"/>
    </row>
    <row r="158" spans="1:5" x14ac:dyDescent="0.2">
      <c r="A158" s="49">
        <v>5291</v>
      </c>
      <c r="B158" s="46" t="s">
        <v>417</v>
      </c>
      <c r="C158" s="50">
        <v>0</v>
      </c>
      <c r="D158" s="52">
        <f t="shared" si="0"/>
        <v>0</v>
      </c>
      <c r="E158" s="51"/>
    </row>
    <row r="159" spans="1:5" x14ac:dyDescent="0.2">
      <c r="A159" s="49">
        <v>5292</v>
      </c>
      <c r="B159" s="46" t="s">
        <v>418</v>
      </c>
      <c r="C159" s="50">
        <v>0</v>
      </c>
      <c r="D159" s="52">
        <f t="shared" si="0"/>
        <v>0</v>
      </c>
      <c r="E159" s="51"/>
    </row>
    <row r="160" spans="1:5" x14ac:dyDescent="0.2">
      <c r="A160" s="49">
        <v>5300</v>
      </c>
      <c r="B160" s="46" t="s">
        <v>419</v>
      </c>
      <c r="C160" s="50">
        <f>C161+C164+C167</f>
        <v>7249209.8099999996</v>
      </c>
      <c r="D160" s="52">
        <f t="shared" si="0"/>
        <v>1.0202625767495638E-2</v>
      </c>
      <c r="E160" s="51"/>
    </row>
    <row r="161" spans="1:5" x14ac:dyDescent="0.2">
      <c r="A161" s="49">
        <v>5310</v>
      </c>
      <c r="B161" s="46" t="s">
        <v>335</v>
      </c>
      <c r="C161" s="50">
        <f>C162+C163</f>
        <v>0</v>
      </c>
      <c r="D161" s="52">
        <f t="shared" si="0"/>
        <v>0</v>
      </c>
      <c r="E161" s="51"/>
    </row>
    <row r="162" spans="1:5" x14ac:dyDescent="0.2">
      <c r="A162" s="49">
        <v>5311</v>
      </c>
      <c r="B162" s="46" t="s">
        <v>420</v>
      </c>
      <c r="C162" s="50">
        <v>0</v>
      </c>
      <c r="D162" s="52">
        <f t="shared" si="0"/>
        <v>0</v>
      </c>
      <c r="E162" s="51"/>
    </row>
    <row r="163" spans="1:5" x14ac:dyDescent="0.2">
      <c r="A163" s="49">
        <v>5312</v>
      </c>
      <c r="B163" s="46" t="s">
        <v>421</v>
      </c>
      <c r="C163" s="50">
        <v>0</v>
      </c>
      <c r="D163" s="52">
        <f t="shared" si="0"/>
        <v>0</v>
      </c>
      <c r="E163" s="51"/>
    </row>
    <row r="164" spans="1:5" x14ac:dyDescent="0.2">
      <c r="A164" s="49">
        <v>5320</v>
      </c>
      <c r="B164" s="46" t="s">
        <v>336</v>
      </c>
      <c r="C164" s="50">
        <f>SUM(C165:C166)</f>
        <v>0</v>
      </c>
      <c r="D164" s="52">
        <f t="shared" ref="D164:D220" si="1">C164/$C$98</f>
        <v>0</v>
      </c>
      <c r="E164" s="51"/>
    </row>
    <row r="165" spans="1:5" x14ac:dyDescent="0.2">
      <c r="A165" s="49">
        <v>5321</v>
      </c>
      <c r="B165" s="46" t="s">
        <v>422</v>
      </c>
      <c r="C165" s="50">
        <v>0</v>
      </c>
      <c r="D165" s="52">
        <f t="shared" si="1"/>
        <v>0</v>
      </c>
      <c r="E165" s="51"/>
    </row>
    <row r="166" spans="1:5" x14ac:dyDescent="0.2">
      <c r="A166" s="49">
        <v>5322</v>
      </c>
      <c r="B166" s="46" t="s">
        <v>423</v>
      </c>
      <c r="C166" s="50">
        <v>0</v>
      </c>
      <c r="D166" s="52">
        <f t="shared" si="1"/>
        <v>0</v>
      </c>
      <c r="E166" s="51"/>
    </row>
    <row r="167" spans="1:5" x14ac:dyDescent="0.2">
      <c r="A167" s="49">
        <v>5330</v>
      </c>
      <c r="B167" s="46" t="s">
        <v>337</v>
      </c>
      <c r="C167" s="50">
        <f>SUM(C168:C169)</f>
        <v>7249209.8099999996</v>
      </c>
      <c r="D167" s="52">
        <f t="shared" si="1"/>
        <v>1.0202625767495638E-2</v>
      </c>
      <c r="E167" s="51"/>
    </row>
    <row r="168" spans="1:5" x14ac:dyDescent="0.2">
      <c r="A168" s="49">
        <v>5331</v>
      </c>
      <c r="B168" s="46" t="s">
        <v>424</v>
      </c>
      <c r="C168" s="50">
        <v>7249209.8099999996</v>
      </c>
      <c r="D168" s="52">
        <f t="shared" si="1"/>
        <v>1.0202625767495638E-2</v>
      </c>
      <c r="E168" s="51"/>
    </row>
    <row r="169" spans="1:5" x14ac:dyDescent="0.2">
      <c r="A169" s="49">
        <v>5332</v>
      </c>
      <c r="B169" s="46" t="s">
        <v>425</v>
      </c>
      <c r="C169" s="50">
        <v>0</v>
      </c>
      <c r="D169" s="52">
        <f t="shared" si="1"/>
        <v>0</v>
      </c>
      <c r="E169" s="51"/>
    </row>
    <row r="170" spans="1:5" x14ac:dyDescent="0.2">
      <c r="A170" s="49">
        <v>5400</v>
      </c>
      <c r="B170" s="46" t="s">
        <v>426</v>
      </c>
      <c r="C170" s="50">
        <f>C171+C174+C177+C180+C182</f>
        <v>731227.86</v>
      </c>
      <c r="D170" s="52">
        <f t="shared" si="1"/>
        <v>1.029138954711354E-3</v>
      </c>
      <c r="E170" s="51"/>
    </row>
    <row r="171" spans="1:5" x14ac:dyDescent="0.2">
      <c r="A171" s="49">
        <v>5410</v>
      </c>
      <c r="B171" s="46" t="s">
        <v>427</v>
      </c>
      <c r="C171" s="50">
        <f>SUM(C172:C173)</f>
        <v>731227.86</v>
      </c>
      <c r="D171" s="52">
        <f t="shared" si="1"/>
        <v>1.029138954711354E-3</v>
      </c>
      <c r="E171" s="51"/>
    </row>
    <row r="172" spans="1:5" x14ac:dyDescent="0.2">
      <c r="A172" s="49">
        <v>5411</v>
      </c>
      <c r="B172" s="46" t="s">
        <v>428</v>
      </c>
      <c r="C172" s="50">
        <v>731227.86</v>
      </c>
      <c r="D172" s="52">
        <f t="shared" si="1"/>
        <v>1.029138954711354E-3</v>
      </c>
      <c r="E172" s="51"/>
    </row>
    <row r="173" spans="1:5" x14ac:dyDescent="0.2">
      <c r="A173" s="49">
        <v>5412</v>
      </c>
      <c r="B173" s="46" t="s">
        <v>429</v>
      </c>
      <c r="C173" s="50">
        <v>0</v>
      </c>
      <c r="D173" s="52">
        <f t="shared" si="1"/>
        <v>0</v>
      </c>
      <c r="E173" s="51"/>
    </row>
    <row r="174" spans="1:5" x14ac:dyDescent="0.2">
      <c r="A174" s="49">
        <v>5420</v>
      </c>
      <c r="B174" s="46" t="s">
        <v>430</v>
      </c>
      <c r="C174" s="50">
        <f>SUM(C175:C176)</f>
        <v>0</v>
      </c>
      <c r="D174" s="52">
        <f t="shared" si="1"/>
        <v>0</v>
      </c>
      <c r="E174" s="51"/>
    </row>
    <row r="175" spans="1:5" x14ac:dyDescent="0.2">
      <c r="A175" s="49">
        <v>5421</v>
      </c>
      <c r="B175" s="46" t="s">
        <v>431</v>
      </c>
      <c r="C175" s="50">
        <v>0</v>
      </c>
      <c r="D175" s="52">
        <f t="shared" si="1"/>
        <v>0</v>
      </c>
      <c r="E175" s="51"/>
    </row>
    <row r="176" spans="1:5" x14ac:dyDescent="0.2">
      <c r="A176" s="49">
        <v>5422</v>
      </c>
      <c r="B176" s="46" t="s">
        <v>432</v>
      </c>
      <c r="C176" s="50">
        <v>0</v>
      </c>
      <c r="D176" s="52">
        <f t="shared" si="1"/>
        <v>0</v>
      </c>
      <c r="E176" s="51"/>
    </row>
    <row r="177" spans="1:5" x14ac:dyDescent="0.2">
      <c r="A177" s="49">
        <v>5430</v>
      </c>
      <c r="B177" s="46" t="s">
        <v>433</v>
      </c>
      <c r="C177" s="50">
        <f>SUM(C178:C179)</f>
        <v>0</v>
      </c>
      <c r="D177" s="52">
        <f t="shared" si="1"/>
        <v>0</v>
      </c>
      <c r="E177" s="51"/>
    </row>
    <row r="178" spans="1:5" x14ac:dyDescent="0.2">
      <c r="A178" s="49">
        <v>5431</v>
      </c>
      <c r="B178" s="46" t="s">
        <v>434</v>
      </c>
      <c r="C178" s="50">
        <v>0</v>
      </c>
      <c r="D178" s="52">
        <f t="shared" si="1"/>
        <v>0</v>
      </c>
      <c r="E178" s="51"/>
    </row>
    <row r="179" spans="1:5" x14ac:dyDescent="0.2">
      <c r="A179" s="49">
        <v>5432</v>
      </c>
      <c r="B179" s="46" t="s">
        <v>435</v>
      </c>
      <c r="C179" s="50">
        <v>0</v>
      </c>
      <c r="D179" s="52">
        <f t="shared" si="1"/>
        <v>0</v>
      </c>
      <c r="E179" s="51"/>
    </row>
    <row r="180" spans="1:5" x14ac:dyDescent="0.2">
      <c r="A180" s="49">
        <v>5440</v>
      </c>
      <c r="B180" s="46" t="s">
        <v>436</v>
      </c>
      <c r="C180" s="50">
        <f>SUM(C181)</f>
        <v>0</v>
      </c>
      <c r="D180" s="52">
        <f t="shared" si="1"/>
        <v>0</v>
      </c>
      <c r="E180" s="51"/>
    </row>
    <row r="181" spans="1:5" x14ac:dyDescent="0.2">
      <c r="A181" s="49">
        <v>5441</v>
      </c>
      <c r="B181" s="46" t="s">
        <v>436</v>
      </c>
      <c r="C181" s="50">
        <v>0</v>
      </c>
      <c r="D181" s="52">
        <f t="shared" si="1"/>
        <v>0</v>
      </c>
      <c r="E181" s="51"/>
    </row>
    <row r="182" spans="1:5" x14ac:dyDescent="0.2">
      <c r="A182" s="49">
        <v>5450</v>
      </c>
      <c r="B182" s="46" t="s">
        <v>437</v>
      </c>
      <c r="C182" s="50">
        <f>SUM(C183:C184)</f>
        <v>0</v>
      </c>
      <c r="D182" s="52">
        <f t="shared" si="1"/>
        <v>0</v>
      </c>
      <c r="E182" s="51"/>
    </row>
    <row r="183" spans="1:5" x14ac:dyDescent="0.2">
      <c r="A183" s="49">
        <v>5451</v>
      </c>
      <c r="B183" s="46" t="s">
        <v>438</v>
      </c>
      <c r="C183" s="50">
        <v>0</v>
      </c>
      <c r="D183" s="52">
        <f t="shared" si="1"/>
        <v>0</v>
      </c>
      <c r="E183" s="51"/>
    </row>
    <row r="184" spans="1:5" x14ac:dyDescent="0.2">
      <c r="A184" s="49">
        <v>5452</v>
      </c>
      <c r="B184" s="46" t="s">
        <v>439</v>
      </c>
      <c r="C184" s="50">
        <v>0</v>
      </c>
      <c r="D184" s="52">
        <f t="shared" si="1"/>
        <v>0</v>
      </c>
      <c r="E184" s="51"/>
    </row>
    <row r="185" spans="1:5" x14ac:dyDescent="0.2">
      <c r="A185" s="49">
        <v>5500</v>
      </c>
      <c r="B185" s="46" t="s">
        <v>440</v>
      </c>
      <c r="C185" s="50">
        <f>C186+C195+C198+C204+C206+C208</f>
        <v>17544305.52</v>
      </c>
      <c r="D185" s="52">
        <f t="shared" si="1"/>
        <v>2.4692068275392894E-2</v>
      </c>
      <c r="E185" s="51"/>
    </row>
    <row r="186" spans="1:5" x14ac:dyDescent="0.2">
      <c r="A186" s="49">
        <v>5510</v>
      </c>
      <c r="B186" s="46" t="s">
        <v>441</v>
      </c>
      <c r="C186" s="50">
        <f>SUM(C187:C194)</f>
        <v>17544305.52</v>
      </c>
      <c r="D186" s="52">
        <f t="shared" si="1"/>
        <v>2.4692068275392894E-2</v>
      </c>
      <c r="E186" s="51"/>
    </row>
    <row r="187" spans="1:5" x14ac:dyDescent="0.2">
      <c r="A187" s="49">
        <v>5511</v>
      </c>
      <c r="B187" s="46" t="s">
        <v>442</v>
      </c>
      <c r="C187" s="50">
        <v>0</v>
      </c>
      <c r="D187" s="52">
        <f t="shared" si="1"/>
        <v>0</v>
      </c>
      <c r="E187" s="51"/>
    </row>
    <row r="188" spans="1:5" x14ac:dyDescent="0.2">
      <c r="A188" s="49">
        <v>5512</v>
      </c>
      <c r="B188" s="46" t="s">
        <v>443</v>
      </c>
      <c r="C188" s="50">
        <v>0</v>
      </c>
      <c r="D188" s="52">
        <f t="shared" si="1"/>
        <v>0</v>
      </c>
      <c r="E188" s="51"/>
    </row>
    <row r="189" spans="1:5" x14ac:dyDescent="0.2">
      <c r="A189" s="49">
        <v>5513</v>
      </c>
      <c r="B189" s="46" t="s">
        <v>444</v>
      </c>
      <c r="C189" s="50">
        <v>3338873.16</v>
      </c>
      <c r="D189" s="52">
        <f t="shared" si="1"/>
        <v>4.6991705619588882E-3</v>
      </c>
      <c r="E189" s="51"/>
    </row>
    <row r="190" spans="1:5" x14ac:dyDescent="0.2">
      <c r="A190" s="49">
        <v>5514</v>
      </c>
      <c r="B190" s="46" t="s">
        <v>445</v>
      </c>
      <c r="C190" s="50">
        <v>663228.34</v>
      </c>
      <c r="D190" s="52">
        <f t="shared" si="1"/>
        <v>9.3343560591707545E-4</v>
      </c>
      <c r="E190" s="51"/>
    </row>
    <row r="191" spans="1:5" x14ac:dyDescent="0.2">
      <c r="A191" s="49">
        <v>5515</v>
      </c>
      <c r="B191" s="46" t="s">
        <v>446</v>
      </c>
      <c r="C191" s="50">
        <v>13062410.58</v>
      </c>
      <c r="D191" s="52">
        <f t="shared" si="1"/>
        <v>1.8384195003609039E-2</v>
      </c>
      <c r="E191" s="51"/>
    </row>
    <row r="192" spans="1:5" x14ac:dyDescent="0.2">
      <c r="A192" s="49">
        <v>5516</v>
      </c>
      <c r="B192" s="46" t="s">
        <v>447</v>
      </c>
      <c r="C192" s="50">
        <v>0</v>
      </c>
      <c r="D192" s="52">
        <f t="shared" si="1"/>
        <v>0</v>
      </c>
      <c r="E192" s="51"/>
    </row>
    <row r="193" spans="1:5" x14ac:dyDescent="0.2">
      <c r="A193" s="49">
        <v>5517</v>
      </c>
      <c r="B193" s="46" t="s">
        <v>448</v>
      </c>
      <c r="C193" s="50">
        <v>479793.44</v>
      </c>
      <c r="D193" s="52">
        <f t="shared" si="1"/>
        <v>6.7526710390789098E-4</v>
      </c>
      <c r="E193" s="51"/>
    </row>
    <row r="194" spans="1:5" x14ac:dyDescent="0.2">
      <c r="A194" s="49">
        <v>5518</v>
      </c>
      <c r="B194" s="46" t="s">
        <v>81</v>
      </c>
      <c r="C194" s="50">
        <v>0</v>
      </c>
      <c r="D194" s="52">
        <f t="shared" si="1"/>
        <v>0</v>
      </c>
      <c r="E194" s="51"/>
    </row>
    <row r="195" spans="1:5" x14ac:dyDescent="0.2">
      <c r="A195" s="49">
        <v>5520</v>
      </c>
      <c r="B195" s="46" t="s">
        <v>80</v>
      </c>
      <c r="C195" s="50">
        <f>SUM(C196:C197)</f>
        <v>0</v>
      </c>
      <c r="D195" s="52">
        <f t="shared" si="1"/>
        <v>0</v>
      </c>
      <c r="E195" s="51"/>
    </row>
    <row r="196" spans="1:5" x14ac:dyDescent="0.2">
      <c r="A196" s="49">
        <v>5521</v>
      </c>
      <c r="B196" s="46" t="s">
        <v>449</v>
      </c>
      <c r="C196" s="50">
        <v>0</v>
      </c>
      <c r="D196" s="52">
        <f t="shared" si="1"/>
        <v>0</v>
      </c>
      <c r="E196" s="51"/>
    </row>
    <row r="197" spans="1:5" x14ac:dyDescent="0.2">
      <c r="A197" s="49">
        <v>5522</v>
      </c>
      <c r="B197" s="46" t="s">
        <v>450</v>
      </c>
      <c r="C197" s="50">
        <v>0</v>
      </c>
      <c r="D197" s="52">
        <f t="shared" si="1"/>
        <v>0</v>
      </c>
      <c r="E197" s="51"/>
    </row>
    <row r="198" spans="1:5" x14ac:dyDescent="0.2">
      <c r="A198" s="49">
        <v>5530</v>
      </c>
      <c r="B198" s="46" t="s">
        <v>451</v>
      </c>
      <c r="C198" s="50">
        <f>SUM(C199:C203)</f>
        <v>0</v>
      </c>
      <c r="D198" s="52">
        <f t="shared" si="1"/>
        <v>0</v>
      </c>
      <c r="E198" s="51"/>
    </row>
    <row r="199" spans="1:5" x14ac:dyDescent="0.2">
      <c r="A199" s="49">
        <v>5531</v>
      </c>
      <c r="B199" s="46" t="s">
        <v>452</v>
      </c>
      <c r="C199" s="50">
        <v>0</v>
      </c>
      <c r="D199" s="52">
        <f t="shared" si="1"/>
        <v>0</v>
      </c>
      <c r="E199" s="51"/>
    </row>
    <row r="200" spans="1:5" x14ac:dyDescent="0.2">
      <c r="A200" s="49">
        <v>5532</v>
      </c>
      <c r="B200" s="46" t="s">
        <v>453</v>
      </c>
      <c r="C200" s="50">
        <v>0</v>
      </c>
      <c r="D200" s="52">
        <f t="shared" si="1"/>
        <v>0</v>
      </c>
      <c r="E200" s="51"/>
    </row>
    <row r="201" spans="1:5" x14ac:dyDescent="0.2">
      <c r="A201" s="49">
        <v>5533</v>
      </c>
      <c r="B201" s="46" t="s">
        <v>454</v>
      </c>
      <c r="C201" s="50">
        <v>0</v>
      </c>
      <c r="D201" s="52">
        <f t="shared" si="1"/>
        <v>0</v>
      </c>
      <c r="E201" s="51"/>
    </row>
    <row r="202" spans="1:5" x14ac:dyDescent="0.2">
      <c r="A202" s="49">
        <v>5534</v>
      </c>
      <c r="B202" s="46" t="s">
        <v>455</v>
      </c>
      <c r="C202" s="50">
        <v>0</v>
      </c>
      <c r="D202" s="52">
        <f t="shared" si="1"/>
        <v>0</v>
      </c>
      <c r="E202" s="51"/>
    </row>
    <row r="203" spans="1:5" x14ac:dyDescent="0.2">
      <c r="A203" s="49">
        <v>5535</v>
      </c>
      <c r="B203" s="46" t="s">
        <v>456</v>
      </c>
      <c r="C203" s="50">
        <v>0</v>
      </c>
      <c r="D203" s="52">
        <f t="shared" si="1"/>
        <v>0</v>
      </c>
      <c r="E203" s="51"/>
    </row>
    <row r="204" spans="1:5" x14ac:dyDescent="0.2">
      <c r="A204" s="49">
        <v>5540</v>
      </c>
      <c r="B204" s="46" t="s">
        <v>457</v>
      </c>
      <c r="C204" s="50">
        <f>SUM(C205)</f>
        <v>0</v>
      </c>
      <c r="D204" s="52">
        <f t="shared" si="1"/>
        <v>0</v>
      </c>
      <c r="E204" s="51"/>
    </row>
    <row r="205" spans="1:5" x14ac:dyDescent="0.2">
      <c r="A205" s="49">
        <v>5541</v>
      </c>
      <c r="B205" s="46" t="s">
        <v>457</v>
      </c>
      <c r="C205" s="50">
        <v>0</v>
      </c>
      <c r="D205" s="52">
        <f t="shared" si="1"/>
        <v>0</v>
      </c>
      <c r="E205" s="51"/>
    </row>
    <row r="206" spans="1:5" x14ac:dyDescent="0.2">
      <c r="A206" s="49">
        <v>5550</v>
      </c>
      <c r="B206" s="46" t="s">
        <v>458</v>
      </c>
      <c r="C206" s="50">
        <f>C207</f>
        <v>0</v>
      </c>
      <c r="D206" s="52">
        <f t="shared" si="1"/>
        <v>0</v>
      </c>
      <c r="E206" s="51"/>
    </row>
    <row r="207" spans="1:5" x14ac:dyDescent="0.2">
      <c r="A207" s="49">
        <v>5551</v>
      </c>
      <c r="B207" s="46" t="s">
        <v>458</v>
      </c>
      <c r="C207" s="50">
        <v>0</v>
      </c>
      <c r="D207" s="52">
        <f t="shared" si="1"/>
        <v>0</v>
      </c>
      <c r="E207" s="51"/>
    </row>
    <row r="208" spans="1:5" x14ac:dyDescent="0.2">
      <c r="A208" s="49">
        <v>5590</v>
      </c>
      <c r="B208" s="46" t="s">
        <v>459</v>
      </c>
      <c r="C208" s="50">
        <f>SUM(C209:C217)</f>
        <v>0</v>
      </c>
      <c r="D208" s="52">
        <f t="shared" si="1"/>
        <v>0</v>
      </c>
      <c r="E208" s="51"/>
    </row>
    <row r="209" spans="1:5" x14ac:dyDescent="0.2">
      <c r="A209" s="49">
        <v>5591</v>
      </c>
      <c r="B209" s="46" t="s">
        <v>460</v>
      </c>
      <c r="C209" s="50">
        <v>0</v>
      </c>
      <c r="D209" s="52">
        <f t="shared" si="1"/>
        <v>0</v>
      </c>
      <c r="E209" s="51"/>
    </row>
    <row r="210" spans="1:5" x14ac:dyDescent="0.2">
      <c r="A210" s="49">
        <v>5592</v>
      </c>
      <c r="B210" s="46" t="s">
        <v>461</v>
      </c>
      <c r="C210" s="50">
        <v>0</v>
      </c>
      <c r="D210" s="52">
        <f t="shared" si="1"/>
        <v>0</v>
      </c>
      <c r="E210" s="51"/>
    </row>
    <row r="211" spans="1:5" x14ac:dyDescent="0.2">
      <c r="A211" s="49">
        <v>5593</v>
      </c>
      <c r="B211" s="46" t="s">
        <v>462</v>
      </c>
      <c r="C211" s="50">
        <v>0</v>
      </c>
      <c r="D211" s="52">
        <f t="shared" si="1"/>
        <v>0</v>
      </c>
      <c r="E211" s="51"/>
    </row>
    <row r="212" spans="1:5" x14ac:dyDescent="0.2">
      <c r="A212" s="49">
        <v>5594</v>
      </c>
      <c r="B212" s="46" t="s">
        <v>518</v>
      </c>
      <c r="C212" s="50">
        <v>0</v>
      </c>
      <c r="D212" s="52">
        <f t="shared" si="1"/>
        <v>0</v>
      </c>
      <c r="E212" s="51"/>
    </row>
    <row r="213" spans="1:5" x14ac:dyDescent="0.2">
      <c r="A213" s="49">
        <v>5595</v>
      </c>
      <c r="B213" s="46" t="s">
        <v>464</v>
      </c>
      <c r="C213" s="50">
        <v>0</v>
      </c>
      <c r="D213" s="52">
        <f t="shared" si="1"/>
        <v>0</v>
      </c>
      <c r="E213" s="51"/>
    </row>
    <row r="214" spans="1:5" x14ac:dyDescent="0.2">
      <c r="A214" s="49">
        <v>5596</v>
      </c>
      <c r="B214" s="46" t="s">
        <v>357</v>
      </c>
      <c r="C214" s="50">
        <v>0</v>
      </c>
      <c r="D214" s="52">
        <f t="shared" si="1"/>
        <v>0</v>
      </c>
      <c r="E214" s="51"/>
    </row>
    <row r="215" spans="1:5" x14ac:dyDescent="0.2">
      <c r="A215" s="49">
        <v>5597</v>
      </c>
      <c r="B215" s="46" t="s">
        <v>465</v>
      </c>
      <c r="C215" s="50">
        <v>0</v>
      </c>
      <c r="D215" s="52">
        <f t="shared" si="1"/>
        <v>0</v>
      </c>
      <c r="E215" s="51"/>
    </row>
    <row r="216" spans="1:5" x14ac:dyDescent="0.2">
      <c r="A216" s="49">
        <v>5598</v>
      </c>
      <c r="B216" s="46" t="s">
        <v>519</v>
      </c>
      <c r="C216" s="50">
        <v>0</v>
      </c>
      <c r="D216" s="52">
        <f t="shared" si="1"/>
        <v>0</v>
      </c>
      <c r="E216" s="51"/>
    </row>
    <row r="217" spans="1:5" x14ac:dyDescent="0.2">
      <c r="A217" s="49">
        <v>5599</v>
      </c>
      <c r="B217" s="46" t="s">
        <v>466</v>
      </c>
      <c r="C217" s="50">
        <v>0</v>
      </c>
      <c r="D217" s="52">
        <f t="shared" si="1"/>
        <v>0</v>
      </c>
      <c r="E217" s="51"/>
    </row>
    <row r="218" spans="1:5" x14ac:dyDescent="0.2">
      <c r="A218" s="49">
        <v>5600</v>
      </c>
      <c r="B218" s="46" t="s">
        <v>79</v>
      </c>
      <c r="C218" s="50">
        <f>C219</f>
        <v>22341588.57</v>
      </c>
      <c r="D218" s="52">
        <f t="shared" si="1"/>
        <v>3.1443822596585604E-2</v>
      </c>
      <c r="E218" s="51"/>
    </row>
    <row r="219" spans="1:5" x14ac:dyDescent="0.2">
      <c r="A219" s="49">
        <v>5610</v>
      </c>
      <c r="B219" s="46" t="s">
        <v>467</v>
      </c>
      <c r="C219" s="50">
        <f>C220</f>
        <v>22341588.57</v>
      </c>
      <c r="D219" s="52">
        <f t="shared" si="1"/>
        <v>3.1443822596585604E-2</v>
      </c>
      <c r="E219" s="51"/>
    </row>
    <row r="220" spans="1:5" x14ac:dyDescent="0.2">
      <c r="A220" s="49">
        <v>5611</v>
      </c>
      <c r="B220" s="46" t="s">
        <v>468</v>
      </c>
      <c r="C220" s="50">
        <v>22341588.57</v>
      </c>
      <c r="D220" s="52">
        <f t="shared" si="1"/>
        <v>3.1443822596585604E-2</v>
      </c>
      <c r="E220" s="51"/>
    </row>
    <row r="222" spans="1:5" x14ac:dyDescent="0.2">
      <c r="B222" s="18" t="s">
        <v>633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04"/>
    </row>
    <row r="2" spans="1:2" ht="15" customHeight="1" x14ac:dyDescent="0.2">
      <c r="A2" s="91" t="s">
        <v>190</v>
      </c>
      <c r="B2" s="92" t="s">
        <v>50</v>
      </c>
    </row>
    <row r="3" spans="1:2" x14ac:dyDescent="0.2">
      <c r="A3" s="13"/>
      <c r="B3" s="105"/>
    </row>
    <row r="4" spans="1:2" ht="14.1" customHeight="1" x14ac:dyDescent="0.2">
      <c r="A4" s="106" t="s">
        <v>577</v>
      </c>
      <c r="B4" s="96" t="s">
        <v>78</v>
      </c>
    </row>
    <row r="5" spans="1:2" ht="14.1" customHeight="1" x14ac:dyDescent="0.2">
      <c r="A5" s="97"/>
      <c r="B5" s="96" t="s">
        <v>51</v>
      </c>
    </row>
    <row r="6" spans="1:2" ht="14.1" customHeight="1" x14ac:dyDescent="0.2">
      <c r="A6" s="97"/>
      <c r="B6" s="96" t="s">
        <v>148</v>
      </c>
    </row>
    <row r="7" spans="1:2" ht="14.1" customHeight="1" x14ac:dyDescent="0.2">
      <c r="A7" s="97"/>
      <c r="B7" s="96" t="s">
        <v>63</v>
      </c>
    </row>
    <row r="8" spans="1:2" x14ac:dyDescent="0.2">
      <c r="A8" s="97"/>
    </row>
    <row r="9" spans="1:2" x14ac:dyDescent="0.2">
      <c r="A9" s="106" t="s">
        <v>578</v>
      </c>
      <c r="B9" s="98" t="s">
        <v>150</v>
      </c>
    </row>
    <row r="10" spans="1:2" ht="15" customHeight="1" x14ac:dyDescent="0.2">
      <c r="A10" s="97"/>
      <c r="B10" s="107" t="s">
        <v>63</v>
      </c>
    </row>
    <row r="11" spans="1:2" x14ac:dyDescent="0.2">
      <c r="A11" s="97"/>
    </row>
    <row r="12" spans="1:2" x14ac:dyDescent="0.2">
      <c r="A12" s="106" t="s">
        <v>580</v>
      </c>
      <c r="B12" s="98" t="s">
        <v>150</v>
      </c>
    </row>
    <row r="13" spans="1:2" ht="20.399999999999999" x14ac:dyDescent="0.2">
      <c r="A13" s="97"/>
      <c r="B13" s="98" t="s">
        <v>70</v>
      </c>
    </row>
    <row r="14" spans="1:2" x14ac:dyDescent="0.2">
      <c r="A14" s="97"/>
      <c r="B14" s="107" t="s">
        <v>63</v>
      </c>
    </row>
    <row r="15" spans="1:2" x14ac:dyDescent="0.2">
      <c r="A15" s="97"/>
    </row>
    <row r="16" spans="1:2" x14ac:dyDescent="0.2">
      <c r="A16" s="97"/>
    </row>
    <row r="17" spans="1:2" ht="15" customHeight="1" x14ac:dyDescent="0.2">
      <c r="A17" s="106" t="s">
        <v>581</v>
      </c>
      <c r="B17" s="100" t="s">
        <v>71</v>
      </c>
    </row>
    <row r="18" spans="1:2" ht="15" customHeight="1" x14ac:dyDescent="0.2">
      <c r="A18" s="13"/>
      <c r="B18" s="100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1" sqref="E1:E3"/>
    </sheetView>
  </sheetViews>
  <sheetFormatPr baseColWidth="10" defaultColWidth="9.109375" defaultRowHeight="10.199999999999999" x14ac:dyDescent="0.2"/>
  <cols>
    <col min="1" max="1" width="10" style="25" customWidth="1"/>
    <col min="2" max="2" width="48.109375" style="25" customWidth="1"/>
    <col min="3" max="3" width="22.88671875" style="25" customWidth="1"/>
    <col min="4" max="5" width="16.6640625" style="25" customWidth="1"/>
    <col min="6" max="16384" width="9.109375" style="25"/>
  </cols>
  <sheetData>
    <row r="1" spans="1:5" ht="18.899999999999999" customHeight="1" x14ac:dyDescent="0.2">
      <c r="A1" s="168" t="s">
        <v>668</v>
      </c>
      <c r="B1" s="168"/>
      <c r="C1" s="168"/>
      <c r="D1" s="24" t="s">
        <v>614</v>
      </c>
      <c r="E1" s="202">
        <f>'Notas a los Edos Financieros'!D1</f>
        <v>2022</v>
      </c>
    </row>
    <row r="2" spans="1:5" ht="18.899999999999999" customHeight="1" x14ac:dyDescent="0.2">
      <c r="A2" s="168" t="s">
        <v>619</v>
      </c>
      <c r="B2" s="168"/>
      <c r="C2" s="168"/>
      <c r="D2" s="24" t="s">
        <v>615</v>
      </c>
      <c r="E2" s="202" t="str">
        <f>'Notas a los Edos Financieros'!D2</f>
        <v>Anual</v>
      </c>
    </row>
    <row r="3" spans="1:5" ht="18.899999999999999" customHeight="1" x14ac:dyDescent="0.2">
      <c r="A3" s="168" t="s">
        <v>669</v>
      </c>
      <c r="B3" s="168"/>
      <c r="C3" s="168"/>
      <c r="D3" s="24" t="s">
        <v>616</v>
      </c>
      <c r="E3" s="202">
        <f>'Notas a los Edos Financieros'!D3</f>
        <v>4</v>
      </c>
    </row>
    <row r="4" spans="1:5" x14ac:dyDescent="0.2">
      <c r="A4" s="26" t="s">
        <v>196</v>
      </c>
      <c r="B4" s="27"/>
      <c r="C4" s="27"/>
      <c r="D4" s="27"/>
      <c r="E4" s="27"/>
    </row>
    <row r="6" spans="1:5" x14ac:dyDescent="0.2">
      <c r="A6" s="27" t="s">
        <v>174</v>
      </c>
      <c r="B6" s="27"/>
      <c r="C6" s="27"/>
      <c r="D6" s="27"/>
      <c r="E6" s="27"/>
    </row>
    <row r="7" spans="1:5" x14ac:dyDescent="0.2">
      <c r="A7" s="28" t="s">
        <v>146</v>
      </c>
      <c r="B7" s="28" t="s">
        <v>143</v>
      </c>
      <c r="C7" s="28" t="s">
        <v>144</v>
      </c>
      <c r="D7" s="28" t="s">
        <v>145</v>
      </c>
      <c r="E7" s="28" t="s">
        <v>147</v>
      </c>
    </row>
    <row r="8" spans="1:5" x14ac:dyDescent="0.2">
      <c r="A8" s="29">
        <v>3110</v>
      </c>
      <c r="B8" s="25" t="s">
        <v>336</v>
      </c>
      <c r="C8" s="30">
        <v>0</v>
      </c>
    </row>
    <row r="9" spans="1:5" x14ac:dyDescent="0.2">
      <c r="A9" s="29">
        <v>3120</v>
      </c>
      <c r="B9" s="25" t="s">
        <v>469</v>
      </c>
      <c r="C9" s="30">
        <v>2522134.88</v>
      </c>
    </row>
    <row r="10" spans="1:5" x14ac:dyDescent="0.2">
      <c r="A10" s="29">
        <v>3130</v>
      </c>
      <c r="B10" s="25" t="s">
        <v>470</v>
      </c>
      <c r="C10" s="30">
        <v>0</v>
      </c>
    </row>
    <row r="12" spans="1:5" x14ac:dyDescent="0.2">
      <c r="A12" s="27" t="s">
        <v>176</v>
      </c>
      <c r="B12" s="27"/>
      <c r="C12" s="27"/>
      <c r="D12" s="27"/>
      <c r="E12" s="27"/>
    </row>
    <row r="13" spans="1:5" x14ac:dyDescent="0.2">
      <c r="A13" s="28" t="s">
        <v>146</v>
      </c>
      <c r="B13" s="28" t="s">
        <v>143</v>
      </c>
      <c r="C13" s="28" t="s">
        <v>144</v>
      </c>
      <c r="D13" s="28" t="s">
        <v>471</v>
      </c>
      <c r="E13" s="28"/>
    </row>
    <row r="14" spans="1:5" x14ac:dyDescent="0.2">
      <c r="A14" s="29">
        <v>3210</v>
      </c>
      <c r="B14" s="25" t="s">
        <v>472</v>
      </c>
      <c r="C14" s="30">
        <v>198342113.61000001</v>
      </c>
    </row>
    <row r="15" spans="1:5" x14ac:dyDescent="0.2">
      <c r="A15" s="29">
        <v>3220</v>
      </c>
      <c r="B15" s="25" t="s">
        <v>473</v>
      </c>
      <c r="C15" s="30">
        <v>311115146.27999997</v>
      </c>
    </row>
    <row r="16" spans="1:5" x14ac:dyDescent="0.2">
      <c r="A16" s="29">
        <v>3230</v>
      </c>
      <c r="B16" s="25" t="s">
        <v>474</v>
      </c>
      <c r="C16" s="30">
        <f>SUM(C17:C20)</f>
        <v>0</v>
      </c>
    </row>
    <row r="17" spans="1:3" x14ac:dyDescent="0.2">
      <c r="A17" s="29">
        <v>3231</v>
      </c>
      <c r="B17" s="25" t="s">
        <v>475</v>
      </c>
      <c r="C17" s="30">
        <v>0</v>
      </c>
    </row>
    <row r="18" spans="1:3" x14ac:dyDescent="0.2">
      <c r="A18" s="29">
        <v>3232</v>
      </c>
      <c r="B18" s="25" t="s">
        <v>476</v>
      </c>
      <c r="C18" s="30">
        <v>0</v>
      </c>
    </row>
    <row r="19" spans="1:3" x14ac:dyDescent="0.2">
      <c r="A19" s="29">
        <v>3233</v>
      </c>
      <c r="B19" s="25" t="s">
        <v>477</v>
      </c>
      <c r="C19" s="30">
        <v>0</v>
      </c>
    </row>
    <row r="20" spans="1:3" x14ac:dyDescent="0.2">
      <c r="A20" s="29">
        <v>3239</v>
      </c>
      <c r="B20" s="25" t="s">
        <v>478</v>
      </c>
      <c r="C20" s="30">
        <v>0</v>
      </c>
    </row>
    <row r="21" spans="1:3" x14ac:dyDescent="0.2">
      <c r="A21" s="29">
        <v>3240</v>
      </c>
      <c r="B21" s="25" t="s">
        <v>479</v>
      </c>
      <c r="C21" s="30">
        <f>SUM(C22:C24)</f>
        <v>50265465.109999999</v>
      </c>
    </row>
    <row r="22" spans="1:3" x14ac:dyDescent="0.2">
      <c r="A22" s="29">
        <v>3241</v>
      </c>
      <c r="B22" s="25" t="s">
        <v>480</v>
      </c>
      <c r="C22" s="30">
        <v>50265465.109999999</v>
      </c>
    </row>
    <row r="23" spans="1:3" x14ac:dyDescent="0.2">
      <c r="A23" s="29">
        <v>3242</v>
      </c>
      <c r="B23" s="25" t="s">
        <v>481</v>
      </c>
      <c r="C23" s="30">
        <v>0</v>
      </c>
    </row>
    <row r="24" spans="1:3" x14ac:dyDescent="0.2">
      <c r="A24" s="29">
        <v>3243</v>
      </c>
      <c r="B24" s="25" t="s">
        <v>482</v>
      </c>
      <c r="C24" s="30">
        <v>0</v>
      </c>
    </row>
    <row r="25" spans="1:3" x14ac:dyDescent="0.2">
      <c r="A25" s="29">
        <v>3250</v>
      </c>
      <c r="B25" s="25" t="s">
        <v>483</v>
      </c>
      <c r="C25" s="30">
        <f>SUM(C26:C27)</f>
        <v>0</v>
      </c>
    </row>
    <row r="26" spans="1:3" x14ac:dyDescent="0.2">
      <c r="A26" s="29">
        <v>3251</v>
      </c>
      <c r="B26" s="25" t="s">
        <v>484</v>
      </c>
      <c r="C26" s="30">
        <v>0</v>
      </c>
    </row>
    <row r="27" spans="1:3" x14ac:dyDescent="0.2">
      <c r="A27" s="29">
        <v>3252</v>
      </c>
      <c r="B27" s="25" t="s">
        <v>485</v>
      </c>
      <c r="C27" s="30">
        <v>0</v>
      </c>
    </row>
    <row r="29" spans="1:3" x14ac:dyDescent="0.2">
      <c r="B29" s="25" t="s">
        <v>633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1" t="s">
        <v>190</v>
      </c>
      <c r="B2" s="92" t="s">
        <v>50</v>
      </c>
    </row>
    <row r="4" spans="1:2" ht="15" customHeight="1" x14ac:dyDescent="0.2">
      <c r="A4" s="106" t="s">
        <v>23</v>
      </c>
      <c r="B4" s="96" t="s">
        <v>78</v>
      </c>
    </row>
    <row r="5" spans="1:2" ht="15" customHeight="1" x14ac:dyDescent="0.2">
      <c r="A5" s="106" t="s">
        <v>25</v>
      </c>
      <c r="B5" s="96" t="s">
        <v>51</v>
      </c>
    </row>
    <row r="6" spans="1:2" ht="15" customHeight="1" x14ac:dyDescent="0.2">
      <c r="B6" s="96" t="s">
        <v>175</v>
      </c>
    </row>
    <row r="7" spans="1:2" ht="15" customHeight="1" x14ac:dyDescent="0.2">
      <c r="B7" s="96" t="s">
        <v>73</v>
      </c>
    </row>
    <row r="8" spans="1:2" ht="15" customHeight="1" x14ac:dyDescent="0.2">
      <c r="B8" s="96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0"/>
  <sheetViews>
    <sheetView topLeftCell="A94" zoomScaleNormal="100" workbookViewId="0">
      <selection activeCell="E1" sqref="E1:E3"/>
    </sheetView>
  </sheetViews>
  <sheetFormatPr baseColWidth="10" defaultColWidth="9.109375" defaultRowHeight="10.199999999999999" x14ac:dyDescent="0.2"/>
  <cols>
    <col min="1" max="1" width="10" style="25" customWidth="1"/>
    <col min="2" max="2" width="63.44140625" style="25" bestFit="1" customWidth="1"/>
    <col min="3" max="3" width="15.33203125" style="25" bestFit="1" customWidth="1"/>
    <col min="4" max="4" width="16.44140625" style="25" bestFit="1" customWidth="1"/>
    <col min="5" max="5" width="19.109375" style="25" customWidth="1"/>
    <col min="6" max="6" width="9.109375" style="25"/>
    <col min="7" max="7" width="10.6640625" style="25" bestFit="1" customWidth="1"/>
    <col min="8" max="16384" width="9.109375" style="25"/>
  </cols>
  <sheetData>
    <row r="1" spans="1:5" s="31" customFormat="1" ht="18.899999999999999" customHeight="1" x14ac:dyDescent="0.3">
      <c r="A1" s="168" t="s">
        <v>668</v>
      </c>
      <c r="B1" s="168"/>
      <c r="C1" s="168"/>
      <c r="D1" s="24" t="s">
        <v>614</v>
      </c>
      <c r="E1" s="202">
        <f>'Notas a los Edos Financieros'!D1</f>
        <v>2022</v>
      </c>
    </row>
    <row r="2" spans="1:5" s="31" customFormat="1" ht="18.899999999999999" customHeight="1" x14ac:dyDescent="0.3">
      <c r="A2" s="168" t="s">
        <v>620</v>
      </c>
      <c r="B2" s="168"/>
      <c r="C2" s="168"/>
      <c r="D2" s="24" t="s">
        <v>615</v>
      </c>
      <c r="E2" s="202" t="str">
        <f>'Notas a los Edos Financieros'!D2</f>
        <v>Anual</v>
      </c>
    </row>
    <row r="3" spans="1:5" s="31" customFormat="1" ht="18.899999999999999" customHeight="1" x14ac:dyDescent="0.3">
      <c r="A3" s="168" t="s">
        <v>669</v>
      </c>
      <c r="B3" s="168"/>
      <c r="C3" s="168"/>
      <c r="D3" s="24" t="s">
        <v>616</v>
      </c>
      <c r="E3" s="202">
        <f>'Notas a los Edos Financieros'!D3</f>
        <v>4</v>
      </c>
    </row>
    <row r="4" spans="1:5" x14ac:dyDescent="0.2">
      <c r="A4" s="26" t="s">
        <v>196</v>
      </c>
      <c r="B4" s="27"/>
      <c r="C4" s="27"/>
      <c r="D4" s="27"/>
      <c r="E4" s="27"/>
    </row>
    <row r="6" spans="1:5" x14ac:dyDescent="0.2">
      <c r="A6" s="27" t="s">
        <v>177</v>
      </c>
      <c r="B6" s="27"/>
      <c r="C6" s="27"/>
      <c r="D6" s="27"/>
      <c r="E6" s="27"/>
    </row>
    <row r="7" spans="1:5" x14ac:dyDescent="0.2">
      <c r="A7" s="28" t="s">
        <v>146</v>
      </c>
      <c r="B7" s="28" t="s">
        <v>657</v>
      </c>
      <c r="C7" s="123">
        <v>2022</v>
      </c>
      <c r="D7" s="123">
        <v>2021</v>
      </c>
      <c r="E7" s="28"/>
    </row>
    <row r="8" spans="1:5" x14ac:dyDescent="0.2">
      <c r="A8" s="29">
        <v>1111</v>
      </c>
      <c r="B8" s="25" t="s">
        <v>486</v>
      </c>
      <c r="C8" s="30">
        <v>226187.25</v>
      </c>
      <c r="D8" s="30">
        <v>77144.44</v>
      </c>
    </row>
    <row r="9" spans="1:5" x14ac:dyDescent="0.2">
      <c r="A9" s="29">
        <v>1112</v>
      </c>
      <c r="B9" s="25" t="s">
        <v>487</v>
      </c>
      <c r="C9" s="30">
        <v>172913856.66999999</v>
      </c>
      <c r="D9" s="30">
        <v>108836594.34</v>
      </c>
    </row>
    <row r="10" spans="1:5" x14ac:dyDescent="0.2">
      <c r="A10" s="29">
        <v>1113</v>
      </c>
      <c r="B10" s="25" t="s">
        <v>488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197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198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489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490</v>
      </c>
      <c r="C14" s="30">
        <v>0</v>
      </c>
      <c r="D14" s="30">
        <v>0</v>
      </c>
    </row>
    <row r="15" spans="1:5" x14ac:dyDescent="0.2">
      <c r="A15" s="127">
        <v>1110</v>
      </c>
      <c r="B15" s="128" t="s">
        <v>635</v>
      </c>
      <c r="C15" s="129">
        <f>SUM(C8:C14)</f>
        <v>173140043.91999999</v>
      </c>
      <c r="D15" s="129">
        <f>SUM(D8:D14)</f>
        <v>108913738.78</v>
      </c>
    </row>
    <row r="18" spans="1:5" x14ac:dyDescent="0.2">
      <c r="A18" s="27" t="s">
        <v>178</v>
      </c>
      <c r="B18" s="27"/>
      <c r="C18" s="27"/>
      <c r="D18" s="27"/>
      <c r="E18" s="124"/>
    </row>
    <row r="19" spans="1:5" x14ac:dyDescent="0.2">
      <c r="A19" s="28" t="s">
        <v>146</v>
      </c>
      <c r="B19" s="28" t="s">
        <v>657</v>
      </c>
      <c r="C19" s="138" t="s">
        <v>656</v>
      </c>
      <c r="D19" s="138" t="s">
        <v>181</v>
      </c>
      <c r="E19" s="124"/>
    </row>
    <row r="20" spans="1:5" x14ac:dyDescent="0.2">
      <c r="A20" s="127">
        <v>1230</v>
      </c>
      <c r="B20" s="128" t="s">
        <v>230</v>
      </c>
      <c r="C20" s="129">
        <f>SUM(C21:C27)</f>
        <v>115066092.11</v>
      </c>
      <c r="D20" s="129">
        <f>SUM(D21:D27)</f>
        <v>88115349.390000001</v>
      </c>
      <c r="E20" s="124"/>
    </row>
    <row r="21" spans="1:5" x14ac:dyDescent="0.2">
      <c r="A21" s="29">
        <v>1231</v>
      </c>
      <c r="B21" s="25" t="s">
        <v>231</v>
      </c>
      <c r="C21" s="30">
        <v>0</v>
      </c>
      <c r="D21" s="126">
        <v>0</v>
      </c>
      <c r="E21" s="124"/>
    </row>
    <row r="22" spans="1:5" x14ac:dyDescent="0.2">
      <c r="A22" s="29">
        <v>1232</v>
      </c>
      <c r="B22" s="25" t="s">
        <v>232</v>
      </c>
      <c r="C22" s="30">
        <v>0</v>
      </c>
      <c r="D22" s="126">
        <v>0</v>
      </c>
      <c r="E22" s="124"/>
    </row>
    <row r="23" spans="1:5" x14ac:dyDescent="0.2">
      <c r="A23" s="29">
        <v>1233</v>
      </c>
      <c r="B23" s="25" t="s">
        <v>233</v>
      </c>
      <c r="C23" s="30">
        <v>0</v>
      </c>
      <c r="D23" s="126">
        <v>0</v>
      </c>
      <c r="E23" s="124"/>
    </row>
    <row r="24" spans="1:5" x14ac:dyDescent="0.2">
      <c r="A24" s="29">
        <v>1234</v>
      </c>
      <c r="B24" s="25" t="s">
        <v>234</v>
      </c>
      <c r="C24" s="30">
        <v>0</v>
      </c>
      <c r="D24" s="126">
        <v>0</v>
      </c>
      <c r="E24" s="124"/>
    </row>
    <row r="25" spans="1:5" x14ac:dyDescent="0.2">
      <c r="A25" s="29">
        <v>1235</v>
      </c>
      <c r="B25" s="25" t="s">
        <v>235</v>
      </c>
      <c r="C25" s="30">
        <v>96092038.939999998</v>
      </c>
      <c r="D25" s="126">
        <v>69439228.780000001</v>
      </c>
      <c r="E25" s="124"/>
    </row>
    <row r="26" spans="1:5" x14ac:dyDescent="0.2">
      <c r="A26" s="29">
        <v>1236</v>
      </c>
      <c r="B26" s="25" t="s">
        <v>236</v>
      </c>
      <c r="C26" s="30">
        <v>18659965.170000002</v>
      </c>
      <c r="D26" s="126">
        <v>18362032.609999999</v>
      </c>
      <c r="E26" s="124"/>
    </row>
    <row r="27" spans="1:5" x14ac:dyDescent="0.2">
      <c r="A27" s="29">
        <v>1239</v>
      </c>
      <c r="B27" s="25" t="s">
        <v>237</v>
      </c>
      <c r="C27" s="30">
        <v>314088</v>
      </c>
      <c r="D27" s="126">
        <v>314088</v>
      </c>
      <c r="E27" s="124"/>
    </row>
    <row r="28" spans="1:5" x14ac:dyDescent="0.2">
      <c r="A28" s="127">
        <v>1240</v>
      </c>
      <c r="B28" s="128" t="s">
        <v>238</v>
      </c>
      <c r="C28" s="129">
        <f>SUM(C29:C36)</f>
        <v>6465472.2799999993</v>
      </c>
      <c r="D28" s="129">
        <f>SUM(D29:D36)</f>
        <v>3312450.1100000003</v>
      </c>
      <c r="E28" s="124"/>
    </row>
    <row r="29" spans="1:5" x14ac:dyDescent="0.2">
      <c r="A29" s="29">
        <v>1241</v>
      </c>
      <c r="B29" s="25" t="s">
        <v>239</v>
      </c>
      <c r="C29" s="30">
        <v>731661.45</v>
      </c>
      <c r="D29" s="126">
        <v>114593.28</v>
      </c>
      <c r="E29" s="124"/>
    </row>
    <row r="30" spans="1:5" x14ac:dyDescent="0.2">
      <c r="A30" s="29">
        <v>1242</v>
      </c>
      <c r="B30" s="25" t="s">
        <v>240</v>
      </c>
      <c r="C30" s="30">
        <v>389210.4</v>
      </c>
      <c r="D30" s="126">
        <v>19998.400000000001</v>
      </c>
      <c r="E30" s="124"/>
    </row>
    <row r="31" spans="1:5" x14ac:dyDescent="0.2">
      <c r="A31" s="29">
        <v>1243</v>
      </c>
      <c r="B31" s="25" t="s">
        <v>241</v>
      </c>
      <c r="C31" s="30">
        <v>0</v>
      </c>
      <c r="D31" s="126">
        <v>0</v>
      </c>
      <c r="E31" s="124"/>
    </row>
    <row r="32" spans="1:5" x14ac:dyDescent="0.2">
      <c r="A32" s="29">
        <v>1244</v>
      </c>
      <c r="B32" s="25" t="s">
        <v>242</v>
      </c>
      <c r="C32" s="30">
        <v>5044200</v>
      </c>
      <c r="D32" s="126">
        <v>2999200</v>
      </c>
      <c r="E32" s="124"/>
    </row>
    <row r="33" spans="1:7" x14ac:dyDescent="0.2">
      <c r="A33" s="29">
        <v>1245</v>
      </c>
      <c r="B33" s="25" t="s">
        <v>243</v>
      </c>
      <c r="C33" s="30">
        <v>25752</v>
      </c>
      <c r="D33" s="126">
        <v>0</v>
      </c>
      <c r="E33" s="124"/>
    </row>
    <row r="34" spans="1:7" x14ac:dyDescent="0.2">
      <c r="A34" s="29">
        <v>1246</v>
      </c>
      <c r="B34" s="25" t="s">
        <v>244</v>
      </c>
      <c r="C34" s="30">
        <v>274648.43</v>
      </c>
      <c r="D34" s="126">
        <v>178658.43</v>
      </c>
    </row>
    <row r="35" spans="1:7" x14ac:dyDescent="0.2">
      <c r="A35" s="29">
        <v>1247</v>
      </c>
      <c r="B35" s="25" t="s">
        <v>245</v>
      </c>
      <c r="C35" s="30">
        <v>0</v>
      </c>
      <c r="D35" s="126">
        <v>0</v>
      </c>
    </row>
    <row r="36" spans="1:7" x14ac:dyDescent="0.2">
      <c r="A36" s="29">
        <v>1248</v>
      </c>
      <c r="B36" s="25" t="s">
        <v>246</v>
      </c>
      <c r="C36" s="30">
        <v>0</v>
      </c>
      <c r="D36" s="126">
        <v>0</v>
      </c>
    </row>
    <row r="37" spans="1:7" x14ac:dyDescent="0.2">
      <c r="A37" s="127">
        <v>1250</v>
      </c>
      <c r="B37" s="128" t="s">
        <v>248</v>
      </c>
      <c r="C37" s="129">
        <f>SUM(C38:C42)</f>
        <v>0</v>
      </c>
      <c r="D37" s="129">
        <f>SUM(D38:D42)</f>
        <v>0</v>
      </c>
      <c r="E37" s="128"/>
    </row>
    <row r="38" spans="1:7" x14ac:dyDescent="0.2">
      <c r="A38" s="29">
        <v>1251</v>
      </c>
      <c r="B38" s="25" t="s">
        <v>249</v>
      </c>
      <c r="C38" s="30">
        <v>0</v>
      </c>
      <c r="D38" s="126">
        <v>0</v>
      </c>
    </row>
    <row r="39" spans="1:7" x14ac:dyDescent="0.2">
      <c r="A39" s="29">
        <v>1252</v>
      </c>
      <c r="B39" s="25" t="s">
        <v>250</v>
      </c>
      <c r="C39" s="30">
        <v>0</v>
      </c>
      <c r="D39" s="126">
        <v>0</v>
      </c>
    </row>
    <row r="40" spans="1:7" x14ac:dyDescent="0.2">
      <c r="A40" s="29">
        <v>1253</v>
      </c>
      <c r="B40" s="25" t="s">
        <v>251</v>
      </c>
      <c r="C40" s="30">
        <v>0</v>
      </c>
      <c r="D40" s="126">
        <v>0</v>
      </c>
    </row>
    <row r="41" spans="1:7" x14ac:dyDescent="0.2">
      <c r="A41" s="29">
        <v>1254</v>
      </c>
      <c r="B41" s="25" t="s">
        <v>252</v>
      </c>
      <c r="C41" s="30">
        <v>0</v>
      </c>
      <c r="D41" s="126">
        <v>0</v>
      </c>
    </row>
    <row r="42" spans="1:7" x14ac:dyDescent="0.2">
      <c r="A42" s="29">
        <v>1259</v>
      </c>
      <c r="B42" s="25" t="s">
        <v>253</v>
      </c>
      <c r="C42" s="30">
        <v>0</v>
      </c>
      <c r="D42" s="126">
        <v>0</v>
      </c>
    </row>
    <row r="43" spans="1:7" x14ac:dyDescent="0.2">
      <c r="B43" s="130" t="s">
        <v>636</v>
      </c>
      <c r="C43" s="129">
        <f>C20+C28+C37</f>
        <v>121531564.39</v>
      </c>
      <c r="D43" s="129">
        <f>D20+D28+D37</f>
        <v>91427799.5</v>
      </c>
    </row>
    <row r="44" spans="1:7" s="124" customFormat="1" x14ac:dyDescent="0.2"/>
    <row r="45" spans="1:7" x14ac:dyDescent="0.2">
      <c r="A45" s="27" t="s">
        <v>186</v>
      </c>
      <c r="B45" s="27"/>
      <c r="C45" s="27"/>
      <c r="D45" s="27"/>
      <c r="E45" s="27"/>
      <c r="G45" s="124"/>
    </row>
    <row r="46" spans="1:7" x14ac:dyDescent="0.2">
      <c r="A46" s="28" t="s">
        <v>146</v>
      </c>
      <c r="B46" s="28" t="s">
        <v>657</v>
      </c>
      <c r="C46" s="123">
        <v>2022</v>
      </c>
      <c r="D46" s="123">
        <v>2021</v>
      </c>
      <c r="E46" s="28"/>
      <c r="G46" s="124"/>
    </row>
    <row r="47" spans="1:7" s="124" customFormat="1" x14ac:dyDescent="0.2">
      <c r="A47" s="127">
        <v>3210</v>
      </c>
      <c r="B47" s="128" t="s">
        <v>637</v>
      </c>
      <c r="C47" s="129">
        <v>198342113.61000001</v>
      </c>
      <c r="D47" s="129">
        <v>62532841.020000003</v>
      </c>
    </row>
    <row r="48" spans="1:7" x14ac:dyDescent="0.2">
      <c r="A48" s="125"/>
      <c r="B48" s="130" t="s">
        <v>625</v>
      </c>
      <c r="C48" s="129">
        <f>C51+C63+C95+C98+C49</f>
        <v>64974692.189999998</v>
      </c>
      <c r="D48" s="129">
        <f>D51+D63+D95+D98+D49</f>
        <v>82152567.659999996</v>
      </c>
      <c r="G48" s="124"/>
    </row>
    <row r="49" spans="1:7" s="124" customFormat="1" x14ac:dyDescent="0.2">
      <c r="A49" s="139">
        <v>5100</v>
      </c>
      <c r="B49" s="140" t="s">
        <v>361</v>
      </c>
      <c r="C49" s="141">
        <f>SUM(C50:C50)</f>
        <v>0</v>
      </c>
      <c r="D49" s="141">
        <f>SUM(D50:D50)</f>
        <v>0</v>
      </c>
    </row>
    <row r="50" spans="1:7" s="124" customFormat="1" x14ac:dyDescent="0.2">
      <c r="A50" s="142">
        <v>5130</v>
      </c>
      <c r="B50" s="143" t="s">
        <v>658</v>
      </c>
      <c r="C50" s="144">
        <v>0</v>
      </c>
      <c r="D50" s="144">
        <v>0</v>
      </c>
    </row>
    <row r="51" spans="1:7" x14ac:dyDescent="0.2">
      <c r="A51" s="127">
        <v>5400</v>
      </c>
      <c r="B51" s="128" t="s">
        <v>426</v>
      </c>
      <c r="C51" s="129">
        <f>C52+C54+C56+C58+C60</f>
        <v>731227.86</v>
      </c>
      <c r="D51" s="129">
        <f>D52+D54+D56+D58+D60</f>
        <v>668690.82999999996</v>
      </c>
      <c r="G51" s="124"/>
    </row>
    <row r="52" spans="1:7" x14ac:dyDescent="0.2">
      <c r="A52" s="125">
        <v>5410</v>
      </c>
      <c r="B52" s="124" t="s">
        <v>626</v>
      </c>
      <c r="C52" s="126">
        <f>C53</f>
        <v>731227.86</v>
      </c>
      <c r="D52" s="126">
        <v>668690.82999999996</v>
      </c>
      <c r="G52" s="124"/>
    </row>
    <row r="53" spans="1:7" x14ac:dyDescent="0.2">
      <c r="A53" s="125">
        <v>5411</v>
      </c>
      <c r="B53" s="124" t="s">
        <v>428</v>
      </c>
      <c r="C53" s="126">
        <v>731227.86</v>
      </c>
      <c r="D53" s="126">
        <v>668690.82999999996</v>
      </c>
      <c r="G53" s="124"/>
    </row>
    <row r="54" spans="1:7" x14ac:dyDescent="0.2">
      <c r="A54" s="125">
        <v>5420</v>
      </c>
      <c r="B54" s="124" t="s">
        <v>627</v>
      </c>
      <c r="C54" s="126">
        <f>C55</f>
        <v>0</v>
      </c>
      <c r="D54" s="126">
        <f>D55</f>
        <v>0</v>
      </c>
      <c r="G54" s="124"/>
    </row>
    <row r="55" spans="1:7" x14ac:dyDescent="0.2">
      <c r="A55" s="125">
        <v>5421</v>
      </c>
      <c r="B55" s="124" t="s">
        <v>431</v>
      </c>
      <c r="C55" s="126">
        <v>0</v>
      </c>
      <c r="D55" s="126">
        <v>0</v>
      </c>
      <c r="G55" s="124"/>
    </row>
    <row r="56" spans="1:7" x14ac:dyDescent="0.2">
      <c r="A56" s="125">
        <v>5430</v>
      </c>
      <c r="B56" s="124" t="s">
        <v>628</v>
      </c>
      <c r="C56" s="126">
        <f>C57</f>
        <v>0</v>
      </c>
      <c r="D56" s="126">
        <f>D57</f>
        <v>0</v>
      </c>
      <c r="G56" s="124"/>
    </row>
    <row r="57" spans="1:7" x14ac:dyDescent="0.2">
      <c r="A57" s="125">
        <v>5431</v>
      </c>
      <c r="B57" s="124" t="s">
        <v>434</v>
      </c>
      <c r="C57" s="126">
        <v>0</v>
      </c>
      <c r="D57" s="126">
        <v>0</v>
      </c>
      <c r="G57" s="124"/>
    </row>
    <row r="58" spans="1:7" x14ac:dyDescent="0.2">
      <c r="A58" s="125">
        <v>5440</v>
      </c>
      <c r="B58" s="124" t="s">
        <v>629</v>
      </c>
      <c r="C58" s="126">
        <f>C59</f>
        <v>0</v>
      </c>
      <c r="D58" s="126">
        <f>D59</f>
        <v>0</v>
      </c>
      <c r="G58" s="124"/>
    </row>
    <row r="59" spans="1:7" x14ac:dyDescent="0.2">
      <c r="A59" s="125">
        <v>5441</v>
      </c>
      <c r="B59" s="124" t="s">
        <v>629</v>
      </c>
      <c r="C59" s="126">
        <v>0</v>
      </c>
      <c r="D59" s="126">
        <v>0</v>
      </c>
      <c r="G59" s="124"/>
    </row>
    <row r="60" spans="1:7" x14ac:dyDescent="0.2">
      <c r="A60" s="125">
        <v>5450</v>
      </c>
      <c r="B60" s="124" t="s">
        <v>630</v>
      </c>
      <c r="C60" s="126">
        <f>SUM(C61:C62)</f>
        <v>0</v>
      </c>
      <c r="D60" s="126">
        <f>SUM(D61:D62)</f>
        <v>0</v>
      </c>
      <c r="G60" s="124"/>
    </row>
    <row r="61" spans="1:7" x14ac:dyDescent="0.2">
      <c r="A61" s="125">
        <v>5451</v>
      </c>
      <c r="B61" s="124" t="s">
        <v>438</v>
      </c>
      <c r="C61" s="126">
        <v>0</v>
      </c>
      <c r="D61" s="126">
        <v>0</v>
      </c>
      <c r="G61" s="124"/>
    </row>
    <row r="62" spans="1:7" x14ac:dyDescent="0.2">
      <c r="A62" s="125">
        <v>5452</v>
      </c>
      <c r="B62" s="124" t="s">
        <v>439</v>
      </c>
      <c r="C62" s="126">
        <v>0</v>
      </c>
      <c r="D62" s="126">
        <v>0</v>
      </c>
      <c r="G62" s="124"/>
    </row>
    <row r="63" spans="1:7" x14ac:dyDescent="0.2">
      <c r="A63" s="127">
        <v>5500</v>
      </c>
      <c r="B63" s="128" t="s">
        <v>440</v>
      </c>
      <c r="C63" s="129">
        <f>C64+C73+C76+C82+C84+C86</f>
        <v>17544305.52</v>
      </c>
      <c r="D63" s="129">
        <f>D64+D73+D76+D82+D84+D86</f>
        <v>29202131.479999997</v>
      </c>
      <c r="G63" s="124"/>
    </row>
    <row r="64" spans="1:7" x14ac:dyDescent="0.2">
      <c r="A64" s="29">
        <v>5510</v>
      </c>
      <c r="B64" s="25" t="s">
        <v>441</v>
      </c>
      <c r="C64" s="30">
        <f>SUM(C65:C72)</f>
        <v>17544305.52</v>
      </c>
      <c r="D64" s="126">
        <v>29202131.479999997</v>
      </c>
      <c r="G64" s="124"/>
    </row>
    <row r="65" spans="1:7" x14ac:dyDescent="0.2">
      <c r="A65" s="29">
        <v>5511</v>
      </c>
      <c r="B65" s="25" t="s">
        <v>442</v>
      </c>
      <c r="C65" s="30">
        <v>0</v>
      </c>
      <c r="D65" s="126">
        <v>0</v>
      </c>
      <c r="G65" s="124"/>
    </row>
    <row r="66" spans="1:7" x14ac:dyDescent="0.2">
      <c r="A66" s="29">
        <v>5512</v>
      </c>
      <c r="B66" s="25" t="s">
        <v>443</v>
      </c>
      <c r="C66" s="30">
        <v>0</v>
      </c>
      <c r="D66" s="126">
        <v>0</v>
      </c>
      <c r="G66" s="124"/>
    </row>
    <row r="67" spans="1:7" x14ac:dyDescent="0.2">
      <c r="A67" s="29">
        <v>5513</v>
      </c>
      <c r="B67" s="25" t="s">
        <v>444</v>
      </c>
      <c r="C67" s="30">
        <v>3338873.16</v>
      </c>
      <c r="D67" s="126">
        <v>3338873.15</v>
      </c>
      <c r="G67" s="124"/>
    </row>
    <row r="68" spans="1:7" x14ac:dyDescent="0.2">
      <c r="A68" s="29">
        <v>5514</v>
      </c>
      <c r="B68" s="25" t="s">
        <v>445</v>
      </c>
      <c r="C68" s="30">
        <v>663228.34</v>
      </c>
      <c r="D68" s="126">
        <v>638188.36</v>
      </c>
      <c r="G68" s="124"/>
    </row>
    <row r="69" spans="1:7" x14ac:dyDescent="0.2">
      <c r="A69" s="29">
        <v>5515</v>
      </c>
      <c r="B69" s="25" t="s">
        <v>446</v>
      </c>
      <c r="C69" s="30">
        <v>13062410.58</v>
      </c>
      <c r="D69" s="126">
        <v>21393380.25</v>
      </c>
      <c r="G69" s="124"/>
    </row>
    <row r="70" spans="1:7" x14ac:dyDescent="0.2">
      <c r="A70" s="29">
        <v>5516</v>
      </c>
      <c r="B70" s="25" t="s">
        <v>447</v>
      </c>
      <c r="C70" s="30">
        <v>0</v>
      </c>
      <c r="D70" s="126">
        <v>0</v>
      </c>
      <c r="G70" s="124"/>
    </row>
    <row r="71" spans="1:7" x14ac:dyDescent="0.2">
      <c r="A71" s="29">
        <v>5517</v>
      </c>
      <c r="B71" s="25" t="s">
        <v>448</v>
      </c>
      <c r="C71" s="30">
        <v>479793.44</v>
      </c>
      <c r="D71" s="126">
        <v>457560.54</v>
      </c>
      <c r="G71" s="126"/>
    </row>
    <row r="72" spans="1:7" x14ac:dyDescent="0.2">
      <c r="A72" s="29">
        <v>5518</v>
      </c>
      <c r="B72" s="25" t="s">
        <v>81</v>
      </c>
      <c r="C72" s="30">
        <v>0</v>
      </c>
      <c r="D72" s="126">
        <v>3374129.18</v>
      </c>
      <c r="G72" s="126"/>
    </row>
    <row r="73" spans="1:7" x14ac:dyDescent="0.2">
      <c r="A73" s="29">
        <v>5520</v>
      </c>
      <c r="B73" s="25" t="s">
        <v>80</v>
      </c>
      <c r="C73" s="30">
        <f>SUM(C74:C75)</f>
        <v>0</v>
      </c>
      <c r="D73" s="30">
        <f>SUM(D74:D75)</f>
        <v>0</v>
      </c>
      <c r="G73" s="126"/>
    </row>
    <row r="74" spans="1:7" x14ac:dyDescent="0.2">
      <c r="A74" s="29">
        <v>5521</v>
      </c>
      <c r="B74" s="25" t="s">
        <v>449</v>
      </c>
      <c r="C74" s="30">
        <v>0</v>
      </c>
      <c r="D74" s="30">
        <v>0</v>
      </c>
      <c r="G74" s="126"/>
    </row>
    <row r="75" spans="1:7" x14ac:dyDescent="0.2">
      <c r="A75" s="29">
        <v>5522</v>
      </c>
      <c r="B75" s="25" t="s">
        <v>450</v>
      </c>
      <c r="C75" s="30">
        <v>0</v>
      </c>
      <c r="D75" s="30">
        <v>0</v>
      </c>
      <c r="G75" s="126"/>
    </row>
    <row r="76" spans="1:7" x14ac:dyDescent="0.2">
      <c r="A76" s="29">
        <v>5530</v>
      </c>
      <c r="B76" s="25" t="s">
        <v>451</v>
      </c>
      <c r="C76" s="30">
        <f>SUM(C77:C81)</f>
        <v>0</v>
      </c>
      <c r="D76" s="30">
        <f>SUM(D77:D81)</f>
        <v>0</v>
      </c>
      <c r="G76" s="126"/>
    </row>
    <row r="77" spans="1:7" x14ac:dyDescent="0.2">
      <c r="A77" s="29">
        <v>5531</v>
      </c>
      <c r="B77" s="25" t="s">
        <v>452</v>
      </c>
      <c r="C77" s="30">
        <v>0</v>
      </c>
      <c r="D77" s="30">
        <v>0</v>
      </c>
      <c r="G77" s="126"/>
    </row>
    <row r="78" spans="1:7" x14ac:dyDescent="0.2">
      <c r="A78" s="29">
        <v>5532</v>
      </c>
      <c r="B78" s="25" t="s">
        <v>453</v>
      </c>
      <c r="C78" s="30">
        <v>0</v>
      </c>
      <c r="D78" s="30">
        <v>0</v>
      </c>
      <c r="G78" s="126"/>
    </row>
    <row r="79" spans="1:7" x14ac:dyDescent="0.2">
      <c r="A79" s="29">
        <v>5533</v>
      </c>
      <c r="B79" s="25" t="s">
        <v>454</v>
      </c>
      <c r="C79" s="30">
        <v>0</v>
      </c>
      <c r="D79" s="30">
        <v>0</v>
      </c>
      <c r="G79" s="126"/>
    </row>
    <row r="80" spans="1:7" x14ac:dyDescent="0.2">
      <c r="A80" s="29">
        <v>5534</v>
      </c>
      <c r="B80" s="25" t="s">
        <v>455</v>
      </c>
      <c r="C80" s="30">
        <v>0</v>
      </c>
      <c r="D80" s="30">
        <v>0</v>
      </c>
      <c r="G80" s="126"/>
    </row>
    <row r="81" spans="1:7" x14ac:dyDescent="0.2">
      <c r="A81" s="29">
        <v>5535</v>
      </c>
      <c r="B81" s="25" t="s">
        <v>456</v>
      </c>
      <c r="C81" s="30">
        <v>0</v>
      </c>
      <c r="D81" s="30">
        <v>0</v>
      </c>
      <c r="G81" s="126"/>
    </row>
    <row r="82" spans="1:7" x14ac:dyDescent="0.2">
      <c r="A82" s="29">
        <v>5540</v>
      </c>
      <c r="B82" s="25" t="s">
        <v>457</v>
      </c>
      <c r="C82" s="30">
        <f>SUM(C83)</f>
        <v>0</v>
      </c>
      <c r="D82" s="30">
        <f>SUM(D83)</f>
        <v>0</v>
      </c>
      <c r="G82" s="126"/>
    </row>
    <row r="83" spans="1:7" x14ac:dyDescent="0.2">
      <c r="A83" s="29">
        <v>5541</v>
      </c>
      <c r="B83" s="25" t="s">
        <v>457</v>
      </c>
      <c r="C83" s="30">
        <v>0</v>
      </c>
      <c r="D83" s="30">
        <v>0</v>
      </c>
      <c r="G83" s="126"/>
    </row>
    <row r="84" spans="1:7" x14ac:dyDescent="0.2">
      <c r="A84" s="29">
        <v>5550</v>
      </c>
      <c r="B84" s="25" t="s">
        <v>458</v>
      </c>
      <c r="C84" s="30">
        <f>SUM(C85)</f>
        <v>0</v>
      </c>
      <c r="D84" s="30">
        <f>SUM(D85)</f>
        <v>0</v>
      </c>
      <c r="G84" s="126"/>
    </row>
    <row r="85" spans="1:7" x14ac:dyDescent="0.2">
      <c r="A85" s="29">
        <v>5551</v>
      </c>
      <c r="B85" s="25" t="s">
        <v>458</v>
      </c>
      <c r="C85" s="30">
        <v>0</v>
      </c>
      <c r="D85" s="30">
        <v>0</v>
      </c>
      <c r="G85" s="126"/>
    </row>
    <row r="86" spans="1:7" x14ac:dyDescent="0.2">
      <c r="A86" s="29">
        <v>5590</v>
      </c>
      <c r="B86" s="25" t="s">
        <v>459</v>
      </c>
      <c r="C86" s="30">
        <f>SUM(C87:C94)</f>
        <v>0</v>
      </c>
      <c r="D86" s="30">
        <f>SUM(D87:D94)</f>
        <v>0</v>
      </c>
      <c r="G86" s="126"/>
    </row>
    <row r="87" spans="1:7" x14ac:dyDescent="0.2">
      <c r="A87" s="29">
        <v>5591</v>
      </c>
      <c r="B87" s="25" t="s">
        <v>460</v>
      </c>
      <c r="C87" s="30">
        <v>0</v>
      </c>
      <c r="D87" s="30">
        <v>0</v>
      </c>
      <c r="G87" s="126"/>
    </row>
    <row r="88" spans="1:7" x14ac:dyDescent="0.2">
      <c r="A88" s="29">
        <v>5592</v>
      </c>
      <c r="B88" s="25" t="s">
        <v>461</v>
      </c>
      <c r="C88" s="30">
        <v>0</v>
      </c>
      <c r="D88" s="30">
        <v>0</v>
      </c>
      <c r="G88" s="126"/>
    </row>
    <row r="89" spans="1:7" x14ac:dyDescent="0.2">
      <c r="A89" s="29">
        <v>5593</v>
      </c>
      <c r="B89" s="25" t="s">
        <v>462</v>
      </c>
      <c r="C89" s="30">
        <v>0</v>
      </c>
      <c r="D89" s="30">
        <v>0</v>
      </c>
      <c r="G89" s="126"/>
    </row>
    <row r="90" spans="1:7" x14ac:dyDescent="0.2">
      <c r="A90" s="29">
        <v>5594</v>
      </c>
      <c r="B90" s="25" t="s">
        <v>463</v>
      </c>
      <c r="C90" s="30">
        <v>0</v>
      </c>
      <c r="D90" s="30">
        <v>0</v>
      </c>
      <c r="G90" s="126"/>
    </row>
    <row r="91" spans="1:7" x14ac:dyDescent="0.2">
      <c r="A91" s="29">
        <v>5595</v>
      </c>
      <c r="B91" s="25" t="s">
        <v>464</v>
      </c>
      <c r="C91" s="30">
        <v>0</v>
      </c>
      <c r="D91" s="30">
        <v>0</v>
      </c>
      <c r="G91" s="126"/>
    </row>
    <row r="92" spans="1:7" x14ac:dyDescent="0.2">
      <c r="A92" s="29">
        <v>5596</v>
      </c>
      <c r="B92" s="25" t="s">
        <v>357</v>
      </c>
      <c r="C92" s="30">
        <v>0</v>
      </c>
      <c r="D92" s="30">
        <v>0</v>
      </c>
      <c r="G92" s="126"/>
    </row>
    <row r="93" spans="1:7" x14ac:dyDescent="0.2">
      <c r="A93" s="29">
        <v>5597</v>
      </c>
      <c r="B93" s="25" t="s">
        <v>465</v>
      </c>
      <c r="C93" s="30">
        <v>0</v>
      </c>
      <c r="D93" s="30">
        <v>0</v>
      </c>
      <c r="G93" s="126"/>
    </row>
    <row r="94" spans="1:7" x14ac:dyDescent="0.2">
      <c r="A94" s="29">
        <v>5599</v>
      </c>
      <c r="B94" s="25" t="s">
        <v>466</v>
      </c>
      <c r="C94" s="30">
        <v>0</v>
      </c>
      <c r="D94" s="30">
        <v>0</v>
      </c>
      <c r="G94" s="126"/>
    </row>
    <row r="95" spans="1:7" x14ac:dyDescent="0.2">
      <c r="A95" s="127">
        <v>5600</v>
      </c>
      <c r="B95" s="128" t="s">
        <v>79</v>
      </c>
      <c r="C95" s="129">
        <f>C96</f>
        <v>22341588.57</v>
      </c>
      <c r="D95" s="129">
        <f>D96</f>
        <v>36422996.850000001</v>
      </c>
      <c r="G95" s="129"/>
    </row>
    <row r="96" spans="1:7" x14ac:dyDescent="0.2">
      <c r="A96" s="29">
        <v>5610</v>
      </c>
      <c r="B96" s="25" t="s">
        <v>467</v>
      </c>
      <c r="C96" s="30">
        <f>C97</f>
        <v>22341588.57</v>
      </c>
      <c r="D96" s="126">
        <v>36422996.850000001</v>
      </c>
      <c r="G96" s="126"/>
    </row>
    <row r="97" spans="1:7" x14ac:dyDescent="0.2">
      <c r="A97" s="29">
        <v>5611</v>
      </c>
      <c r="B97" s="25" t="s">
        <v>468</v>
      </c>
      <c r="C97" s="30">
        <v>22341588.57</v>
      </c>
      <c r="D97" s="126">
        <v>36422996.850000001</v>
      </c>
      <c r="G97" s="126"/>
    </row>
    <row r="98" spans="1:7" x14ac:dyDescent="0.2">
      <c r="A98" s="127">
        <v>2110</v>
      </c>
      <c r="B98" s="133" t="s">
        <v>638</v>
      </c>
      <c r="C98" s="129">
        <f>SUM(C99:C103)</f>
        <v>24357570.239999998</v>
      </c>
      <c r="D98" s="129">
        <f>SUM(D99:D103)</f>
        <v>15858748.5</v>
      </c>
      <c r="G98" s="129"/>
    </row>
    <row r="99" spans="1:7" x14ac:dyDescent="0.2">
      <c r="A99" s="125">
        <v>2111</v>
      </c>
      <c r="B99" s="124" t="s">
        <v>639</v>
      </c>
      <c r="C99" s="126">
        <v>3861731.32</v>
      </c>
      <c r="D99" s="126">
        <v>9240555.4199999999</v>
      </c>
      <c r="G99" s="126"/>
    </row>
    <row r="100" spans="1:7" x14ac:dyDescent="0.2">
      <c r="A100" s="125">
        <v>2112</v>
      </c>
      <c r="B100" s="124" t="s">
        <v>640</v>
      </c>
      <c r="C100" s="126">
        <v>5807214.3899999997</v>
      </c>
      <c r="D100" s="126">
        <v>361818.5</v>
      </c>
      <c r="G100" s="126"/>
    </row>
    <row r="101" spans="1:7" x14ac:dyDescent="0.2">
      <c r="A101" s="125">
        <v>2112</v>
      </c>
      <c r="B101" s="124" t="s">
        <v>641</v>
      </c>
      <c r="C101" s="126">
        <v>8853034.8000000007</v>
      </c>
      <c r="D101" s="126">
        <v>6194534.5800000001</v>
      </c>
      <c r="G101" s="126"/>
    </row>
    <row r="102" spans="1:7" x14ac:dyDescent="0.2">
      <c r="A102" s="125">
        <v>2115</v>
      </c>
      <c r="B102" s="124" t="s">
        <v>642</v>
      </c>
      <c r="C102" s="126">
        <v>5835589.7300000004</v>
      </c>
      <c r="D102" s="126">
        <v>21840</v>
      </c>
      <c r="G102" s="126"/>
    </row>
    <row r="103" spans="1:7" x14ac:dyDescent="0.2">
      <c r="A103" s="125">
        <v>2114</v>
      </c>
      <c r="B103" s="124" t="s">
        <v>643</v>
      </c>
      <c r="C103" s="126">
        <v>0</v>
      </c>
      <c r="D103" s="126">
        <v>40000</v>
      </c>
      <c r="G103" s="126"/>
    </row>
    <row r="104" spans="1:7" x14ac:dyDescent="0.2">
      <c r="A104" s="125"/>
      <c r="B104" s="130" t="s">
        <v>644</v>
      </c>
      <c r="C104" s="129">
        <f>+C105</f>
        <v>0</v>
      </c>
      <c r="D104" s="129">
        <f>+D105</f>
        <v>0</v>
      </c>
      <c r="G104" s="129"/>
    </row>
    <row r="105" spans="1:7" s="124" customFormat="1" x14ac:dyDescent="0.2">
      <c r="A105" s="139">
        <v>3100</v>
      </c>
      <c r="B105" s="145" t="s">
        <v>659</v>
      </c>
      <c r="C105" s="146">
        <f>SUM(C106:C109)</f>
        <v>0</v>
      </c>
      <c r="D105" s="146">
        <f>SUM(D106:D109)</f>
        <v>0</v>
      </c>
      <c r="G105" s="146"/>
    </row>
    <row r="106" spans="1:7" s="124" customFormat="1" x14ac:dyDescent="0.2">
      <c r="A106" s="142"/>
      <c r="B106" s="147" t="s">
        <v>660</v>
      </c>
      <c r="C106" s="148">
        <v>0</v>
      </c>
      <c r="D106" s="148">
        <v>0</v>
      </c>
      <c r="G106" s="148"/>
    </row>
    <row r="107" spans="1:7" s="124" customFormat="1" x14ac:dyDescent="0.2">
      <c r="A107" s="142"/>
      <c r="B107" s="147" t="s">
        <v>661</v>
      </c>
      <c r="C107" s="148">
        <v>0</v>
      </c>
      <c r="D107" s="148">
        <v>0</v>
      </c>
      <c r="G107" s="148"/>
    </row>
    <row r="108" spans="1:7" s="124" customFormat="1" x14ac:dyDescent="0.2">
      <c r="A108" s="142"/>
      <c r="B108" s="147" t="s">
        <v>662</v>
      </c>
      <c r="C108" s="148">
        <v>0</v>
      </c>
      <c r="D108" s="148">
        <v>0</v>
      </c>
      <c r="G108" s="148"/>
    </row>
    <row r="109" spans="1:7" s="124" customFormat="1" x14ac:dyDescent="0.2">
      <c r="A109" s="142"/>
      <c r="B109" s="147" t="s">
        <v>663</v>
      </c>
      <c r="C109" s="148">
        <v>0</v>
      </c>
      <c r="D109" s="148">
        <v>0</v>
      </c>
      <c r="G109" s="148"/>
    </row>
    <row r="110" spans="1:7" s="124" customFormat="1" x14ac:dyDescent="0.2">
      <c r="A110" s="142"/>
      <c r="B110" s="150" t="s">
        <v>664</v>
      </c>
      <c r="C110" s="141">
        <f>+C111</f>
        <v>0</v>
      </c>
      <c r="D110" s="141">
        <f>+D111</f>
        <v>0</v>
      </c>
      <c r="G110" s="141"/>
    </row>
    <row r="111" spans="1:7" s="124" customFormat="1" x14ac:dyDescent="0.2">
      <c r="A111" s="139">
        <v>1270</v>
      </c>
      <c r="B111" s="149" t="s">
        <v>254</v>
      </c>
      <c r="C111" s="146">
        <f>+C112</f>
        <v>0</v>
      </c>
      <c r="D111" s="146">
        <f>+D112</f>
        <v>0</v>
      </c>
      <c r="G111" s="146"/>
    </row>
    <row r="112" spans="1:7" s="124" customFormat="1" x14ac:dyDescent="0.2">
      <c r="A112" s="142">
        <v>1273</v>
      </c>
      <c r="B112" s="143" t="s">
        <v>665</v>
      </c>
      <c r="C112" s="148">
        <v>0</v>
      </c>
      <c r="D112" s="148">
        <v>0</v>
      </c>
      <c r="G112" s="148"/>
    </row>
    <row r="113" spans="1:7" s="124" customFormat="1" x14ac:dyDescent="0.2">
      <c r="A113" s="142"/>
      <c r="B113" s="150" t="s">
        <v>666</v>
      </c>
      <c r="C113" s="141">
        <f>+C114+C116</f>
        <v>0</v>
      </c>
      <c r="D113" s="141">
        <f>+D114+D116</f>
        <v>0</v>
      </c>
      <c r="G113" s="141"/>
    </row>
    <row r="114" spans="1:7" s="124" customFormat="1" x14ac:dyDescent="0.2">
      <c r="A114" s="139">
        <v>4300</v>
      </c>
      <c r="B114" s="145" t="s">
        <v>667</v>
      </c>
      <c r="C114" s="146">
        <f>+C115</f>
        <v>0</v>
      </c>
      <c r="D114" s="151">
        <f>+D115</f>
        <v>0</v>
      </c>
      <c r="G114" s="151"/>
    </row>
    <row r="115" spans="1:7" s="124" customFormat="1" x14ac:dyDescent="0.2">
      <c r="A115" s="142">
        <v>4399</v>
      </c>
      <c r="B115" s="147" t="s">
        <v>354</v>
      </c>
      <c r="C115" s="148">
        <v>0</v>
      </c>
      <c r="D115" s="148">
        <v>0</v>
      </c>
      <c r="G115" s="148"/>
    </row>
    <row r="116" spans="1:7" x14ac:dyDescent="0.2">
      <c r="A116" s="127">
        <v>1120</v>
      </c>
      <c r="B116" s="134" t="s">
        <v>645</v>
      </c>
      <c r="C116" s="129">
        <f>SUM(C117:C125)</f>
        <v>0</v>
      </c>
      <c r="D116" s="129">
        <f>SUM(D117:D125)</f>
        <v>0</v>
      </c>
      <c r="G116" s="129"/>
    </row>
    <row r="117" spans="1:7" x14ac:dyDescent="0.2">
      <c r="A117" s="125">
        <v>1124</v>
      </c>
      <c r="B117" s="135" t="s">
        <v>646</v>
      </c>
      <c r="C117" s="136">
        <v>0</v>
      </c>
      <c r="D117" s="126">
        <v>0</v>
      </c>
      <c r="G117" s="126"/>
    </row>
    <row r="118" spans="1:7" x14ac:dyDescent="0.2">
      <c r="A118" s="125">
        <v>1124</v>
      </c>
      <c r="B118" s="135" t="s">
        <v>647</v>
      </c>
      <c r="C118" s="136">
        <v>0</v>
      </c>
      <c r="D118" s="126">
        <v>0</v>
      </c>
      <c r="G118" s="126"/>
    </row>
    <row r="119" spans="1:7" x14ac:dyDescent="0.2">
      <c r="A119" s="125">
        <v>1124</v>
      </c>
      <c r="B119" s="135" t="s">
        <v>648</v>
      </c>
      <c r="C119" s="136">
        <v>0</v>
      </c>
      <c r="D119" s="126">
        <v>0</v>
      </c>
      <c r="G119" s="126"/>
    </row>
    <row r="120" spans="1:7" x14ac:dyDescent="0.2">
      <c r="A120" s="125">
        <v>1124</v>
      </c>
      <c r="B120" s="135" t="s">
        <v>649</v>
      </c>
      <c r="C120" s="136">
        <v>0</v>
      </c>
      <c r="D120" s="126">
        <v>0</v>
      </c>
      <c r="G120" s="126"/>
    </row>
    <row r="121" spans="1:7" x14ac:dyDescent="0.2">
      <c r="A121" s="125">
        <v>1124</v>
      </c>
      <c r="B121" s="135" t="s">
        <v>650</v>
      </c>
      <c r="C121" s="126">
        <v>0</v>
      </c>
      <c r="D121" s="126">
        <v>0</v>
      </c>
      <c r="G121" s="126"/>
    </row>
    <row r="122" spans="1:7" x14ac:dyDescent="0.2">
      <c r="A122" s="125">
        <v>1124</v>
      </c>
      <c r="B122" s="135" t="s">
        <v>651</v>
      </c>
      <c r="C122" s="126">
        <v>0</v>
      </c>
      <c r="D122" s="126">
        <v>0</v>
      </c>
      <c r="G122" s="126"/>
    </row>
    <row r="123" spans="1:7" x14ac:dyDescent="0.2">
      <c r="A123" s="125">
        <v>1122</v>
      </c>
      <c r="B123" s="135" t="s">
        <v>652</v>
      </c>
      <c r="C123" s="126">
        <v>0</v>
      </c>
      <c r="D123" s="126">
        <v>0</v>
      </c>
      <c r="G123" s="126"/>
    </row>
    <row r="124" spans="1:7" x14ac:dyDescent="0.2">
      <c r="A124" s="125">
        <v>1122</v>
      </c>
      <c r="B124" s="135" t="s">
        <v>653</v>
      </c>
      <c r="C124" s="136">
        <v>0</v>
      </c>
      <c r="D124" s="126">
        <v>0</v>
      </c>
      <c r="G124" s="126"/>
    </row>
    <row r="125" spans="1:7" x14ac:dyDescent="0.2">
      <c r="A125" s="125">
        <v>1122</v>
      </c>
      <c r="B125" s="135" t="s">
        <v>654</v>
      </c>
      <c r="C125" s="126">
        <v>0</v>
      </c>
      <c r="D125" s="126">
        <v>0</v>
      </c>
      <c r="G125" s="126"/>
    </row>
    <row r="126" spans="1:7" x14ac:dyDescent="0.2">
      <c r="A126" s="125"/>
      <c r="B126" s="137" t="s">
        <v>655</v>
      </c>
      <c r="C126" s="129">
        <f>C47+C48+C104-C110-C113</f>
        <v>263316805.80000001</v>
      </c>
      <c r="D126" s="129">
        <f>D47+D48+D104-D110-D113</f>
        <v>144685408.68000001</v>
      </c>
      <c r="G126" s="129"/>
    </row>
    <row r="128" spans="1:7" x14ac:dyDescent="0.2">
      <c r="B128" s="124" t="s">
        <v>633</v>
      </c>
      <c r="C128" s="160"/>
      <c r="D128" s="160"/>
    </row>
    <row r="129" spans="3:4" x14ac:dyDescent="0.2">
      <c r="C129" s="161"/>
      <c r="D129" s="161"/>
    </row>
    <row r="130" spans="3:4" x14ac:dyDescent="0.2">
      <c r="C130" s="160"/>
      <c r="D130" s="16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G52:G59 C46 G61:G62 D52:D59"/>
    <dataValidation allowBlank="1" showInputMessage="1" showErrorMessage="1" prompt="Saldo al 31 de diciembre del año anterior que se presenta" sqref="D7 D46 G46"/>
    <dataValidation allowBlank="1" showInputMessage="1" showErrorMessage="1" prompt="Importe del trimestre anterior" sqref="D60 D51 C48:D48 C51:C62 G60 G51 G48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1" t="s">
        <v>190</v>
      </c>
      <c r="B2" s="92" t="s">
        <v>50</v>
      </c>
    </row>
    <row r="3" spans="1:2" x14ac:dyDescent="0.2">
      <c r="B3" s="105"/>
    </row>
    <row r="4" spans="1:2" ht="14.1" customHeight="1" x14ac:dyDescent="0.2">
      <c r="A4" s="106" t="s">
        <v>27</v>
      </c>
      <c r="B4" s="96" t="s">
        <v>78</v>
      </c>
    </row>
    <row r="5" spans="1:2" ht="14.1" customHeight="1" x14ac:dyDescent="0.2">
      <c r="B5" s="96" t="s">
        <v>51</v>
      </c>
    </row>
    <row r="6" spans="1:2" ht="14.1" customHeight="1" x14ac:dyDescent="0.2">
      <c r="B6" s="96" t="s">
        <v>151</v>
      </c>
    </row>
    <row r="7" spans="1:2" ht="14.1" customHeight="1" x14ac:dyDescent="0.2">
      <c r="B7" s="96" t="s">
        <v>152</v>
      </c>
    </row>
    <row r="8" spans="1:2" ht="14.1" customHeight="1" x14ac:dyDescent="0.2"/>
    <row r="9" spans="1:2" x14ac:dyDescent="0.2">
      <c r="A9" s="106" t="s">
        <v>29</v>
      </c>
      <c r="B9" s="98" t="s">
        <v>597</v>
      </c>
    </row>
    <row r="10" spans="1:2" ht="15" customHeight="1" x14ac:dyDescent="0.2">
      <c r="B10" s="98" t="s">
        <v>75</v>
      </c>
    </row>
    <row r="11" spans="1:2" ht="15" customHeight="1" x14ac:dyDescent="0.2">
      <c r="B11" s="108" t="s">
        <v>195</v>
      </c>
    </row>
    <row r="12" spans="1:2" ht="15" customHeight="1" x14ac:dyDescent="0.2"/>
    <row r="13" spans="1:2" x14ac:dyDescent="0.2">
      <c r="A13" s="106" t="s">
        <v>76</v>
      </c>
      <c r="B13" s="96" t="s">
        <v>598</v>
      </c>
    </row>
    <row r="14" spans="1:2" ht="15" customHeight="1" x14ac:dyDescent="0.2">
      <c r="B14" s="96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EFE!Área_de_impresión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2023-01-26T15:46:43Z</cp:lastPrinted>
  <dcterms:created xsi:type="dcterms:W3CDTF">2012-12-11T20:36:24Z</dcterms:created>
  <dcterms:modified xsi:type="dcterms:W3CDTF">2023-02-10T20:00:10Z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