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4TO TRIMESTRE 2022\DATOS ABIERTOS\"/>
    </mc:Choice>
  </mc:AlternateContent>
  <bookViews>
    <workbookView xWindow="0" yWindow="0" windowWidth="28800" windowHeight="12132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COG!$A$3:$G$76</definedName>
  </definedNames>
  <calcPr calcId="152511"/>
</workbook>
</file>

<file path=xl/calcChain.xml><?xml version="1.0" encoding="utf-8"?>
<calcChain xmlns="http://schemas.openxmlformats.org/spreadsheetml/2006/main">
  <c r="G42" i="5" l="1"/>
  <c r="B42" i="5"/>
  <c r="B80" i="4"/>
  <c r="G16" i="8"/>
  <c r="G6" i="8"/>
  <c r="F16" i="8"/>
  <c r="D6" i="8"/>
  <c r="B16" i="8"/>
  <c r="D64" i="4" l="1"/>
  <c r="G64" i="4" s="1"/>
  <c r="D63" i="4"/>
  <c r="G63" i="4" s="1"/>
  <c r="D62" i="4"/>
  <c r="G62" i="4" s="1"/>
  <c r="D61" i="4"/>
  <c r="G61" i="4" s="1"/>
  <c r="D60" i="4"/>
  <c r="G60" i="4" s="1"/>
  <c r="D59" i="4"/>
  <c r="G59" i="4" s="1"/>
  <c r="D58" i="4"/>
  <c r="G58" i="4" s="1"/>
  <c r="D57" i="4"/>
  <c r="G57" i="4" s="1"/>
  <c r="D56" i="4"/>
  <c r="G56" i="4" s="1"/>
  <c r="D55" i="4"/>
  <c r="G55" i="4" s="1"/>
  <c r="D54" i="4"/>
  <c r="G54" i="4" s="1"/>
  <c r="D53" i="4"/>
  <c r="G53" i="4" s="1"/>
  <c r="D52" i="4"/>
  <c r="G52" i="4" s="1"/>
  <c r="D51" i="4"/>
  <c r="G51" i="4" s="1"/>
  <c r="D50" i="4"/>
  <c r="G50" i="4" s="1"/>
  <c r="D49" i="4"/>
  <c r="G49" i="4" s="1"/>
  <c r="D48" i="4"/>
  <c r="G48" i="4" s="1"/>
  <c r="D47" i="4"/>
  <c r="G47" i="4" s="1"/>
  <c r="D46" i="4"/>
  <c r="G46" i="4" s="1"/>
  <c r="D45" i="4"/>
  <c r="G45" i="4" s="1"/>
  <c r="D44" i="4"/>
  <c r="G44" i="4" s="1"/>
  <c r="D43" i="4"/>
  <c r="G43" i="4" s="1"/>
  <c r="D42" i="4"/>
  <c r="G42" i="4" s="1"/>
  <c r="D41" i="4"/>
  <c r="G41" i="4" s="1"/>
  <c r="D40" i="4"/>
  <c r="G40" i="4" s="1"/>
  <c r="D39" i="4"/>
  <c r="G39" i="4" s="1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D31" i="4"/>
  <c r="G31" i="4" s="1"/>
  <c r="D30" i="4"/>
  <c r="G30" i="4" s="1"/>
  <c r="D29" i="4"/>
  <c r="G29" i="4" s="1"/>
  <c r="D28" i="4"/>
  <c r="G28" i="4" s="1"/>
  <c r="D27" i="4"/>
  <c r="G27" i="4" s="1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18" i="4"/>
  <c r="G18" i="4" s="1"/>
  <c r="D17" i="4"/>
  <c r="G17" i="4" s="1"/>
  <c r="D16" i="4"/>
  <c r="G16" i="4" s="1"/>
  <c r="D15" i="4"/>
  <c r="G15" i="4" s="1"/>
  <c r="D14" i="4"/>
  <c r="G14" i="4" s="1"/>
  <c r="F96" i="4" l="1"/>
  <c r="E96" i="4"/>
  <c r="C96" i="4"/>
  <c r="D94" i="4"/>
  <c r="G94" i="4" s="1"/>
  <c r="D93" i="4"/>
  <c r="G93" i="4" s="1"/>
  <c r="D92" i="4"/>
  <c r="G92" i="4" s="1"/>
  <c r="D91" i="4"/>
  <c r="G91" i="4" s="1"/>
  <c r="D90" i="4"/>
  <c r="G90" i="4" s="1"/>
  <c r="D89" i="4"/>
  <c r="G89" i="4" s="1"/>
  <c r="D88" i="4"/>
  <c r="G88" i="4" s="1"/>
  <c r="B96" i="4"/>
  <c r="F80" i="4"/>
  <c r="E80" i="4"/>
  <c r="D78" i="4"/>
  <c r="G78" i="4" s="1"/>
  <c r="D77" i="4"/>
  <c r="G77" i="4" s="1"/>
  <c r="D76" i="4"/>
  <c r="G76" i="4" s="1"/>
  <c r="D75" i="4"/>
  <c r="G75" i="4" s="1"/>
  <c r="C80" i="4"/>
  <c r="D13" i="4"/>
  <c r="G13" i="4" s="1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F66" i="4"/>
  <c r="E66" i="4"/>
  <c r="C66" i="4"/>
  <c r="B66" i="4"/>
  <c r="G80" i="4" l="1"/>
  <c r="G96" i="4"/>
  <c r="D80" i="4"/>
  <c r="D96" i="4"/>
  <c r="G66" i="4"/>
  <c r="D66" i="4"/>
  <c r="D40" i="5" l="1"/>
  <c r="G40" i="5" s="1"/>
  <c r="D39" i="5"/>
  <c r="G39" i="5" s="1"/>
  <c r="D38" i="5"/>
  <c r="D37" i="5"/>
  <c r="G37" i="5" s="1"/>
  <c r="D34" i="5"/>
  <c r="G34" i="5" s="1"/>
  <c r="D33" i="5"/>
  <c r="G33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3" i="5"/>
  <c r="G23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D14" i="5"/>
  <c r="G14" i="5" s="1"/>
  <c r="D13" i="5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F36" i="5"/>
  <c r="F25" i="5"/>
  <c r="F16" i="5"/>
  <c r="F6" i="5"/>
  <c r="E36" i="5"/>
  <c r="E25" i="5"/>
  <c r="E16" i="5"/>
  <c r="E6" i="5"/>
  <c r="C36" i="5"/>
  <c r="C25" i="5"/>
  <c r="C16" i="5"/>
  <c r="C6" i="5"/>
  <c r="B36" i="5"/>
  <c r="B25" i="5"/>
  <c r="B16" i="5"/>
  <c r="B6" i="5"/>
  <c r="E16" i="8"/>
  <c r="D14" i="8"/>
  <c r="G14" i="8" s="1"/>
  <c r="D12" i="8"/>
  <c r="G12" i="8" s="1"/>
  <c r="D10" i="8"/>
  <c r="G10" i="8" s="1"/>
  <c r="D8" i="8"/>
  <c r="G8" i="8" s="1"/>
  <c r="C16" i="8"/>
  <c r="D6" i="6"/>
  <c r="G6" i="6" s="1"/>
  <c r="D7" i="6"/>
  <c r="G7" i="6" s="1"/>
  <c r="D8" i="6"/>
  <c r="D9" i="6"/>
  <c r="G9" i="6" s="1"/>
  <c r="D10" i="6"/>
  <c r="G10" i="6" s="1"/>
  <c r="D11" i="6"/>
  <c r="D12" i="6"/>
  <c r="G12" i="6" s="1"/>
  <c r="G66" i="6"/>
  <c r="G60" i="6"/>
  <c r="G52" i="6"/>
  <c r="G46" i="6"/>
  <c r="G39" i="6"/>
  <c r="G16" i="6"/>
  <c r="G11" i="6"/>
  <c r="G8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D64" i="6"/>
  <c r="G64" i="6" s="1"/>
  <c r="D63" i="6"/>
  <c r="G63" i="6" s="1"/>
  <c r="D62" i="6"/>
  <c r="G62" i="6" s="1"/>
  <c r="D61" i="6"/>
  <c r="G61" i="6" s="1"/>
  <c r="D60" i="6"/>
  <c r="D59" i="6"/>
  <c r="G59" i="6" s="1"/>
  <c r="D58" i="6"/>
  <c r="G58" i="6" s="1"/>
  <c r="D56" i="6"/>
  <c r="G56" i="6" s="1"/>
  <c r="D55" i="6"/>
  <c r="G55" i="6" s="1"/>
  <c r="D54" i="6"/>
  <c r="G54" i="6" s="1"/>
  <c r="D52" i="6"/>
  <c r="D51" i="6"/>
  <c r="G51" i="6" s="1"/>
  <c r="D50" i="6"/>
  <c r="G50" i="6" s="1"/>
  <c r="D49" i="6"/>
  <c r="G49" i="6" s="1"/>
  <c r="D48" i="6"/>
  <c r="G48" i="6" s="1"/>
  <c r="D47" i="6"/>
  <c r="G47" i="6" s="1"/>
  <c r="D46" i="6"/>
  <c r="D45" i="6"/>
  <c r="G45" i="6" s="1"/>
  <c r="D44" i="6"/>
  <c r="G44" i="6" s="1"/>
  <c r="D42" i="6"/>
  <c r="G42" i="6" s="1"/>
  <c r="D41" i="6"/>
  <c r="G41" i="6" s="1"/>
  <c r="D40" i="6"/>
  <c r="G40" i="6" s="1"/>
  <c r="D39" i="6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D65" i="6" s="1"/>
  <c r="C57" i="6"/>
  <c r="C53" i="6"/>
  <c r="C43" i="6"/>
  <c r="C33" i="6"/>
  <c r="C23" i="6"/>
  <c r="C13" i="6"/>
  <c r="C5" i="6"/>
  <c r="B69" i="6"/>
  <c r="B65" i="6"/>
  <c r="B57" i="6"/>
  <c r="B53" i="6"/>
  <c r="B43" i="6"/>
  <c r="B33" i="6"/>
  <c r="B23" i="6"/>
  <c r="B13" i="6"/>
  <c r="B5" i="6"/>
  <c r="D69" i="6" l="1"/>
  <c r="G69" i="6" s="1"/>
  <c r="G65" i="6"/>
  <c r="D57" i="6"/>
  <c r="G57" i="6" s="1"/>
  <c r="D53" i="6"/>
  <c r="G53" i="6" s="1"/>
  <c r="D43" i="6"/>
  <c r="G43" i="6" s="1"/>
  <c r="D33" i="6"/>
  <c r="G33" i="6" s="1"/>
  <c r="D23" i="6"/>
  <c r="G23" i="6" s="1"/>
  <c r="D13" i="6"/>
  <c r="G13" i="6" s="1"/>
  <c r="F77" i="6"/>
  <c r="E77" i="6"/>
  <c r="C77" i="6"/>
  <c r="B77" i="6"/>
  <c r="D5" i="6"/>
  <c r="D16" i="8"/>
  <c r="G25" i="5"/>
  <c r="G16" i="5"/>
  <c r="D36" i="5"/>
  <c r="G38" i="5"/>
  <c r="G36" i="5" s="1"/>
  <c r="D6" i="5"/>
  <c r="G13" i="5"/>
  <c r="G6" i="5" s="1"/>
  <c r="C42" i="5"/>
  <c r="E42" i="5"/>
  <c r="F42" i="5"/>
  <c r="D25" i="5"/>
  <c r="D16" i="5"/>
  <c r="D42" i="5" l="1"/>
  <c r="D77" i="6"/>
  <c r="G5" i="6"/>
  <c r="G77" i="6" s="1"/>
</calcChain>
</file>

<file path=xl/sharedStrings.xml><?xml version="1.0" encoding="utf-8"?>
<sst xmlns="http://schemas.openxmlformats.org/spreadsheetml/2006/main" count="255" uniqueCount="194">
  <si>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</si>
  <si>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</si>
  <si>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</si>
  <si>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</si>
  <si>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</si>
  <si>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</si>
  <si>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</si>
  <si>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</si>
  <si>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</si>
  <si>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</si>
  <si>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</si>
  <si>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</si>
  <si>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</si>
  <si>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</si>
  <si>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</si>
  <si>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</si>
  <si>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</si>
  <si>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</si>
  <si>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</si>
  <si>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</si>
  <si>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</si>
  <si>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</si>
  <si>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</si>
  <si>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</si>
  <si>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</si>
  <si>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</si>
  <si>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</si>
  <si>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</si>
  <si>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</si>
  <si>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</si>
  <si>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</si>
  <si>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</si>
  <si>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</si>
  <si>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</si>
  <si>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</si>
  <si>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</si>
  <si>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</si>
  <si>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</si>
  <si>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</si>
  <si>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</si>
  <si>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</si>
  <si>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</si>
  <si>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</si>
  <si>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</si>
  <si>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</si>
  <si>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</si>
  <si>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</si>
  <si>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</si>
  <si>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</si>
  <si>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</si>
  <si>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</si>
  <si>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</si>
  <si>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</si>
  <si>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</si>
  <si>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</si>
  <si>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</si>
  <si>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</si>
  <si>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</si>
  <si>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</si>
  <si>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</si>
  <si>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</si>
  <si>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</si>
  <si>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</si>
  <si>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</si>
  <si>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</si>
  <si>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</si>
  <si>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</si>
  <si>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</si>
  <si>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</si>
  <si>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</si>
  <si>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</si>
  <si>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</si>
  <si>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</si>
  <si>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</si>
  <si>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</si>
  <si>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</si>
  <si>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</si>
  <si>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</si>
  <si>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</si>
  <si>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</si>
  <si>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</si>
  <si>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</si>
  <si>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</si>
  <si>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</si>
  <si>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</si>
  <si>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</si>
  <si>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</si>
  <si>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</si>
  <si>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</si>
  <si>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</si>
  <si>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</si>
  <si>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</si>
  <si>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</si>
  <si>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</si>
  <si>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</si>
  <si>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</si>
  <si>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</si>
  <si>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</si>
  <si>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</si>
  <si>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</si>
  <si>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</si>
  <si>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</si>
  <si>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</si>
  <si>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</si>
  <si>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</si>
  <si>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</si>
  <si>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</si>
  <si>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</si>
  <si>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</si>
  <si>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</si>
  <si>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</si>
  <si>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</si>
  <si>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</si>
  <si>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</si>
  <si>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</si>
  <si>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</si>
  <si>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</si>
  <si>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</si>
  <si>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</si>
  <si>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</si>
  <si>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</si>
  <si>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</si>
  <si>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</si>
  <si>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</si>
  <si>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</si>
  <si>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</si>
  <si>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</si>
  <si>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</si>
  <si>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</si>
  <si>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Municipio de Guanajuato
Estado Analítico del Ejercicio del Presupuesto de Egresos
Clasificación por Objeto del Gasto (Capítulo y Concepto)
Del 1 de Enero al 31 de Diciembre de 2022</t>
  </si>
  <si>
    <t>Municipio de Guanajuato
Estado Analítico del Ejercicio del Presupuesto de Egresos
Clasificación Económica (por Tipo de Gasto)
Del 1 de Enero al 31 de Diciembre de 2022</t>
  </si>
  <si>
    <t>31111-0101 PRESIDENTE MUNICIPAL</t>
  </si>
  <si>
    <t>31111-0102 SINDICATURA Y REGIDURÍA</t>
  </si>
  <si>
    <t>31111-0103 SECRETARIA PARTICULAR</t>
  </si>
  <si>
    <t>31111-0104 UNIDAD DE COMUNICACIÓN SOCIAL</t>
  </si>
  <si>
    <t>31111-0105 CONTRALORÍA MUNICIPAL</t>
  </si>
  <si>
    <t>31111-0106 UNID DE INNOVACIÓN Y POLÍTICA</t>
  </si>
  <si>
    <t>31111-0201 SECRETARÍA DEL H. AYUNTAMIENT</t>
  </si>
  <si>
    <t>31111-0202 DIRECCIÓN GENERAL DE SERVICIO</t>
  </si>
  <si>
    <t>31111-0203 JUZGADO ADMINISTRATIVO MUNICI</t>
  </si>
  <si>
    <t>31111-0206 DIRECCIÓN DE LA FUNCIÓN EDILI</t>
  </si>
  <si>
    <t>31111-0207 DIRECCIÓN DE ARCHIVO MUNICIPA</t>
  </si>
  <si>
    <t>31111-0208 UNIDAD DE ACCESO A LA INFORMA</t>
  </si>
  <si>
    <t>31111-0209 DIRECCIÓN DE GOBIERNO</t>
  </si>
  <si>
    <t>31111-0301 TESORERÍA MUNICIPAL</t>
  </si>
  <si>
    <t>31111-0302 DIRECCIÓN DE INGRESOS</t>
  </si>
  <si>
    <t>31111-0304 DIRECCIÓN DE CATASTRO E IMPUE</t>
  </si>
  <si>
    <t>31111-0306 COORDINACIÓN GENERAL DE FINAN</t>
  </si>
  <si>
    <t>31111-0307 COORDINACIÓN GENERAL DE ADMIN</t>
  </si>
  <si>
    <t>31111-0308 DIR DE ADQ Y SERVICIOS GENERA</t>
  </si>
  <si>
    <t>31111-0309 DIR DE RECURSOS HUMANOS</t>
  </si>
  <si>
    <t>31111-0310 DIR DE TECNOLOGÍAS DE LA INFO</t>
  </si>
  <si>
    <t>31111-0505 DIR GENERAL DE SERVICIOS PUBL</t>
  </si>
  <si>
    <t>31111-0506 DIR DE SERVICIOS COMPLEMENTAR</t>
  </si>
  <si>
    <t>31111-0507 DIR DE SERVICIOS BÁSICOS</t>
  </si>
  <si>
    <t>31111-0508 DIR DE ALUMBRADO PÚBLICO</t>
  </si>
  <si>
    <t>31111-0605 DIR GRAL MED AMB Y ORD TERRIT</t>
  </si>
  <si>
    <t>31111-0606 DIR TECNICA Y ADMINISTRATIVA</t>
  </si>
  <si>
    <t>31111-0607 DIR DE ADMINISTRACIÓN URBANA</t>
  </si>
  <si>
    <t>31111-0608 DIR DE IMAGEN URB Y GESTION D</t>
  </si>
  <si>
    <t>31111-0609 DIR DE ECOLOGÍA Y MEDIO AMBIE</t>
  </si>
  <si>
    <t>31111-0610 DIRECCION DE VIVIENDA</t>
  </si>
  <si>
    <t>31111-0701 DIRECCIÓN GENERAL DE OBRA PÚB</t>
  </si>
  <si>
    <t>31111-0702 DIRECCIÓN TECNICA ADMINISTRAT</t>
  </si>
  <si>
    <t>31111-0703 DIRECCIÓN DE CONSTRUCCIÓN</t>
  </si>
  <si>
    <t>31111-0704 DIRECCIÓN DE PROGRAMACION DE</t>
  </si>
  <si>
    <t>31111-0705 DIRECCIÓN DE MANTENIMIENTO</t>
  </si>
  <si>
    <t>31111-0805 SECRETARIA DE SEGURIDAD CIUDA</t>
  </si>
  <si>
    <t>31111-0806 DIR GRAL TRANSITO, MOV Y TRAN</t>
  </si>
  <si>
    <t>31111-0807 COMISARÍA DE LA POLICIA PREVE</t>
  </si>
  <si>
    <t>31111-0808 DIR DE PROTECCIÓN CIVIL</t>
  </si>
  <si>
    <t>31111-0809 DIR DE FISCALIZ Y CTROL DE RE</t>
  </si>
  <si>
    <t>31111-1003 DIR DE PARTIC Y ATENCIÓN A LA</t>
  </si>
  <si>
    <t>31111-1004 DIR GRAL DE DESARROLLO SOCIAL</t>
  </si>
  <si>
    <t>31111-1005 DIR DE GESTIÓN Y PARTICIPACIÓ</t>
  </si>
  <si>
    <t>31111-1006 DIR DE DESARROLLO RURAL</t>
  </si>
  <si>
    <t>31111-1007 DIR DE PROYECTOS PRODUCTIVOS</t>
  </si>
  <si>
    <t>31111-1008 DIR DE ORGANIZACIONES Y PROG</t>
  </si>
  <si>
    <t>31111-1009 DIR DE SALUD</t>
  </si>
  <si>
    <t>31111-1203 DIR GRAL DE DESARROLLO TUR Y</t>
  </si>
  <si>
    <t>31111-1204 DIR DE PROMOCIÓN TURÍSTICA</t>
  </si>
  <si>
    <t>31111-1205 DIR DE DESARROLLO TURÍSTICO</t>
  </si>
  <si>
    <t>31111-1206 DIR DE ATENCION A SECTORES PR</t>
  </si>
  <si>
    <t>31111-1207 DIR DE PROM ECON Y ATRAC DE I</t>
  </si>
  <si>
    <t>31111-1303 DIR GENERAL DE CULTURA Y EDUC</t>
  </si>
  <si>
    <t>31111-1304 DIR MUSEO MOMIAS</t>
  </si>
  <si>
    <t>31120-8201 DESARROLLO INTEGRAL PARA LA F</t>
  </si>
  <si>
    <t>31120-8301 COMISION MUNICIPAL DEL DEPORT</t>
  </si>
  <si>
    <t>31120-8801 INSTITUTO MUNICIPAL DE PLANEA</t>
  </si>
  <si>
    <t>Municipio de Guanajuato
Estado Analítico del Ejercicio del Presupuesto de Egresos
Clasificación Administrativa
Del 1 de Enero al 31 de Diciembre de 2022</t>
  </si>
  <si>
    <t>Municipio de Guanajuato
Estado Analítico del Ejercicio del Presupuesto de Egresos
Clasificación Administrativa (Poderes)
Del 1 de Enero al 31 de Diciembre de 2022</t>
  </si>
  <si>
    <t>Municipio de Guanajuato
Estado Analítico del Ejercicio del Presupuesto de Egresos
Clasificación Administrativa (Sector Paraestatal)
Del 1 de Enero al 31 de Diciembre de 2022</t>
  </si>
  <si>
    <t>Municipio de Guanajuato
Estado Analítico del Ejercicio del Presupuesto de Egresos
Clasificación Funcional (Finalidad y Función)
Del 1 de Enero al 31 de Diciembre de 2022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</si>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</sst>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4" fontId="2" fillId="0" borderId="11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4" fontId="6" fillId="0" borderId="11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2" fillId="0" borderId="0" xfId="0" applyFont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6" fillId="0" borderId="5" xfId="0" applyFont="1" applyBorder="1" applyAlignment="1" applyProtection="1">
      <alignment horizontal="left" indent="2"/>
      <protection locked="0"/>
    </xf>
    <xf numFmtId="0" fontId="2" fillId="0" borderId="0" xfId="0" applyFont="1" applyAlignment="1">
      <alignment horizontal="left" indent="1"/>
    </xf>
    <xf numFmtId="0" fontId="2" fillId="0" borderId="11" xfId="0" applyFont="1" applyBorder="1" applyProtection="1">
      <protection locked="0"/>
    </xf>
    <xf numFmtId="0" fontId="2" fillId="0" borderId="5" xfId="0" applyFont="1" applyBorder="1" applyAlignment="1">
      <alignment horizontal="left" indent="1"/>
    </xf>
    <xf numFmtId="0" fontId="2" fillId="0" borderId="12" xfId="0" applyFont="1" applyBorder="1" applyProtection="1">
      <protection locked="0"/>
    </xf>
    <xf numFmtId="0" fontId="6" fillId="0" borderId="5" xfId="0" applyFont="1" applyBorder="1" applyAlignment="1" applyProtection="1">
      <alignment horizontal="left" indent="1"/>
      <protection locked="0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left" indent="1"/>
      <protection locked="0"/>
    </xf>
    <xf numFmtId="0" fontId="0" fillId="0" borderId="14" xfId="0" applyBorder="1" applyProtection="1">
      <protection locked="0"/>
    </xf>
    <xf numFmtId="4" fontId="0" fillId="0" borderId="11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0" fontId="0" fillId="0" borderId="0" xfId="0" applyAlignment="1" applyProtection="1">
      <alignment horizontal="left" wrapText="1" indent="1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2" fillId="0" borderId="0" xfId="0" applyFont="1" applyAlignment="1">
      <alignment wrapText="1"/>
    </xf>
    <xf numFmtId="4" fontId="2" fillId="0" borderId="11" xfId="0" applyNumberFormat="1" applyFont="1" applyBorder="1" applyProtection="1">
      <protection locked="0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  <xf numFmtId="0" fontId="8" fillId="0" borderId="14" xfId="0" applyFont="1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showGridLines="0" tabSelected="1" zoomScaleNormal="100" workbookViewId="0">
      <selection activeCell="A3" sqref="A3"/>
    </sheetView>
  </sheetViews>
  <sheetFormatPr baseColWidth="10" defaultColWidth="12" defaultRowHeight="10.199999999999999" x14ac:dyDescent="0.2"/>
  <cols>
    <col min="1" max="1" width="62.85546875" style="1" customWidth="1"/>
    <col min="2" max="2" width="18.28515625" style="1" customWidth="1"/>
    <col min="3" max="3" width="19.85546875" style="1" customWidth="1"/>
    <col min="4" max="4" width="22.140625" style="1" customWidth="1"/>
    <col min="5" max="5" width="20.85546875" style="1" customWidth="1"/>
    <col min="6" max="6" width="21.42578125" style="1" customWidth="1"/>
    <col min="7" max="7" width="18.28515625" style="1" customWidth="1"/>
    <col min="8" max="16384" width="12" style="1"/>
  </cols>
  <sheetData>
    <row r="1" spans="1:7" ht="50.1" customHeight="1" x14ac:dyDescent="0.2">
      <c r="A1" s="46" t="s">
        <v>129</v>
      </c>
      <c r="B1" s="47"/>
      <c r="C1" s="47"/>
      <c r="D1" s="47"/>
      <c r="E1" s="47"/>
      <c r="F1" s="47"/>
      <c r="G1" s="48"/>
    </row>
    <row r="2" spans="1:7" x14ac:dyDescent="0.2">
      <c r="A2" s="16"/>
      <c r="B2" s="41" t="s">
        <v>58</v>
      </c>
      <c r="C2" s="42"/>
      <c r="D2" s="42"/>
      <c r="E2" s="42"/>
      <c r="F2" s="43"/>
      <c r="G2" s="44" t="s">
        <v>57</v>
      </c>
    </row>
    <row r="3" spans="1:7" ht="24.9" customHeight="1" x14ac:dyDescent="0.2">
      <c r="A3" s="17" t="s">
        <v>52</v>
      </c>
      <c r="B3" s="4" t="s">
        <v>53</v>
      </c>
      <c r="C3" s="4" t="s">
        <v>123</v>
      </c>
      <c r="D3" s="4" t="s">
        <v>54</v>
      </c>
      <c r="E3" s="4" t="s">
        <v>55</v>
      </c>
      <c r="F3" s="4" t="s">
        <v>56</v>
      </c>
      <c r="G3" s="45"/>
    </row>
    <row r="4" spans="1:7" x14ac:dyDescent="0.2">
      <c r="A4" s="18"/>
      <c r="B4" s="5">
        <v>1</v>
      </c>
      <c r="C4" s="5">
        <v>2</v>
      </c>
      <c r="D4" s="5" t="s">
        <v>124</v>
      </c>
      <c r="E4" s="5">
        <v>4</v>
      </c>
      <c r="F4" s="5">
        <v>5</v>
      </c>
      <c r="G4" s="5" t="s">
        <v>125</v>
      </c>
    </row>
    <row r="5" spans="1:7" x14ac:dyDescent="0.2">
      <c r="A5" s="19" t="s">
        <v>59</v>
      </c>
      <c r="B5" s="11">
        <f>SUM(B6:B12)</f>
        <v>412764241.78999996</v>
      </c>
      <c r="C5" s="11">
        <f>SUM(C6:C12)</f>
        <v>18705489.439999998</v>
      </c>
      <c r="D5" s="11">
        <f>B5+C5</f>
        <v>431469731.22999996</v>
      </c>
      <c r="E5" s="11">
        <f>SUM(E6:E12)</f>
        <v>420394341.25</v>
      </c>
      <c r="F5" s="11">
        <f>SUM(F6:F12)</f>
        <v>416532609.92999995</v>
      </c>
      <c r="G5" s="11">
        <f>D5-E5</f>
        <v>11075389.979999959</v>
      </c>
    </row>
    <row r="6" spans="1:7" x14ac:dyDescent="0.2">
      <c r="A6" s="20" t="s">
        <v>68</v>
      </c>
      <c r="B6" s="6">
        <v>128995423</v>
      </c>
      <c r="C6" s="6">
        <v>-9775774.2599999998</v>
      </c>
      <c r="D6" s="6">
        <f t="shared" ref="D6:D69" si="0">B6+C6</f>
        <v>119219648.73999999</v>
      </c>
      <c r="E6" s="6">
        <v>118415265.12</v>
      </c>
      <c r="F6" s="6">
        <v>118415265.12</v>
      </c>
      <c r="G6" s="6">
        <f t="shared" ref="G6:G69" si="1">D6-E6</f>
        <v>804383.61999998987</v>
      </c>
    </row>
    <row r="7" spans="1:7" x14ac:dyDescent="0.2">
      <c r="A7" s="20" t="s">
        <v>69</v>
      </c>
      <c r="B7" s="6">
        <v>26136472.309999999</v>
      </c>
      <c r="C7" s="6">
        <v>21380394.690000001</v>
      </c>
      <c r="D7" s="6">
        <f t="shared" si="0"/>
        <v>47516867</v>
      </c>
      <c r="E7" s="6">
        <v>47170631.5</v>
      </c>
      <c r="F7" s="6">
        <v>46331263.939999998</v>
      </c>
      <c r="G7" s="6">
        <f t="shared" si="1"/>
        <v>346235.5</v>
      </c>
    </row>
    <row r="8" spans="1:7" x14ac:dyDescent="0.2">
      <c r="A8" s="20" t="s">
        <v>70</v>
      </c>
      <c r="B8" s="6">
        <v>34134544</v>
      </c>
      <c r="C8" s="6">
        <v>19020715.140000001</v>
      </c>
      <c r="D8" s="6">
        <f t="shared" si="0"/>
        <v>53155259.140000001</v>
      </c>
      <c r="E8" s="6">
        <v>50457471.329999998</v>
      </c>
      <c r="F8" s="6">
        <v>48472698.329999998</v>
      </c>
      <c r="G8" s="6">
        <f t="shared" si="1"/>
        <v>2697787.8100000024</v>
      </c>
    </row>
    <row r="9" spans="1:7" x14ac:dyDescent="0.2">
      <c r="A9" s="20" t="s">
        <v>34</v>
      </c>
      <c r="B9" s="6">
        <v>81561865</v>
      </c>
      <c r="C9" s="6">
        <v>-8375693.2400000002</v>
      </c>
      <c r="D9" s="6">
        <f t="shared" si="0"/>
        <v>73186171.760000005</v>
      </c>
      <c r="E9" s="6">
        <v>67879875.140000001</v>
      </c>
      <c r="F9" s="6">
        <v>67879875.140000001</v>
      </c>
      <c r="G9" s="6">
        <f t="shared" si="1"/>
        <v>5306296.6200000048</v>
      </c>
    </row>
    <row r="10" spans="1:7" x14ac:dyDescent="0.2">
      <c r="A10" s="20" t="s">
        <v>71</v>
      </c>
      <c r="B10" s="6">
        <v>141935937.47999999</v>
      </c>
      <c r="C10" s="6">
        <v>-3544152.89</v>
      </c>
      <c r="D10" s="6">
        <f t="shared" si="0"/>
        <v>138391784.59</v>
      </c>
      <c r="E10" s="6">
        <v>136471098.16</v>
      </c>
      <c r="F10" s="6">
        <v>135433507.40000001</v>
      </c>
      <c r="G10" s="6">
        <f t="shared" si="1"/>
        <v>1920686.4300000072</v>
      </c>
    </row>
    <row r="11" spans="1:7" x14ac:dyDescent="0.2">
      <c r="A11" s="20" t="s">
        <v>35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</row>
    <row r="12" spans="1:7" x14ac:dyDescent="0.2">
      <c r="A12" s="20" t="s">
        <v>72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</row>
    <row r="13" spans="1:7" x14ac:dyDescent="0.2">
      <c r="A13" s="19" t="s">
        <v>60</v>
      </c>
      <c r="B13" s="12">
        <f>SUM(B14:B22)</f>
        <v>54468919</v>
      </c>
      <c r="C13" s="12">
        <f>SUM(C14:C22)</f>
        <v>14151455.969999999</v>
      </c>
      <c r="D13" s="12">
        <f t="shared" si="0"/>
        <v>68620374.969999999</v>
      </c>
      <c r="E13" s="12">
        <f>SUM(E14:E22)</f>
        <v>64957083.599999994</v>
      </c>
      <c r="F13" s="12">
        <f>SUM(F14:F22)</f>
        <v>59153111.209999993</v>
      </c>
      <c r="G13" s="12">
        <f t="shared" si="1"/>
        <v>3663291.3700000048</v>
      </c>
    </row>
    <row r="14" spans="1:7" x14ac:dyDescent="0.2">
      <c r="A14" s="20" t="s">
        <v>73</v>
      </c>
      <c r="B14" s="6">
        <v>6113246</v>
      </c>
      <c r="C14" s="6">
        <v>380826.7</v>
      </c>
      <c r="D14" s="6">
        <f t="shared" si="0"/>
        <v>6494072.7000000002</v>
      </c>
      <c r="E14" s="6">
        <v>5796326.6600000001</v>
      </c>
      <c r="F14" s="6">
        <v>5564451.4800000004</v>
      </c>
      <c r="G14" s="6">
        <f t="shared" si="1"/>
        <v>697746.04</v>
      </c>
    </row>
    <row r="15" spans="1:7" x14ac:dyDescent="0.2">
      <c r="A15" s="20" t="s">
        <v>74</v>
      </c>
      <c r="B15" s="6">
        <v>4715956</v>
      </c>
      <c r="C15" s="6">
        <v>1646695.4</v>
      </c>
      <c r="D15" s="6">
        <f t="shared" si="0"/>
        <v>6362651.4000000004</v>
      </c>
      <c r="E15" s="6">
        <v>5953751</v>
      </c>
      <c r="F15" s="6">
        <v>5948718.4400000004</v>
      </c>
      <c r="G15" s="6">
        <f t="shared" si="1"/>
        <v>408900.40000000037</v>
      </c>
    </row>
    <row r="16" spans="1:7" x14ac:dyDescent="0.2">
      <c r="A16" s="20" t="s">
        <v>75</v>
      </c>
      <c r="B16" s="6">
        <v>0</v>
      </c>
      <c r="C16" s="6">
        <v>0</v>
      </c>
      <c r="D16" s="6">
        <f t="shared" si="0"/>
        <v>0</v>
      </c>
      <c r="E16" s="6">
        <v>0</v>
      </c>
      <c r="F16" s="6">
        <v>0</v>
      </c>
      <c r="G16" s="6">
        <f t="shared" si="1"/>
        <v>0</v>
      </c>
    </row>
    <row r="17" spans="1:7" x14ac:dyDescent="0.2">
      <c r="A17" s="20" t="s">
        <v>76</v>
      </c>
      <c r="B17" s="6">
        <v>13121769</v>
      </c>
      <c r="C17" s="6">
        <v>2135879.87</v>
      </c>
      <c r="D17" s="6">
        <f t="shared" si="0"/>
        <v>15257648.870000001</v>
      </c>
      <c r="E17" s="6">
        <v>14761962.74</v>
      </c>
      <c r="F17" s="6">
        <v>13874139.18</v>
      </c>
      <c r="G17" s="6">
        <f t="shared" si="1"/>
        <v>495686.13000000082</v>
      </c>
    </row>
    <row r="18" spans="1:7" x14ac:dyDescent="0.2">
      <c r="A18" s="20" t="s">
        <v>77</v>
      </c>
      <c r="B18" s="6">
        <v>1049451</v>
      </c>
      <c r="C18" s="6">
        <v>105513.08</v>
      </c>
      <c r="D18" s="6">
        <f t="shared" si="0"/>
        <v>1154964.08</v>
      </c>
      <c r="E18" s="6">
        <v>925446.29</v>
      </c>
      <c r="F18" s="6">
        <v>866602.33</v>
      </c>
      <c r="G18" s="6">
        <f t="shared" si="1"/>
        <v>229517.79000000004</v>
      </c>
    </row>
    <row r="19" spans="1:7" x14ac:dyDescent="0.2">
      <c r="A19" s="20" t="s">
        <v>78</v>
      </c>
      <c r="B19" s="6">
        <v>23338235</v>
      </c>
      <c r="C19" s="6">
        <v>9731751.2799999993</v>
      </c>
      <c r="D19" s="6">
        <f t="shared" si="0"/>
        <v>33069986.280000001</v>
      </c>
      <c r="E19" s="6">
        <v>32207556.82</v>
      </c>
      <c r="F19" s="6">
        <v>30823993.960000001</v>
      </c>
      <c r="G19" s="6">
        <f t="shared" si="1"/>
        <v>862429.46000000089</v>
      </c>
    </row>
    <row r="20" spans="1:7" x14ac:dyDescent="0.2">
      <c r="A20" s="20" t="s">
        <v>79</v>
      </c>
      <c r="B20" s="6">
        <v>4593050</v>
      </c>
      <c r="C20" s="6">
        <v>-63489.1</v>
      </c>
      <c r="D20" s="6">
        <f t="shared" si="0"/>
        <v>4529560.9000000004</v>
      </c>
      <c r="E20" s="6">
        <v>3848004.5</v>
      </c>
      <c r="F20" s="6">
        <v>795039.16</v>
      </c>
      <c r="G20" s="6">
        <f t="shared" si="1"/>
        <v>681556.40000000037</v>
      </c>
    </row>
    <row r="21" spans="1:7" x14ac:dyDescent="0.2">
      <c r="A21" s="20" t="s">
        <v>80</v>
      </c>
      <c r="B21" s="6">
        <v>204000</v>
      </c>
      <c r="C21" s="6">
        <v>-36714.199999999997</v>
      </c>
      <c r="D21" s="6">
        <f t="shared" si="0"/>
        <v>167285.79999999999</v>
      </c>
      <c r="E21" s="6">
        <v>167278.39999999999</v>
      </c>
      <c r="F21" s="6">
        <v>167278.39999999999</v>
      </c>
      <c r="G21" s="6">
        <f t="shared" si="1"/>
        <v>7.3999999999941792</v>
      </c>
    </row>
    <row r="22" spans="1:7" x14ac:dyDescent="0.2">
      <c r="A22" s="20" t="s">
        <v>81</v>
      </c>
      <c r="B22" s="6">
        <v>1333212</v>
      </c>
      <c r="C22" s="6">
        <v>250992.94</v>
      </c>
      <c r="D22" s="6">
        <f t="shared" si="0"/>
        <v>1584204.94</v>
      </c>
      <c r="E22" s="6">
        <v>1296757.19</v>
      </c>
      <c r="F22" s="6">
        <v>1112888.26</v>
      </c>
      <c r="G22" s="6">
        <f t="shared" si="1"/>
        <v>287447.75</v>
      </c>
    </row>
    <row r="23" spans="1:7" x14ac:dyDescent="0.2">
      <c r="A23" s="19" t="s">
        <v>61</v>
      </c>
      <c r="B23" s="12">
        <f>SUM(B24:B32)</f>
        <v>85684591</v>
      </c>
      <c r="C23" s="12">
        <f>SUM(C24:C32)</f>
        <v>57013347.689999998</v>
      </c>
      <c r="D23" s="12">
        <f t="shared" si="0"/>
        <v>142697938.69</v>
      </c>
      <c r="E23" s="12">
        <f>SUM(E24:E32)</f>
        <v>122123167.86</v>
      </c>
      <c r="F23" s="12">
        <f>SUM(F24:F32)</f>
        <v>113266891.06</v>
      </c>
      <c r="G23" s="12">
        <f t="shared" si="1"/>
        <v>20574770.829999998</v>
      </c>
    </row>
    <row r="24" spans="1:7" x14ac:dyDescent="0.2">
      <c r="A24" s="20" t="s">
        <v>82</v>
      </c>
      <c r="B24" s="6">
        <v>17169937</v>
      </c>
      <c r="C24" s="6">
        <v>23022136.23</v>
      </c>
      <c r="D24" s="6">
        <f t="shared" si="0"/>
        <v>40192073.230000004</v>
      </c>
      <c r="E24" s="6">
        <v>27920134.030000001</v>
      </c>
      <c r="F24" s="6">
        <v>25638882.370000001</v>
      </c>
      <c r="G24" s="6">
        <f t="shared" si="1"/>
        <v>12271939.200000003</v>
      </c>
    </row>
    <row r="25" spans="1:7" x14ac:dyDescent="0.2">
      <c r="A25" s="20" t="s">
        <v>83</v>
      </c>
      <c r="B25" s="6">
        <v>5859046</v>
      </c>
      <c r="C25" s="6">
        <v>3449737.38</v>
      </c>
      <c r="D25" s="6">
        <f t="shared" si="0"/>
        <v>9308783.379999999</v>
      </c>
      <c r="E25" s="6">
        <v>8781369.3599999994</v>
      </c>
      <c r="F25" s="6">
        <v>7545369.3600000003</v>
      </c>
      <c r="G25" s="6">
        <f t="shared" si="1"/>
        <v>527414.01999999955</v>
      </c>
    </row>
    <row r="26" spans="1:7" x14ac:dyDescent="0.2">
      <c r="A26" s="20" t="s">
        <v>84</v>
      </c>
      <c r="B26" s="6">
        <v>10189073</v>
      </c>
      <c r="C26" s="6">
        <v>5550710.1600000001</v>
      </c>
      <c r="D26" s="6">
        <f t="shared" si="0"/>
        <v>15739783.16</v>
      </c>
      <c r="E26" s="6">
        <v>14365154</v>
      </c>
      <c r="F26" s="6">
        <v>13045951.439999999</v>
      </c>
      <c r="G26" s="6">
        <f t="shared" si="1"/>
        <v>1374629.1600000001</v>
      </c>
    </row>
    <row r="27" spans="1:7" x14ac:dyDescent="0.2">
      <c r="A27" s="20" t="s">
        <v>85</v>
      </c>
      <c r="B27" s="6">
        <v>6270811</v>
      </c>
      <c r="C27" s="6">
        <v>692900</v>
      </c>
      <c r="D27" s="6">
        <f t="shared" si="0"/>
        <v>6963711</v>
      </c>
      <c r="E27" s="6">
        <v>5320543.51</v>
      </c>
      <c r="F27" s="6">
        <v>5208654.43</v>
      </c>
      <c r="G27" s="6">
        <f t="shared" si="1"/>
        <v>1643167.4900000002</v>
      </c>
    </row>
    <row r="28" spans="1:7" x14ac:dyDescent="0.2">
      <c r="A28" s="20" t="s">
        <v>86</v>
      </c>
      <c r="B28" s="6">
        <v>22752221</v>
      </c>
      <c r="C28" s="6">
        <v>16924517.809999999</v>
      </c>
      <c r="D28" s="6">
        <f t="shared" si="0"/>
        <v>39676738.810000002</v>
      </c>
      <c r="E28" s="6">
        <v>38021231.950000003</v>
      </c>
      <c r="F28" s="6">
        <v>35104590.439999998</v>
      </c>
      <c r="G28" s="6">
        <f t="shared" si="1"/>
        <v>1655506.8599999994</v>
      </c>
    </row>
    <row r="29" spans="1:7" x14ac:dyDescent="0.2">
      <c r="A29" s="20" t="s">
        <v>87</v>
      </c>
      <c r="B29" s="6">
        <v>8500355</v>
      </c>
      <c r="C29" s="6">
        <v>1788156.31</v>
      </c>
      <c r="D29" s="6">
        <f t="shared" si="0"/>
        <v>10288511.310000001</v>
      </c>
      <c r="E29" s="6">
        <v>9594764.8100000005</v>
      </c>
      <c r="F29" s="6">
        <v>8994764.8100000005</v>
      </c>
      <c r="G29" s="6">
        <f t="shared" si="1"/>
        <v>693746.5</v>
      </c>
    </row>
    <row r="30" spans="1:7" x14ac:dyDescent="0.2">
      <c r="A30" s="20" t="s">
        <v>88</v>
      </c>
      <c r="B30" s="6">
        <v>1320921</v>
      </c>
      <c r="C30" s="6">
        <v>471023.35</v>
      </c>
      <c r="D30" s="6">
        <f t="shared" si="0"/>
        <v>1791944.35</v>
      </c>
      <c r="E30" s="6">
        <v>793640.04</v>
      </c>
      <c r="F30" s="6">
        <v>793640.04</v>
      </c>
      <c r="G30" s="6">
        <f t="shared" si="1"/>
        <v>998304.31</v>
      </c>
    </row>
    <row r="31" spans="1:7" x14ac:dyDescent="0.2">
      <c r="A31" s="20" t="s">
        <v>89</v>
      </c>
      <c r="B31" s="6">
        <v>7077920</v>
      </c>
      <c r="C31" s="6">
        <v>3620189.76</v>
      </c>
      <c r="D31" s="6">
        <f t="shared" si="0"/>
        <v>10698109.76</v>
      </c>
      <c r="E31" s="6">
        <v>9933744.4700000007</v>
      </c>
      <c r="F31" s="6">
        <v>9544891.4700000007</v>
      </c>
      <c r="G31" s="6">
        <f t="shared" si="1"/>
        <v>764365.28999999911</v>
      </c>
    </row>
    <row r="32" spans="1:7" x14ac:dyDescent="0.2">
      <c r="A32" s="20" t="s">
        <v>18</v>
      </c>
      <c r="B32" s="6">
        <v>6544307</v>
      </c>
      <c r="C32" s="6">
        <v>1493976.69</v>
      </c>
      <c r="D32" s="6">
        <f t="shared" si="0"/>
        <v>8038283.6899999995</v>
      </c>
      <c r="E32" s="6">
        <v>7392585.6900000004</v>
      </c>
      <c r="F32" s="6">
        <v>7390146.7000000002</v>
      </c>
      <c r="G32" s="6">
        <f t="shared" si="1"/>
        <v>645697.99999999907</v>
      </c>
    </row>
    <row r="33" spans="1:7" x14ac:dyDescent="0.2">
      <c r="A33" s="19" t="s">
        <v>62</v>
      </c>
      <c r="B33" s="12">
        <f>SUM(B34:B42)</f>
        <v>47029312</v>
      </c>
      <c r="C33" s="12">
        <f>SUM(C34:C42)</f>
        <v>13157787.18</v>
      </c>
      <c r="D33" s="12">
        <f t="shared" si="0"/>
        <v>60187099.18</v>
      </c>
      <c r="E33" s="12">
        <f>SUM(E34:E42)</f>
        <v>55183010.760000005</v>
      </c>
      <c r="F33" s="12">
        <f>SUM(F34:F42)</f>
        <v>49347421.030000001</v>
      </c>
      <c r="G33" s="12">
        <f t="shared" si="1"/>
        <v>5004088.4199999943</v>
      </c>
    </row>
    <row r="34" spans="1:7" x14ac:dyDescent="0.2">
      <c r="A34" s="20" t="s">
        <v>90</v>
      </c>
      <c r="B34" s="6">
        <v>36564950</v>
      </c>
      <c r="C34" s="6">
        <v>0</v>
      </c>
      <c r="D34" s="6">
        <f t="shared" si="0"/>
        <v>36564950</v>
      </c>
      <c r="E34" s="6">
        <v>36564949.960000001</v>
      </c>
      <c r="F34" s="6">
        <v>36564949.960000001</v>
      </c>
      <c r="G34" s="6">
        <f t="shared" si="1"/>
        <v>3.9999999105930328E-2</v>
      </c>
    </row>
    <row r="35" spans="1:7" x14ac:dyDescent="0.2">
      <c r="A35" s="20" t="s">
        <v>91</v>
      </c>
      <c r="B35" s="6">
        <v>0</v>
      </c>
      <c r="C35" s="6">
        <v>0</v>
      </c>
      <c r="D35" s="6">
        <f t="shared" si="0"/>
        <v>0</v>
      </c>
      <c r="E35" s="6">
        <v>0</v>
      </c>
      <c r="F35" s="6">
        <v>0</v>
      </c>
      <c r="G35" s="6">
        <f t="shared" si="1"/>
        <v>0</v>
      </c>
    </row>
    <row r="36" spans="1:7" x14ac:dyDescent="0.2">
      <c r="A36" s="20" t="s">
        <v>92</v>
      </c>
      <c r="B36" s="6">
        <v>540000</v>
      </c>
      <c r="C36" s="6">
        <v>0</v>
      </c>
      <c r="D36" s="6">
        <f t="shared" si="0"/>
        <v>540000</v>
      </c>
      <c r="E36" s="6">
        <v>540000</v>
      </c>
      <c r="F36" s="6">
        <v>540000</v>
      </c>
      <c r="G36" s="6">
        <f t="shared" si="1"/>
        <v>0</v>
      </c>
    </row>
    <row r="37" spans="1:7" x14ac:dyDescent="0.2">
      <c r="A37" s="20" t="s">
        <v>93</v>
      </c>
      <c r="B37" s="6">
        <v>9924362</v>
      </c>
      <c r="C37" s="6">
        <v>13157787.18</v>
      </c>
      <c r="D37" s="6">
        <f t="shared" si="0"/>
        <v>23082149.18</v>
      </c>
      <c r="E37" s="6">
        <v>18078060.800000001</v>
      </c>
      <c r="F37" s="6">
        <v>12242471.07</v>
      </c>
      <c r="G37" s="6">
        <f t="shared" si="1"/>
        <v>5004088.379999999</v>
      </c>
    </row>
    <row r="38" spans="1:7" x14ac:dyDescent="0.2">
      <c r="A38" s="20" t="s">
        <v>40</v>
      </c>
      <c r="B38" s="6">
        <v>0</v>
      </c>
      <c r="C38" s="6">
        <v>0</v>
      </c>
      <c r="D38" s="6">
        <f t="shared" si="0"/>
        <v>0</v>
      </c>
      <c r="E38" s="6">
        <v>0</v>
      </c>
      <c r="F38" s="6">
        <v>0</v>
      </c>
      <c r="G38" s="6">
        <f t="shared" si="1"/>
        <v>0</v>
      </c>
    </row>
    <row r="39" spans="1:7" x14ac:dyDescent="0.2">
      <c r="A39" s="20" t="s">
        <v>94</v>
      </c>
      <c r="B39" s="6">
        <v>0</v>
      </c>
      <c r="C39" s="6">
        <v>0</v>
      </c>
      <c r="D39" s="6">
        <f t="shared" si="0"/>
        <v>0</v>
      </c>
      <c r="E39" s="6">
        <v>0</v>
      </c>
      <c r="F39" s="6">
        <v>0</v>
      </c>
      <c r="G39" s="6">
        <f t="shared" si="1"/>
        <v>0</v>
      </c>
    </row>
    <row r="40" spans="1:7" x14ac:dyDescent="0.2">
      <c r="A40" s="20" t="s">
        <v>95</v>
      </c>
      <c r="B40" s="6">
        <v>0</v>
      </c>
      <c r="C40" s="6">
        <v>0</v>
      </c>
      <c r="D40" s="6">
        <f t="shared" si="0"/>
        <v>0</v>
      </c>
      <c r="E40" s="6">
        <v>0</v>
      </c>
      <c r="F40" s="6">
        <v>0</v>
      </c>
      <c r="G40" s="6">
        <f t="shared" si="1"/>
        <v>0</v>
      </c>
    </row>
    <row r="41" spans="1:7" x14ac:dyDescent="0.2">
      <c r="A41" s="20" t="s">
        <v>36</v>
      </c>
      <c r="B41" s="6">
        <v>0</v>
      </c>
      <c r="C41" s="6">
        <v>0</v>
      </c>
      <c r="D41" s="6">
        <f t="shared" si="0"/>
        <v>0</v>
      </c>
      <c r="E41" s="6">
        <v>0</v>
      </c>
      <c r="F41" s="6">
        <v>0</v>
      </c>
      <c r="G41" s="6">
        <f t="shared" si="1"/>
        <v>0</v>
      </c>
    </row>
    <row r="42" spans="1:7" x14ac:dyDescent="0.2">
      <c r="A42" s="20" t="s">
        <v>96</v>
      </c>
      <c r="B42" s="6">
        <v>0</v>
      </c>
      <c r="C42" s="6">
        <v>0</v>
      </c>
      <c r="D42" s="6">
        <f t="shared" si="0"/>
        <v>0</v>
      </c>
      <c r="E42" s="6">
        <v>0</v>
      </c>
      <c r="F42" s="6">
        <v>0</v>
      </c>
      <c r="G42" s="6">
        <f t="shared" si="1"/>
        <v>0</v>
      </c>
    </row>
    <row r="43" spans="1:7" x14ac:dyDescent="0.2">
      <c r="A43" s="19" t="s">
        <v>63</v>
      </c>
      <c r="B43" s="12">
        <f>SUM(B44:B52)</f>
        <v>0</v>
      </c>
      <c r="C43" s="12">
        <f>SUM(C44:C52)</f>
        <v>37380290.229999997</v>
      </c>
      <c r="D43" s="12">
        <f t="shared" si="0"/>
        <v>37380290.229999997</v>
      </c>
      <c r="E43" s="12">
        <f>SUM(E44:E52)</f>
        <v>6779560.2799999993</v>
      </c>
      <c r="F43" s="12">
        <f>SUM(F44:F52)</f>
        <v>3626538.1100000003</v>
      </c>
      <c r="G43" s="12">
        <f t="shared" si="1"/>
        <v>30600729.949999996</v>
      </c>
    </row>
    <row r="44" spans="1:7" x14ac:dyDescent="0.2">
      <c r="A44" s="20" t="s">
        <v>97</v>
      </c>
      <c r="B44" s="6">
        <v>0</v>
      </c>
      <c r="C44" s="6">
        <v>733726.84</v>
      </c>
      <c r="D44" s="6">
        <f t="shared" si="0"/>
        <v>733726.84</v>
      </c>
      <c r="E44" s="6">
        <v>731661.45</v>
      </c>
      <c r="F44" s="6">
        <v>114593.28</v>
      </c>
      <c r="G44" s="6">
        <f t="shared" si="1"/>
        <v>2065.390000000014</v>
      </c>
    </row>
    <row r="45" spans="1:7" x14ac:dyDescent="0.2">
      <c r="A45" s="20" t="s">
        <v>98</v>
      </c>
      <c r="B45" s="6">
        <v>0</v>
      </c>
      <c r="C45" s="6">
        <v>389699</v>
      </c>
      <c r="D45" s="6">
        <f t="shared" si="0"/>
        <v>389699</v>
      </c>
      <c r="E45" s="6">
        <v>389210.4</v>
      </c>
      <c r="F45" s="6">
        <v>19998.400000000001</v>
      </c>
      <c r="G45" s="6">
        <f t="shared" si="1"/>
        <v>488.59999999997672</v>
      </c>
    </row>
    <row r="46" spans="1:7" x14ac:dyDescent="0.2">
      <c r="A46" s="20" t="s">
        <v>99</v>
      </c>
      <c r="B46" s="6">
        <v>0</v>
      </c>
      <c r="C46" s="6">
        <v>0</v>
      </c>
      <c r="D46" s="6">
        <f t="shared" si="0"/>
        <v>0</v>
      </c>
      <c r="E46" s="6">
        <v>0</v>
      </c>
      <c r="F46" s="6">
        <v>0</v>
      </c>
      <c r="G46" s="6">
        <f t="shared" si="1"/>
        <v>0</v>
      </c>
    </row>
    <row r="47" spans="1:7" x14ac:dyDescent="0.2">
      <c r="A47" s="20" t="s">
        <v>100</v>
      </c>
      <c r="B47" s="6">
        <v>0</v>
      </c>
      <c r="C47" s="6">
        <v>35519185.740000002</v>
      </c>
      <c r="D47" s="6">
        <f t="shared" si="0"/>
        <v>35519185.740000002</v>
      </c>
      <c r="E47" s="6">
        <v>5044200</v>
      </c>
      <c r="F47" s="6">
        <v>2999200</v>
      </c>
      <c r="G47" s="6">
        <f t="shared" si="1"/>
        <v>30474985.740000002</v>
      </c>
    </row>
    <row r="48" spans="1:7" x14ac:dyDescent="0.2">
      <c r="A48" s="20" t="s">
        <v>101</v>
      </c>
      <c r="B48" s="6">
        <v>0</v>
      </c>
      <c r="C48" s="6">
        <v>25752</v>
      </c>
      <c r="D48" s="6">
        <f t="shared" si="0"/>
        <v>25752</v>
      </c>
      <c r="E48" s="6">
        <v>25752</v>
      </c>
      <c r="F48" s="6">
        <v>0</v>
      </c>
      <c r="G48" s="6">
        <f t="shared" si="1"/>
        <v>0</v>
      </c>
    </row>
    <row r="49" spans="1:7" x14ac:dyDescent="0.2">
      <c r="A49" s="20" t="s">
        <v>102</v>
      </c>
      <c r="B49" s="6">
        <v>0</v>
      </c>
      <c r="C49" s="6">
        <v>397838.65</v>
      </c>
      <c r="D49" s="6">
        <f t="shared" si="0"/>
        <v>397838.65</v>
      </c>
      <c r="E49" s="6">
        <v>274648.43</v>
      </c>
      <c r="F49" s="6">
        <v>178658.43</v>
      </c>
      <c r="G49" s="6">
        <f t="shared" si="1"/>
        <v>123190.22000000003</v>
      </c>
    </row>
    <row r="50" spans="1:7" x14ac:dyDescent="0.2">
      <c r="A50" s="20" t="s">
        <v>103</v>
      </c>
      <c r="B50" s="6">
        <v>0</v>
      </c>
      <c r="C50" s="6">
        <v>0</v>
      </c>
      <c r="D50" s="6">
        <f t="shared" si="0"/>
        <v>0</v>
      </c>
      <c r="E50" s="6">
        <v>0</v>
      </c>
      <c r="F50" s="6">
        <v>0</v>
      </c>
      <c r="G50" s="6">
        <f t="shared" si="1"/>
        <v>0</v>
      </c>
    </row>
    <row r="51" spans="1:7" x14ac:dyDescent="0.2">
      <c r="A51" s="20" t="s">
        <v>104</v>
      </c>
      <c r="B51" s="6">
        <v>0</v>
      </c>
      <c r="C51" s="6">
        <v>314088</v>
      </c>
      <c r="D51" s="6">
        <f t="shared" si="0"/>
        <v>314088</v>
      </c>
      <c r="E51" s="6">
        <v>314088</v>
      </c>
      <c r="F51" s="6">
        <v>314088</v>
      </c>
      <c r="G51" s="6">
        <f t="shared" si="1"/>
        <v>0</v>
      </c>
    </row>
    <row r="52" spans="1:7" x14ac:dyDescent="0.2">
      <c r="A52" s="20" t="s">
        <v>105</v>
      </c>
      <c r="B52" s="6">
        <v>0</v>
      </c>
      <c r="C52" s="6">
        <v>0</v>
      </c>
      <c r="D52" s="6">
        <f t="shared" si="0"/>
        <v>0</v>
      </c>
      <c r="E52" s="6">
        <v>0</v>
      </c>
      <c r="F52" s="6">
        <v>0</v>
      </c>
      <c r="G52" s="6">
        <f t="shared" si="1"/>
        <v>0</v>
      </c>
    </row>
    <row r="53" spans="1:7" x14ac:dyDescent="0.2">
      <c r="A53" s="19" t="s">
        <v>64</v>
      </c>
      <c r="B53" s="12">
        <f>SUM(B54:B56)</f>
        <v>89458093.049999997</v>
      </c>
      <c r="C53" s="12">
        <f>SUM(C54:C56)</f>
        <v>88030897.25999999</v>
      </c>
      <c r="D53" s="12">
        <f t="shared" si="0"/>
        <v>177488990.31</v>
      </c>
      <c r="E53" s="12">
        <f>SUM(E54:E56)</f>
        <v>114752004.11</v>
      </c>
      <c r="F53" s="12">
        <f>SUM(F54:F56)</f>
        <v>87801261.390000001</v>
      </c>
      <c r="G53" s="12">
        <f t="shared" si="1"/>
        <v>62736986.200000003</v>
      </c>
    </row>
    <row r="54" spans="1:7" x14ac:dyDescent="0.2">
      <c r="A54" s="20" t="s">
        <v>106</v>
      </c>
      <c r="B54" s="6">
        <v>48812000.049999997</v>
      </c>
      <c r="C54" s="6">
        <v>89494035.519999996</v>
      </c>
      <c r="D54" s="6">
        <f t="shared" si="0"/>
        <v>138306035.56999999</v>
      </c>
      <c r="E54" s="6">
        <v>96092038.939999998</v>
      </c>
      <c r="F54" s="6">
        <v>69439228.780000001</v>
      </c>
      <c r="G54" s="6">
        <f t="shared" si="1"/>
        <v>42213996.629999995</v>
      </c>
    </row>
    <row r="55" spans="1:7" x14ac:dyDescent="0.2">
      <c r="A55" s="20" t="s">
        <v>107</v>
      </c>
      <c r="B55" s="6">
        <v>40646093</v>
      </c>
      <c r="C55" s="6">
        <v>-1463138.26</v>
      </c>
      <c r="D55" s="6">
        <f t="shared" si="0"/>
        <v>39182954.740000002</v>
      </c>
      <c r="E55" s="6">
        <v>18659965.170000002</v>
      </c>
      <c r="F55" s="6">
        <v>18362032.609999999</v>
      </c>
      <c r="G55" s="6">
        <f t="shared" si="1"/>
        <v>20522989.57</v>
      </c>
    </row>
    <row r="56" spans="1:7" x14ac:dyDescent="0.2">
      <c r="A56" s="20" t="s">
        <v>108</v>
      </c>
      <c r="B56" s="6">
        <v>0</v>
      </c>
      <c r="C56" s="6">
        <v>0</v>
      </c>
      <c r="D56" s="6">
        <f t="shared" si="0"/>
        <v>0</v>
      </c>
      <c r="E56" s="6">
        <v>0</v>
      </c>
      <c r="F56" s="6">
        <v>0</v>
      </c>
      <c r="G56" s="6">
        <f t="shared" si="1"/>
        <v>0</v>
      </c>
    </row>
    <row r="57" spans="1:7" x14ac:dyDescent="0.2">
      <c r="A57" s="19" t="s">
        <v>65</v>
      </c>
      <c r="B57" s="12">
        <f>SUM(B58:B64)</f>
        <v>1500000</v>
      </c>
      <c r="C57" s="12">
        <f>SUM(C58:C64)</f>
        <v>0</v>
      </c>
      <c r="D57" s="12">
        <f t="shared" si="0"/>
        <v>1500000</v>
      </c>
      <c r="E57" s="12">
        <f>SUM(E58:E64)</f>
        <v>0</v>
      </c>
      <c r="F57" s="12">
        <f>SUM(F58:F64)</f>
        <v>0</v>
      </c>
      <c r="G57" s="12">
        <f t="shared" si="1"/>
        <v>1500000</v>
      </c>
    </row>
    <row r="58" spans="1:7" x14ac:dyDescent="0.2">
      <c r="A58" s="20" t="s">
        <v>109</v>
      </c>
      <c r="B58" s="6">
        <v>0</v>
      </c>
      <c r="C58" s="6">
        <v>0</v>
      </c>
      <c r="D58" s="6">
        <f t="shared" si="0"/>
        <v>0</v>
      </c>
      <c r="E58" s="6">
        <v>0</v>
      </c>
      <c r="F58" s="6">
        <v>0</v>
      </c>
      <c r="G58" s="6">
        <f t="shared" si="1"/>
        <v>0</v>
      </c>
    </row>
    <row r="59" spans="1:7" x14ac:dyDescent="0.2">
      <c r="A59" s="20" t="s">
        <v>110</v>
      </c>
      <c r="B59" s="6">
        <v>0</v>
      </c>
      <c r="C59" s="6">
        <v>0</v>
      </c>
      <c r="D59" s="6">
        <f t="shared" si="0"/>
        <v>0</v>
      </c>
      <c r="E59" s="6">
        <v>0</v>
      </c>
      <c r="F59" s="6">
        <v>0</v>
      </c>
      <c r="G59" s="6">
        <f t="shared" si="1"/>
        <v>0</v>
      </c>
    </row>
    <row r="60" spans="1:7" x14ac:dyDescent="0.2">
      <c r="A60" s="20" t="s">
        <v>111</v>
      </c>
      <c r="B60" s="6">
        <v>0</v>
      </c>
      <c r="C60" s="6">
        <v>0</v>
      </c>
      <c r="D60" s="6">
        <f t="shared" si="0"/>
        <v>0</v>
      </c>
      <c r="E60" s="6">
        <v>0</v>
      </c>
      <c r="F60" s="6">
        <v>0</v>
      </c>
      <c r="G60" s="6">
        <f t="shared" si="1"/>
        <v>0</v>
      </c>
    </row>
    <row r="61" spans="1:7" x14ac:dyDescent="0.2">
      <c r="A61" s="20" t="s">
        <v>112</v>
      </c>
      <c r="B61" s="6">
        <v>0</v>
      </c>
      <c r="C61" s="6">
        <v>0</v>
      </c>
      <c r="D61" s="6">
        <f t="shared" si="0"/>
        <v>0</v>
      </c>
      <c r="E61" s="6">
        <v>0</v>
      </c>
      <c r="F61" s="6">
        <v>0</v>
      </c>
      <c r="G61" s="6">
        <f t="shared" si="1"/>
        <v>0</v>
      </c>
    </row>
    <row r="62" spans="1:7" x14ac:dyDescent="0.2">
      <c r="A62" s="20" t="s">
        <v>113</v>
      </c>
      <c r="B62" s="6">
        <v>0</v>
      </c>
      <c r="C62" s="6">
        <v>0</v>
      </c>
      <c r="D62" s="6">
        <f t="shared" si="0"/>
        <v>0</v>
      </c>
      <c r="E62" s="6">
        <v>0</v>
      </c>
      <c r="F62" s="6">
        <v>0</v>
      </c>
      <c r="G62" s="6">
        <f t="shared" si="1"/>
        <v>0</v>
      </c>
    </row>
    <row r="63" spans="1:7" x14ac:dyDescent="0.2">
      <c r="A63" s="20" t="s">
        <v>114</v>
      </c>
      <c r="B63" s="6">
        <v>0</v>
      </c>
      <c r="C63" s="6">
        <v>0</v>
      </c>
      <c r="D63" s="6">
        <f t="shared" si="0"/>
        <v>0</v>
      </c>
      <c r="E63" s="6">
        <v>0</v>
      </c>
      <c r="F63" s="6">
        <v>0</v>
      </c>
      <c r="G63" s="6">
        <f t="shared" si="1"/>
        <v>0</v>
      </c>
    </row>
    <row r="64" spans="1:7" x14ac:dyDescent="0.2">
      <c r="A64" s="20" t="s">
        <v>115</v>
      </c>
      <c r="B64" s="6">
        <v>1500000</v>
      </c>
      <c r="C64" s="6">
        <v>0</v>
      </c>
      <c r="D64" s="6">
        <f t="shared" si="0"/>
        <v>1500000</v>
      </c>
      <c r="E64" s="6">
        <v>0</v>
      </c>
      <c r="F64" s="6">
        <v>0</v>
      </c>
      <c r="G64" s="6">
        <f t="shared" si="1"/>
        <v>1500000</v>
      </c>
    </row>
    <row r="65" spans="1:7" x14ac:dyDescent="0.2">
      <c r="A65" s="19" t="s">
        <v>66</v>
      </c>
      <c r="B65" s="12">
        <f>SUM(B66:B68)</f>
        <v>6361382</v>
      </c>
      <c r="C65" s="12">
        <f>SUM(C66:C68)</f>
        <v>2288618</v>
      </c>
      <c r="D65" s="12">
        <f t="shared" si="0"/>
        <v>8650000</v>
      </c>
      <c r="E65" s="12">
        <f>SUM(E66:E68)</f>
        <v>7249209.8099999996</v>
      </c>
      <c r="F65" s="12">
        <f>SUM(F66:F68)</f>
        <v>7249209.8099999996</v>
      </c>
      <c r="G65" s="12">
        <f t="shared" si="1"/>
        <v>1400790.1900000004</v>
      </c>
    </row>
    <row r="66" spans="1:7" x14ac:dyDescent="0.2">
      <c r="A66" s="20" t="s">
        <v>37</v>
      </c>
      <c r="B66" s="6">
        <v>0</v>
      </c>
      <c r="C66" s="6">
        <v>0</v>
      </c>
      <c r="D66" s="6">
        <f t="shared" si="0"/>
        <v>0</v>
      </c>
      <c r="E66" s="6">
        <v>0</v>
      </c>
      <c r="F66" s="6">
        <v>0</v>
      </c>
      <c r="G66" s="6">
        <f t="shared" si="1"/>
        <v>0</v>
      </c>
    </row>
    <row r="67" spans="1:7" x14ac:dyDescent="0.2">
      <c r="A67" s="20" t="s">
        <v>38</v>
      </c>
      <c r="B67" s="6">
        <v>0</v>
      </c>
      <c r="C67" s="6">
        <v>0</v>
      </c>
      <c r="D67" s="6">
        <f t="shared" si="0"/>
        <v>0</v>
      </c>
      <c r="E67" s="6">
        <v>0</v>
      </c>
      <c r="F67" s="6">
        <v>0</v>
      </c>
      <c r="G67" s="6">
        <f t="shared" si="1"/>
        <v>0</v>
      </c>
    </row>
    <row r="68" spans="1:7" x14ac:dyDescent="0.2">
      <c r="A68" s="20" t="s">
        <v>39</v>
      </c>
      <c r="B68" s="6">
        <v>6361382</v>
      </c>
      <c r="C68" s="6">
        <v>2288618</v>
      </c>
      <c r="D68" s="6">
        <f t="shared" si="0"/>
        <v>8650000</v>
      </c>
      <c r="E68" s="6">
        <v>7249209.8099999996</v>
      </c>
      <c r="F68" s="6">
        <v>7249209.8099999996</v>
      </c>
      <c r="G68" s="6">
        <f t="shared" si="1"/>
        <v>1400790.1900000004</v>
      </c>
    </row>
    <row r="69" spans="1:7" x14ac:dyDescent="0.2">
      <c r="A69" s="19" t="s">
        <v>67</v>
      </c>
      <c r="B69" s="12">
        <f>SUM(B70:B76)</f>
        <v>13661124</v>
      </c>
      <c r="C69" s="12">
        <f>SUM(C70:C76)</f>
        <v>0</v>
      </c>
      <c r="D69" s="12">
        <f t="shared" si="0"/>
        <v>13661124</v>
      </c>
      <c r="E69" s="12">
        <f>SUM(E70:E76)</f>
        <v>9895988.6199999992</v>
      </c>
      <c r="F69" s="12">
        <f>SUM(F70:F76)</f>
        <v>9895988.6199999992</v>
      </c>
      <c r="G69" s="12">
        <f t="shared" si="1"/>
        <v>3765135.3800000008</v>
      </c>
    </row>
    <row r="70" spans="1:7" x14ac:dyDescent="0.2">
      <c r="A70" s="20" t="s">
        <v>116</v>
      </c>
      <c r="B70" s="6">
        <v>9074304</v>
      </c>
      <c r="C70" s="6">
        <v>90460</v>
      </c>
      <c r="D70" s="6">
        <f t="shared" ref="D70:D76" si="2">B70+C70</f>
        <v>9164764</v>
      </c>
      <c r="E70" s="6">
        <v>9164760.7599999998</v>
      </c>
      <c r="F70" s="6">
        <v>9164760.7599999998</v>
      </c>
      <c r="G70" s="6">
        <f t="shared" ref="G70:G76" si="3">D70-E70</f>
        <v>3.2400000002235174</v>
      </c>
    </row>
    <row r="71" spans="1:7" x14ac:dyDescent="0.2">
      <c r="A71" s="20" t="s">
        <v>117</v>
      </c>
      <c r="B71" s="6">
        <v>4586820</v>
      </c>
      <c r="C71" s="6">
        <v>-90460</v>
      </c>
      <c r="D71" s="6">
        <f t="shared" si="2"/>
        <v>4496360</v>
      </c>
      <c r="E71" s="6">
        <v>731227.86</v>
      </c>
      <c r="F71" s="6">
        <v>731227.86</v>
      </c>
      <c r="G71" s="6">
        <f t="shared" si="3"/>
        <v>3765132.14</v>
      </c>
    </row>
    <row r="72" spans="1:7" x14ac:dyDescent="0.2">
      <c r="A72" s="20" t="s">
        <v>118</v>
      </c>
      <c r="B72" s="6">
        <v>0</v>
      </c>
      <c r="C72" s="6">
        <v>0</v>
      </c>
      <c r="D72" s="6">
        <f t="shared" si="2"/>
        <v>0</v>
      </c>
      <c r="E72" s="6">
        <v>0</v>
      </c>
      <c r="F72" s="6">
        <v>0</v>
      </c>
      <c r="G72" s="6">
        <f t="shared" si="3"/>
        <v>0</v>
      </c>
    </row>
    <row r="73" spans="1:7" x14ac:dyDescent="0.2">
      <c r="A73" s="20" t="s">
        <v>119</v>
      </c>
      <c r="B73" s="6">
        <v>0</v>
      </c>
      <c r="C73" s="6">
        <v>0</v>
      </c>
      <c r="D73" s="6">
        <f t="shared" si="2"/>
        <v>0</v>
      </c>
      <c r="E73" s="6">
        <v>0</v>
      </c>
      <c r="F73" s="6">
        <v>0</v>
      </c>
      <c r="G73" s="6">
        <f t="shared" si="3"/>
        <v>0</v>
      </c>
    </row>
    <row r="74" spans="1:7" x14ac:dyDescent="0.2">
      <c r="A74" s="20" t="s">
        <v>120</v>
      </c>
      <c r="B74" s="6">
        <v>0</v>
      </c>
      <c r="C74" s="6">
        <v>0</v>
      </c>
      <c r="D74" s="6">
        <f t="shared" si="2"/>
        <v>0</v>
      </c>
      <c r="E74" s="6">
        <v>0</v>
      </c>
      <c r="F74" s="6">
        <v>0</v>
      </c>
      <c r="G74" s="6">
        <f t="shared" si="3"/>
        <v>0</v>
      </c>
    </row>
    <row r="75" spans="1:7" x14ac:dyDescent="0.2">
      <c r="A75" s="20" t="s">
        <v>121</v>
      </c>
      <c r="B75" s="6">
        <v>0</v>
      </c>
      <c r="C75" s="6">
        <v>0</v>
      </c>
      <c r="D75" s="6">
        <f t="shared" si="2"/>
        <v>0</v>
      </c>
      <c r="E75" s="6">
        <v>0</v>
      </c>
      <c r="F75" s="6">
        <v>0</v>
      </c>
      <c r="G75" s="6">
        <f t="shared" si="3"/>
        <v>0</v>
      </c>
    </row>
    <row r="76" spans="1:7" x14ac:dyDescent="0.2">
      <c r="A76" s="21" t="s">
        <v>122</v>
      </c>
      <c r="B76" s="13">
        <v>0</v>
      </c>
      <c r="C76" s="13">
        <v>0</v>
      </c>
      <c r="D76" s="13">
        <f t="shared" si="2"/>
        <v>0</v>
      </c>
      <c r="E76" s="13">
        <v>0</v>
      </c>
      <c r="F76" s="13">
        <v>0</v>
      </c>
      <c r="G76" s="13">
        <f t="shared" si="3"/>
        <v>0</v>
      </c>
    </row>
    <row r="77" spans="1:7" x14ac:dyDescent="0.2">
      <c r="A77" s="22" t="s">
        <v>51</v>
      </c>
      <c r="B77" s="14">
        <f t="shared" ref="B77:G77" si="4">SUM(B5+B13+B23+B33+B43+B53+B57+B65+B69)</f>
        <v>710927662.83999991</v>
      </c>
      <c r="C77" s="14">
        <f t="shared" si="4"/>
        <v>230727885.76999998</v>
      </c>
      <c r="D77" s="14">
        <f t="shared" si="4"/>
        <v>941655548.6099999</v>
      </c>
      <c r="E77" s="14">
        <f t="shared" si="4"/>
        <v>801334366.28999996</v>
      </c>
      <c r="F77" s="14">
        <f t="shared" si="4"/>
        <v>746873031.15999985</v>
      </c>
      <c r="G77" s="14">
        <f t="shared" si="4"/>
        <v>140321182.31999993</v>
      </c>
    </row>
    <row r="79" spans="1:7" x14ac:dyDescent="0.2">
      <c r="A79" s="1" t="s">
        <v>126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showGridLines="0" zoomScaleNormal="100" workbookViewId="0">
      <selection activeCell="E9" sqref="E9"/>
    </sheetView>
  </sheetViews>
  <sheetFormatPr baseColWidth="10" defaultColWidth="12" defaultRowHeight="10.199999999999999" x14ac:dyDescent="0.2"/>
  <cols>
    <col min="1" max="1" width="47.7109375" style="1" customWidth="1"/>
    <col min="2" max="4" width="18.28515625" style="1" customWidth="1"/>
    <col min="5" max="5" width="20.85546875" style="1" customWidth="1"/>
    <col min="6" max="7" width="18.28515625" style="1" customWidth="1"/>
    <col min="8" max="16384" width="12" style="1"/>
  </cols>
  <sheetData>
    <row r="1" spans="1:7" ht="50.1" customHeight="1" x14ac:dyDescent="0.2">
      <c r="A1" s="46" t="s">
        <v>130</v>
      </c>
      <c r="B1" s="47"/>
      <c r="C1" s="47"/>
      <c r="D1" s="47"/>
      <c r="E1" s="47"/>
      <c r="F1" s="47"/>
      <c r="G1" s="48"/>
    </row>
    <row r="2" spans="1:7" x14ac:dyDescent="0.2">
      <c r="A2" s="16"/>
      <c r="B2" s="41" t="s">
        <v>58</v>
      </c>
      <c r="C2" s="42"/>
      <c r="D2" s="42"/>
      <c r="E2" s="42"/>
      <c r="F2" s="43"/>
      <c r="G2" s="44" t="s">
        <v>57</v>
      </c>
    </row>
    <row r="3" spans="1:7" ht="24.9" customHeight="1" x14ac:dyDescent="0.2">
      <c r="A3" s="17" t="s">
        <v>52</v>
      </c>
      <c r="B3" s="4" t="s">
        <v>53</v>
      </c>
      <c r="C3" s="4" t="s">
        <v>123</v>
      </c>
      <c r="D3" s="4" t="s">
        <v>54</v>
      </c>
      <c r="E3" s="4" t="s">
        <v>55</v>
      </c>
      <c r="F3" s="4" t="s">
        <v>56</v>
      </c>
      <c r="G3" s="45"/>
    </row>
    <row r="4" spans="1:7" x14ac:dyDescent="0.2">
      <c r="A4" s="18"/>
      <c r="B4" s="5">
        <v>1</v>
      </c>
      <c r="C4" s="5">
        <v>2</v>
      </c>
      <c r="D4" s="5" t="s">
        <v>124</v>
      </c>
      <c r="E4" s="5">
        <v>4</v>
      </c>
      <c r="F4" s="5">
        <v>5</v>
      </c>
      <c r="G4" s="5" t="s">
        <v>125</v>
      </c>
    </row>
    <row r="5" spans="1:7" x14ac:dyDescent="0.2">
      <c r="A5" s="23"/>
      <c r="B5" s="24"/>
      <c r="C5" s="24"/>
      <c r="D5" s="24"/>
      <c r="E5" s="24"/>
      <c r="F5" s="24"/>
      <c r="G5" s="24"/>
    </row>
    <row r="6" spans="1:7" x14ac:dyDescent="0.2">
      <c r="A6" s="23" t="s">
        <v>0</v>
      </c>
      <c r="B6" s="6">
        <v>604533883.78999996</v>
      </c>
      <c r="C6" s="6">
        <v>102937620.28</v>
      </c>
      <c r="D6" s="6">
        <f>B6+C6</f>
        <v>707471504.06999993</v>
      </c>
      <c r="E6" s="6">
        <v>663388831.33000004</v>
      </c>
      <c r="F6" s="6">
        <v>639031261.09000003</v>
      </c>
      <c r="G6" s="6">
        <f>D6-E6</f>
        <v>44082672.73999989</v>
      </c>
    </row>
    <row r="7" spans="1:7" x14ac:dyDescent="0.2">
      <c r="A7" s="23"/>
      <c r="B7" s="6"/>
      <c r="C7" s="6"/>
      <c r="D7" s="6"/>
      <c r="E7" s="6"/>
      <c r="F7" s="6"/>
      <c r="G7" s="6"/>
    </row>
    <row r="8" spans="1:7" x14ac:dyDescent="0.2">
      <c r="A8" s="23" t="s">
        <v>1</v>
      </c>
      <c r="B8" s="6">
        <v>97319475.049999997</v>
      </c>
      <c r="C8" s="6">
        <v>127699805.48999999</v>
      </c>
      <c r="D8" s="6">
        <f>B8+C8</f>
        <v>225019280.53999999</v>
      </c>
      <c r="E8" s="6">
        <v>128780774.2</v>
      </c>
      <c r="F8" s="6">
        <v>98677009.310000002</v>
      </c>
      <c r="G8" s="6">
        <f>D8-E8</f>
        <v>96238506.339999989</v>
      </c>
    </row>
    <row r="9" spans="1:7" x14ac:dyDescent="0.2">
      <c r="A9" s="23"/>
      <c r="B9" s="6"/>
      <c r="C9" s="6"/>
      <c r="D9" s="6"/>
      <c r="E9" s="6"/>
      <c r="F9" s="6"/>
      <c r="G9" s="6"/>
    </row>
    <row r="10" spans="1:7" x14ac:dyDescent="0.2">
      <c r="A10" s="23" t="s">
        <v>2</v>
      </c>
      <c r="B10" s="6">
        <v>9074304</v>
      </c>
      <c r="C10" s="6">
        <v>90460</v>
      </c>
      <c r="D10" s="6">
        <f>B10+C10</f>
        <v>9164764</v>
      </c>
      <c r="E10" s="6">
        <v>9164760.7599999998</v>
      </c>
      <c r="F10" s="6">
        <v>9164760.7599999998</v>
      </c>
      <c r="G10" s="6">
        <f>D10-E10</f>
        <v>3.2400000002235174</v>
      </c>
    </row>
    <row r="11" spans="1:7" x14ac:dyDescent="0.2">
      <c r="A11" s="23"/>
      <c r="B11" s="6"/>
      <c r="C11" s="6"/>
      <c r="D11" s="6"/>
      <c r="E11" s="6"/>
      <c r="F11" s="6"/>
      <c r="G11" s="6"/>
    </row>
    <row r="12" spans="1:7" x14ac:dyDescent="0.2">
      <c r="A12" s="23" t="s">
        <v>40</v>
      </c>
      <c r="B12" s="6">
        <v>0</v>
      </c>
      <c r="C12" s="6">
        <v>0</v>
      </c>
      <c r="D12" s="6">
        <f>B12+C12</f>
        <v>0</v>
      </c>
      <c r="E12" s="6">
        <v>0</v>
      </c>
      <c r="F12" s="6">
        <v>0</v>
      </c>
      <c r="G12" s="6">
        <f>D12-E12</f>
        <v>0</v>
      </c>
    </row>
    <row r="13" spans="1:7" x14ac:dyDescent="0.2">
      <c r="A13" s="23"/>
      <c r="B13" s="6"/>
      <c r="C13" s="6"/>
      <c r="D13" s="6"/>
      <c r="E13" s="6"/>
      <c r="F13" s="6"/>
      <c r="G13" s="6"/>
    </row>
    <row r="14" spans="1:7" x14ac:dyDescent="0.2">
      <c r="A14" s="23" t="s">
        <v>37</v>
      </c>
      <c r="B14" s="6">
        <v>0</v>
      </c>
      <c r="C14" s="6">
        <v>0</v>
      </c>
      <c r="D14" s="6">
        <f>B14+C14</f>
        <v>0</v>
      </c>
      <c r="E14" s="6">
        <v>0</v>
      </c>
      <c r="F14" s="6">
        <v>0</v>
      </c>
      <c r="G14" s="6">
        <f>D14-E14</f>
        <v>0</v>
      </c>
    </row>
    <row r="15" spans="1:7" x14ac:dyDescent="0.2">
      <c r="A15" s="25"/>
      <c r="B15" s="26"/>
      <c r="C15" s="26"/>
      <c r="D15" s="26"/>
      <c r="E15" s="26"/>
      <c r="F15" s="26"/>
      <c r="G15" s="26"/>
    </row>
    <row r="16" spans="1:7" x14ac:dyDescent="0.2">
      <c r="A16" s="27" t="s">
        <v>51</v>
      </c>
      <c r="B16" s="14">
        <f>SUM(B6+B8+B10+B12+B14)</f>
        <v>710927662.83999991</v>
      </c>
      <c r="C16" s="14">
        <f t="shared" ref="C16:E16" si="0">SUM(C6+C8+C10+C12+C14)</f>
        <v>230727885.76999998</v>
      </c>
      <c r="D16" s="14">
        <f t="shared" si="0"/>
        <v>941655548.6099999</v>
      </c>
      <c r="E16" s="14">
        <f t="shared" si="0"/>
        <v>801334366.29000008</v>
      </c>
      <c r="F16" s="14">
        <f>SUM(F6+F8+F10+F12+F14)</f>
        <v>746873031.16000009</v>
      </c>
      <c r="G16" s="14">
        <f>SUM(G6+G8+G10+G12+G14)</f>
        <v>140321182.31999987</v>
      </c>
    </row>
    <row r="18" spans="1:1" x14ac:dyDescent="0.2">
      <c r="A18" s="1" t="s">
        <v>126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8"/>
  <sheetViews>
    <sheetView showGridLines="0" zoomScaleNormal="100" workbookViewId="0">
      <selection activeCell="O78" sqref="O78"/>
    </sheetView>
  </sheetViews>
  <sheetFormatPr baseColWidth="10" defaultColWidth="12" defaultRowHeight="10.199999999999999" x14ac:dyDescent="0.2"/>
  <cols>
    <col min="1" max="1" width="80.42578125" style="1" customWidth="1"/>
    <col min="2" max="4" width="18.28515625" style="1" customWidth="1"/>
    <col min="5" max="5" width="20.140625" style="1" customWidth="1"/>
    <col min="6" max="7" width="18.28515625" style="1" customWidth="1"/>
    <col min="8" max="16384" width="12" style="1"/>
  </cols>
  <sheetData>
    <row r="1" spans="1:7" ht="45" customHeight="1" x14ac:dyDescent="0.2">
      <c r="A1" s="46" t="s">
        <v>189</v>
      </c>
      <c r="B1" s="47"/>
      <c r="C1" s="47"/>
      <c r="D1" s="47"/>
      <c r="E1" s="47"/>
      <c r="F1" s="47"/>
      <c r="G1" s="48"/>
    </row>
    <row r="2" spans="1:7" ht="11.4" customHeight="1" x14ac:dyDescent="0.2">
      <c r="A2" s="28"/>
      <c r="B2" s="28"/>
      <c r="C2" s="28"/>
      <c r="D2" s="28"/>
      <c r="E2" s="28"/>
      <c r="F2" s="28"/>
      <c r="G2" s="28"/>
    </row>
    <row r="3" spans="1:7" x14ac:dyDescent="0.2">
      <c r="A3" s="16"/>
      <c r="B3" s="41" t="s">
        <v>58</v>
      </c>
      <c r="C3" s="42"/>
      <c r="D3" s="42"/>
      <c r="E3" s="42"/>
      <c r="F3" s="43"/>
      <c r="G3" s="44" t="s">
        <v>57</v>
      </c>
    </row>
    <row r="4" spans="1:7" ht="24.9" customHeight="1" x14ac:dyDescent="0.2">
      <c r="A4" s="17" t="s">
        <v>52</v>
      </c>
      <c r="B4" s="4" t="s">
        <v>53</v>
      </c>
      <c r="C4" s="4" t="s">
        <v>123</v>
      </c>
      <c r="D4" s="4" t="s">
        <v>54</v>
      </c>
      <c r="E4" s="4" t="s">
        <v>55</v>
      </c>
      <c r="F4" s="4" t="s">
        <v>56</v>
      </c>
      <c r="G4" s="45"/>
    </row>
    <row r="5" spans="1:7" x14ac:dyDescent="0.2">
      <c r="A5" s="18"/>
      <c r="B5" s="5">
        <v>1</v>
      </c>
      <c r="C5" s="5">
        <v>2</v>
      </c>
      <c r="D5" s="5" t="s">
        <v>124</v>
      </c>
      <c r="E5" s="5">
        <v>4</v>
      </c>
      <c r="F5" s="5">
        <v>5</v>
      </c>
      <c r="G5" s="5" t="s">
        <v>125</v>
      </c>
    </row>
    <row r="6" spans="1:7" x14ac:dyDescent="0.2">
      <c r="A6" s="8"/>
      <c r="B6" s="9"/>
      <c r="C6" s="9"/>
      <c r="D6" s="9"/>
      <c r="E6" s="9"/>
      <c r="F6" s="9"/>
      <c r="G6" s="9"/>
    </row>
    <row r="7" spans="1:7" x14ac:dyDescent="0.2">
      <c r="A7" s="29" t="s">
        <v>131</v>
      </c>
      <c r="B7" s="6">
        <v>2039479</v>
      </c>
      <c r="C7" s="6">
        <v>12328.69</v>
      </c>
      <c r="D7" s="6">
        <f>B7+C7</f>
        <v>2051807.69</v>
      </c>
      <c r="E7" s="6">
        <v>1990922.43</v>
      </c>
      <c r="F7" s="6">
        <v>1990587.77</v>
      </c>
      <c r="G7" s="6">
        <f>D7-E7</f>
        <v>60885.260000000009</v>
      </c>
    </row>
    <row r="8" spans="1:7" x14ac:dyDescent="0.2">
      <c r="A8" s="29" t="s">
        <v>132</v>
      </c>
      <c r="B8" s="6">
        <v>18547069</v>
      </c>
      <c r="C8" s="6">
        <v>406344.56</v>
      </c>
      <c r="D8" s="6">
        <f t="shared" ref="D8:D13" si="0">B8+C8</f>
        <v>18953413.559999999</v>
      </c>
      <c r="E8" s="6">
        <v>18434142.120000001</v>
      </c>
      <c r="F8" s="6">
        <v>18426485.32</v>
      </c>
      <c r="G8" s="6">
        <f t="shared" ref="G8:G13" si="1">D8-E8</f>
        <v>519271.43999999762</v>
      </c>
    </row>
    <row r="9" spans="1:7" x14ac:dyDescent="0.2">
      <c r="A9" s="29" t="s">
        <v>133</v>
      </c>
      <c r="B9" s="6">
        <v>15116079</v>
      </c>
      <c r="C9" s="6">
        <v>1065162.6399999999</v>
      </c>
      <c r="D9" s="6">
        <f t="shared" si="0"/>
        <v>16181241.640000001</v>
      </c>
      <c r="E9" s="6">
        <v>14406105</v>
      </c>
      <c r="F9" s="6">
        <v>13280146.07</v>
      </c>
      <c r="G9" s="6">
        <f t="shared" si="1"/>
        <v>1775136.6400000006</v>
      </c>
    </row>
    <row r="10" spans="1:7" x14ac:dyDescent="0.2">
      <c r="A10" s="29" t="s">
        <v>134</v>
      </c>
      <c r="B10" s="6">
        <v>12155066</v>
      </c>
      <c r="C10" s="6">
        <v>1165671.83</v>
      </c>
      <c r="D10" s="6">
        <f t="shared" si="0"/>
        <v>13320737.83</v>
      </c>
      <c r="E10" s="6">
        <v>12622380.83</v>
      </c>
      <c r="F10" s="6">
        <v>12421713.59</v>
      </c>
      <c r="G10" s="6">
        <f t="shared" si="1"/>
        <v>698357</v>
      </c>
    </row>
    <row r="11" spans="1:7" x14ac:dyDescent="0.2">
      <c r="A11" s="29" t="s">
        <v>135</v>
      </c>
      <c r="B11" s="6">
        <v>9355349</v>
      </c>
      <c r="C11" s="6">
        <v>316976.23</v>
      </c>
      <c r="D11" s="6">
        <f t="shared" si="0"/>
        <v>9672325.2300000004</v>
      </c>
      <c r="E11" s="6">
        <v>9340431.9199999999</v>
      </c>
      <c r="F11" s="6">
        <v>9287558.5299999993</v>
      </c>
      <c r="G11" s="6">
        <f t="shared" si="1"/>
        <v>331893.31000000052</v>
      </c>
    </row>
    <row r="12" spans="1:7" x14ac:dyDescent="0.2">
      <c r="A12" s="29" t="s">
        <v>136</v>
      </c>
      <c r="B12" s="6">
        <v>2944558</v>
      </c>
      <c r="C12" s="6">
        <v>284510.76</v>
      </c>
      <c r="D12" s="6">
        <f t="shared" si="0"/>
        <v>3229068.76</v>
      </c>
      <c r="E12" s="6">
        <v>3101640.78</v>
      </c>
      <c r="F12" s="6">
        <v>2799495.98</v>
      </c>
      <c r="G12" s="6">
        <f t="shared" si="1"/>
        <v>127427.97999999998</v>
      </c>
    </row>
    <row r="13" spans="1:7" x14ac:dyDescent="0.2">
      <c r="A13" s="29" t="s">
        <v>137</v>
      </c>
      <c r="B13" s="6">
        <v>3461805</v>
      </c>
      <c r="C13" s="6">
        <v>-1037464.94</v>
      </c>
      <c r="D13" s="6">
        <f t="shared" si="0"/>
        <v>2424340.06</v>
      </c>
      <c r="E13" s="6">
        <v>2097444.08</v>
      </c>
      <c r="F13" s="6">
        <v>1936771.23</v>
      </c>
      <c r="G13" s="6">
        <f t="shared" si="1"/>
        <v>326895.98</v>
      </c>
    </row>
    <row r="14" spans="1:7" x14ac:dyDescent="0.2">
      <c r="A14" s="29" t="s">
        <v>138</v>
      </c>
      <c r="B14" s="6">
        <v>8429565</v>
      </c>
      <c r="C14" s="6">
        <v>58283.69</v>
      </c>
      <c r="D14" s="6">
        <f t="shared" ref="D14" si="2">B14+C14</f>
        <v>8487848.6899999995</v>
      </c>
      <c r="E14" s="6">
        <v>8251254.6200000001</v>
      </c>
      <c r="F14" s="6">
        <v>8247093.7699999996</v>
      </c>
      <c r="G14" s="6">
        <f t="shared" ref="G14" si="3">D14-E14</f>
        <v>236594.06999999937</v>
      </c>
    </row>
    <row r="15" spans="1:7" x14ac:dyDescent="0.2">
      <c r="A15" s="29" t="s">
        <v>139</v>
      </c>
      <c r="B15" s="6">
        <v>1816555</v>
      </c>
      <c r="C15" s="6">
        <v>76681.67</v>
      </c>
      <c r="D15" s="6">
        <f t="shared" ref="D15" si="4">B15+C15</f>
        <v>1893236.67</v>
      </c>
      <c r="E15" s="6">
        <v>1788285.95</v>
      </c>
      <c r="F15" s="6">
        <v>1780591.9</v>
      </c>
      <c r="G15" s="6">
        <f t="shared" ref="G15" si="5">D15-E15</f>
        <v>104950.71999999997</v>
      </c>
    </row>
    <row r="16" spans="1:7" x14ac:dyDescent="0.2">
      <c r="A16" s="29" t="s">
        <v>140</v>
      </c>
      <c r="B16" s="6">
        <v>2662021</v>
      </c>
      <c r="C16" s="6">
        <v>164104.07999999999</v>
      </c>
      <c r="D16" s="6">
        <f t="shared" ref="D16" si="6">B16+C16</f>
        <v>2826125.08</v>
      </c>
      <c r="E16" s="6">
        <v>2728944.15</v>
      </c>
      <c r="F16" s="6">
        <v>2716505.81</v>
      </c>
      <c r="G16" s="6">
        <f t="shared" ref="G16" si="7">D16-E16</f>
        <v>97180.930000000168</v>
      </c>
    </row>
    <row r="17" spans="1:7" x14ac:dyDescent="0.2">
      <c r="A17" s="29" t="s">
        <v>141</v>
      </c>
      <c r="B17" s="6">
        <v>1611131</v>
      </c>
      <c r="C17" s="6">
        <v>46717.05</v>
      </c>
      <c r="D17" s="6">
        <f t="shared" ref="D17" si="8">B17+C17</f>
        <v>1657848.05</v>
      </c>
      <c r="E17" s="6">
        <v>1622043.79</v>
      </c>
      <c r="F17" s="6">
        <v>1619628.19</v>
      </c>
      <c r="G17" s="6">
        <f t="shared" ref="G17" si="9">D17-E17</f>
        <v>35804.260000000009</v>
      </c>
    </row>
    <row r="18" spans="1:7" x14ac:dyDescent="0.2">
      <c r="A18" s="29" t="s">
        <v>142</v>
      </c>
      <c r="B18" s="6">
        <v>503197</v>
      </c>
      <c r="C18" s="6">
        <v>9198.77</v>
      </c>
      <c r="D18" s="6">
        <f t="shared" ref="D18" si="10">B18+C18</f>
        <v>512395.77</v>
      </c>
      <c r="E18" s="6">
        <v>497498.61</v>
      </c>
      <c r="F18" s="6">
        <v>497163.95</v>
      </c>
      <c r="G18" s="6">
        <f t="shared" ref="G18" si="11">D18-E18</f>
        <v>14897.160000000033</v>
      </c>
    </row>
    <row r="19" spans="1:7" x14ac:dyDescent="0.2">
      <c r="A19" s="29" t="s">
        <v>143</v>
      </c>
      <c r="B19" s="6">
        <v>2196878</v>
      </c>
      <c r="C19" s="6">
        <v>34146.07</v>
      </c>
      <c r="D19" s="6">
        <f t="shared" ref="D19" si="12">B19+C19</f>
        <v>2231024.0699999998</v>
      </c>
      <c r="E19" s="6">
        <v>2180214.02</v>
      </c>
      <c r="F19" s="6">
        <v>2171369.62</v>
      </c>
      <c r="G19" s="6">
        <f t="shared" ref="G19" si="13">D19-E19</f>
        <v>50810.049999999814</v>
      </c>
    </row>
    <row r="20" spans="1:7" x14ac:dyDescent="0.2">
      <c r="A20" s="29" t="s">
        <v>144</v>
      </c>
      <c r="B20" s="6">
        <v>21357224</v>
      </c>
      <c r="C20" s="6">
        <v>92208.9</v>
      </c>
      <c r="D20" s="6">
        <f t="shared" ref="D20" si="14">B20+C20</f>
        <v>21449432.899999999</v>
      </c>
      <c r="E20" s="6">
        <v>15247241.99</v>
      </c>
      <c r="F20" s="6">
        <v>15234103.619999999</v>
      </c>
      <c r="G20" s="6">
        <f t="shared" ref="G20" si="15">D20-E20</f>
        <v>6202190.9099999983</v>
      </c>
    </row>
    <row r="21" spans="1:7" x14ac:dyDescent="0.2">
      <c r="A21" s="29" t="s">
        <v>145</v>
      </c>
      <c r="B21" s="6">
        <v>11624629</v>
      </c>
      <c r="C21" s="6">
        <v>2552557.37</v>
      </c>
      <c r="D21" s="6">
        <f t="shared" ref="D21" si="16">B21+C21</f>
        <v>14177186.370000001</v>
      </c>
      <c r="E21" s="6">
        <v>13443542.83</v>
      </c>
      <c r="F21" s="6">
        <v>12912653.289999999</v>
      </c>
      <c r="G21" s="6">
        <f t="shared" ref="G21" si="17">D21-E21</f>
        <v>733643.54000000097</v>
      </c>
    </row>
    <row r="22" spans="1:7" x14ac:dyDescent="0.2">
      <c r="A22" s="29" t="s">
        <v>146</v>
      </c>
      <c r="B22" s="6">
        <v>6345740</v>
      </c>
      <c r="C22" s="6">
        <v>400939.06</v>
      </c>
      <c r="D22" s="6">
        <f t="shared" ref="D22" si="18">B22+C22</f>
        <v>6746679.0599999996</v>
      </c>
      <c r="E22" s="6">
        <v>6305908.79</v>
      </c>
      <c r="F22" s="6">
        <v>6268729.8099999996</v>
      </c>
      <c r="G22" s="6">
        <f t="shared" ref="G22" si="19">D22-E22</f>
        <v>440770.26999999955</v>
      </c>
    </row>
    <row r="23" spans="1:7" x14ac:dyDescent="0.2">
      <c r="A23" s="29" t="s">
        <v>147</v>
      </c>
      <c r="B23" s="6">
        <v>12660732</v>
      </c>
      <c r="C23" s="6">
        <v>279989.12</v>
      </c>
      <c r="D23" s="6">
        <f t="shared" ref="D23" si="20">B23+C23</f>
        <v>12940721.119999999</v>
      </c>
      <c r="E23" s="6">
        <v>12413105.300000001</v>
      </c>
      <c r="F23" s="6">
        <v>12096829.119999999</v>
      </c>
      <c r="G23" s="6">
        <f t="shared" ref="G23" si="21">D23-E23</f>
        <v>527615.81999999844</v>
      </c>
    </row>
    <row r="24" spans="1:7" x14ac:dyDescent="0.2">
      <c r="A24" s="29" t="s">
        <v>148</v>
      </c>
      <c r="B24" s="6">
        <v>1886421</v>
      </c>
      <c r="C24" s="6">
        <v>-93295.679999999993</v>
      </c>
      <c r="D24" s="6">
        <f t="shared" ref="D24" si="22">B24+C24</f>
        <v>1793125.32</v>
      </c>
      <c r="E24" s="6">
        <v>1712541.8</v>
      </c>
      <c r="F24" s="6">
        <v>1678842.44</v>
      </c>
      <c r="G24" s="6">
        <f t="shared" ref="G24" si="23">D24-E24</f>
        <v>80583.520000000019</v>
      </c>
    </row>
    <row r="25" spans="1:7" x14ac:dyDescent="0.2">
      <c r="A25" s="29" t="s">
        <v>149</v>
      </c>
      <c r="B25" s="6">
        <v>13868551</v>
      </c>
      <c r="C25" s="6">
        <v>10008332.25</v>
      </c>
      <c r="D25" s="6">
        <f t="shared" ref="D25" si="24">B25+C25</f>
        <v>23876883.25</v>
      </c>
      <c r="E25" s="6">
        <v>12971959.01</v>
      </c>
      <c r="F25" s="6">
        <v>12420217.439999999</v>
      </c>
      <c r="G25" s="6">
        <f t="shared" ref="G25" si="25">D25-E25</f>
        <v>10904924.24</v>
      </c>
    </row>
    <row r="26" spans="1:7" x14ac:dyDescent="0.2">
      <c r="A26" s="29" t="s">
        <v>150</v>
      </c>
      <c r="B26" s="6">
        <v>44092983.479999997</v>
      </c>
      <c r="C26" s="6">
        <v>29469973.82</v>
      </c>
      <c r="D26" s="6">
        <f t="shared" ref="D26" si="26">B26+C26</f>
        <v>73562957.299999997</v>
      </c>
      <c r="E26" s="6">
        <v>71590718.629999995</v>
      </c>
      <c r="F26" s="6">
        <v>69726864.489999995</v>
      </c>
      <c r="G26" s="6">
        <f t="shared" ref="G26" si="27">D26-E26</f>
        <v>1972238.6700000018</v>
      </c>
    </row>
    <row r="27" spans="1:7" x14ac:dyDescent="0.2">
      <c r="A27" s="29" t="s">
        <v>151</v>
      </c>
      <c r="B27" s="6">
        <v>3405994</v>
      </c>
      <c r="C27" s="6">
        <v>-351304.96000000002</v>
      </c>
      <c r="D27" s="6">
        <f t="shared" ref="D27" si="28">B27+C27</f>
        <v>3054689.04</v>
      </c>
      <c r="E27" s="6">
        <v>2851511.94</v>
      </c>
      <c r="F27" s="6">
        <v>2775534.61</v>
      </c>
      <c r="G27" s="6">
        <f t="shared" ref="G27" si="29">D27-E27</f>
        <v>203177.10000000009</v>
      </c>
    </row>
    <row r="28" spans="1:7" x14ac:dyDescent="0.2">
      <c r="A28" s="29" t="s">
        <v>152</v>
      </c>
      <c r="B28" s="6">
        <v>4304261</v>
      </c>
      <c r="C28" s="6">
        <v>1891294.33</v>
      </c>
      <c r="D28" s="6">
        <f t="shared" ref="D28" si="30">B28+C28</f>
        <v>6195555.3300000001</v>
      </c>
      <c r="E28" s="6">
        <v>5899015.5099999998</v>
      </c>
      <c r="F28" s="6">
        <v>5842097.5700000003</v>
      </c>
      <c r="G28" s="6">
        <f t="shared" ref="G28" si="31">D28-E28</f>
        <v>296539.8200000003</v>
      </c>
    </row>
    <row r="29" spans="1:7" x14ac:dyDescent="0.2">
      <c r="A29" s="29" t="s">
        <v>153</v>
      </c>
      <c r="B29" s="6">
        <v>11757517</v>
      </c>
      <c r="C29" s="6">
        <v>-550662.6</v>
      </c>
      <c r="D29" s="6">
        <f t="shared" ref="D29" si="32">B29+C29</f>
        <v>11206854.4</v>
      </c>
      <c r="E29" s="6">
        <v>10385168.98</v>
      </c>
      <c r="F29" s="6">
        <v>10283327.74</v>
      </c>
      <c r="G29" s="6">
        <f t="shared" ref="G29" si="33">D29-E29</f>
        <v>821685.41999999993</v>
      </c>
    </row>
    <row r="30" spans="1:7" x14ac:dyDescent="0.2">
      <c r="A30" s="29" t="s">
        <v>154</v>
      </c>
      <c r="B30" s="6">
        <v>42415662</v>
      </c>
      <c r="C30" s="6">
        <v>26959471.68</v>
      </c>
      <c r="D30" s="6">
        <f t="shared" ref="D30" si="34">B30+C30</f>
        <v>69375133.680000007</v>
      </c>
      <c r="E30" s="6">
        <v>52055506.020000003</v>
      </c>
      <c r="F30" s="6">
        <v>50991873.100000001</v>
      </c>
      <c r="G30" s="6">
        <f t="shared" ref="G30" si="35">D30-E30</f>
        <v>17319627.660000004</v>
      </c>
    </row>
    <row r="31" spans="1:7" x14ac:dyDescent="0.2">
      <c r="A31" s="29" t="s">
        <v>155</v>
      </c>
      <c r="B31" s="6">
        <v>22711424</v>
      </c>
      <c r="C31" s="6">
        <v>28182538.82</v>
      </c>
      <c r="D31" s="6">
        <f t="shared" ref="D31" si="36">B31+C31</f>
        <v>50893962.82</v>
      </c>
      <c r="E31" s="6">
        <v>37048206.310000002</v>
      </c>
      <c r="F31" s="6">
        <v>34369407.859999999</v>
      </c>
      <c r="G31" s="6">
        <f t="shared" ref="G31" si="37">D31-E31</f>
        <v>13845756.509999998</v>
      </c>
    </row>
    <row r="32" spans="1:7" x14ac:dyDescent="0.2">
      <c r="A32" s="29" t="s">
        <v>156</v>
      </c>
      <c r="B32" s="6">
        <v>3428460</v>
      </c>
      <c r="C32" s="6">
        <v>117491.87</v>
      </c>
      <c r="D32" s="6">
        <f t="shared" ref="D32" si="38">B32+C32</f>
        <v>3545951.87</v>
      </c>
      <c r="E32" s="6">
        <v>3449560.78</v>
      </c>
      <c r="F32" s="6">
        <v>3237234.78</v>
      </c>
      <c r="G32" s="6">
        <f t="shared" ref="G32" si="39">D32-E32</f>
        <v>96391.090000000317</v>
      </c>
    </row>
    <row r="33" spans="1:7" x14ac:dyDescent="0.2">
      <c r="A33" s="29" t="s">
        <v>157</v>
      </c>
      <c r="B33" s="6">
        <v>1771535</v>
      </c>
      <c r="C33" s="6">
        <v>309162.58</v>
      </c>
      <c r="D33" s="6">
        <f t="shared" ref="D33" si="40">B33+C33</f>
        <v>2080697.58</v>
      </c>
      <c r="E33" s="6">
        <v>1973373.72</v>
      </c>
      <c r="F33" s="6">
        <v>1949744.17</v>
      </c>
      <c r="G33" s="6">
        <f t="shared" ref="G33" si="41">D33-E33</f>
        <v>107323.8600000001</v>
      </c>
    </row>
    <row r="34" spans="1:7" x14ac:dyDescent="0.2">
      <c r="A34" s="29" t="s">
        <v>158</v>
      </c>
      <c r="B34" s="6">
        <v>3622520</v>
      </c>
      <c r="C34" s="6">
        <v>31195.8</v>
      </c>
      <c r="D34" s="6">
        <f t="shared" ref="D34" si="42">B34+C34</f>
        <v>3653715.8</v>
      </c>
      <c r="E34" s="6">
        <v>3541772.83</v>
      </c>
      <c r="F34" s="6">
        <v>3532382.83</v>
      </c>
      <c r="G34" s="6">
        <f t="shared" ref="G34" si="43">D34-E34</f>
        <v>111942.96999999974</v>
      </c>
    </row>
    <row r="35" spans="1:7" x14ac:dyDescent="0.2">
      <c r="A35" s="29" t="s">
        <v>159</v>
      </c>
      <c r="B35" s="6">
        <v>5542154</v>
      </c>
      <c r="C35" s="6">
        <v>79825.52</v>
      </c>
      <c r="D35" s="6">
        <f t="shared" ref="D35" si="44">B35+C35</f>
        <v>5621979.5199999996</v>
      </c>
      <c r="E35" s="6">
        <v>5459428.3700000001</v>
      </c>
      <c r="F35" s="6">
        <v>5439078.3700000001</v>
      </c>
      <c r="G35" s="6">
        <f t="shared" ref="G35" si="45">D35-E35</f>
        <v>162551.14999999944</v>
      </c>
    </row>
    <row r="36" spans="1:7" x14ac:dyDescent="0.2">
      <c r="A36" s="29" t="s">
        <v>160</v>
      </c>
      <c r="B36" s="6">
        <v>4618706</v>
      </c>
      <c r="C36" s="6">
        <v>158706.49</v>
      </c>
      <c r="D36" s="6">
        <f t="shared" ref="D36" si="46">B36+C36</f>
        <v>4777412.49</v>
      </c>
      <c r="E36" s="6">
        <v>4640216.0999999996</v>
      </c>
      <c r="F36" s="6">
        <v>4618128.54</v>
      </c>
      <c r="G36" s="6">
        <f t="shared" ref="G36" si="47">D36-E36</f>
        <v>137196.3900000006</v>
      </c>
    </row>
    <row r="37" spans="1:7" x14ac:dyDescent="0.2">
      <c r="A37" s="29" t="s">
        <v>161</v>
      </c>
      <c r="B37" s="6">
        <v>1111460</v>
      </c>
      <c r="C37" s="6">
        <v>-26875.18</v>
      </c>
      <c r="D37" s="6">
        <f t="shared" ref="D37" si="48">B37+C37</f>
        <v>1084584.82</v>
      </c>
      <c r="E37" s="6">
        <v>1045157.65</v>
      </c>
      <c r="F37" s="6">
        <v>1036852.95</v>
      </c>
      <c r="G37" s="6">
        <f t="shared" ref="G37" si="49">D37-E37</f>
        <v>39427.170000000042</v>
      </c>
    </row>
    <row r="38" spans="1:7" x14ac:dyDescent="0.2">
      <c r="A38" s="29" t="s">
        <v>162</v>
      </c>
      <c r="B38" s="6">
        <v>4941652</v>
      </c>
      <c r="C38" s="6">
        <v>1216179.82</v>
      </c>
      <c r="D38" s="6">
        <f t="shared" ref="D38" si="50">B38+C38</f>
        <v>6157831.8200000003</v>
      </c>
      <c r="E38" s="6">
        <v>5979345.1699999999</v>
      </c>
      <c r="F38" s="6">
        <v>5515556.5</v>
      </c>
      <c r="G38" s="6">
        <f t="shared" ref="G38" si="51">D38-E38</f>
        <v>178486.65000000037</v>
      </c>
    </row>
    <row r="39" spans="1:7" x14ac:dyDescent="0.2">
      <c r="A39" s="29" t="s">
        <v>163</v>
      </c>
      <c r="B39" s="6">
        <v>3557939</v>
      </c>
      <c r="C39" s="6">
        <v>63640.37</v>
      </c>
      <c r="D39" s="6">
        <f t="shared" ref="D39" si="52">B39+C39</f>
        <v>3621579.37</v>
      </c>
      <c r="E39" s="6">
        <v>3469655.59</v>
      </c>
      <c r="F39" s="6">
        <v>3389009.67</v>
      </c>
      <c r="G39" s="6">
        <f t="shared" ref="G39" si="53">D39-E39</f>
        <v>151923.78000000026</v>
      </c>
    </row>
    <row r="40" spans="1:7" x14ac:dyDescent="0.2">
      <c r="A40" s="29" t="s">
        <v>164</v>
      </c>
      <c r="B40" s="6">
        <v>91022370.049999997</v>
      </c>
      <c r="C40" s="6">
        <v>84362404.540000007</v>
      </c>
      <c r="D40" s="6">
        <f t="shared" ref="D40" si="54">B40+C40</f>
        <v>175384774.59</v>
      </c>
      <c r="E40" s="6">
        <v>117567515.20999999</v>
      </c>
      <c r="F40" s="6">
        <v>90552856.340000004</v>
      </c>
      <c r="G40" s="6">
        <f t="shared" ref="G40" si="55">D40-E40</f>
        <v>57817259.38000001</v>
      </c>
    </row>
    <row r="41" spans="1:7" x14ac:dyDescent="0.2">
      <c r="A41" s="29" t="s">
        <v>165</v>
      </c>
      <c r="B41" s="6">
        <v>6646452</v>
      </c>
      <c r="C41" s="6">
        <v>7712861.8899999997</v>
      </c>
      <c r="D41" s="6">
        <f t="shared" ref="D41" si="56">B41+C41</f>
        <v>14359313.890000001</v>
      </c>
      <c r="E41" s="6">
        <v>8666551.3499999996</v>
      </c>
      <c r="F41" s="6">
        <v>8660600.9399999995</v>
      </c>
      <c r="G41" s="6">
        <f t="shared" ref="G41" si="57">D41-E41</f>
        <v>5692762.540000001</v>
      </c>
    </row>
    <row r="42" spans="1:7" x14ac:dyDescent="0.2">
      <c r="A42" s="29" t="s">
        <v>166</v>
      </c>
      <c r="B42" s="6">
        <v>20161931</v>
      </c>
      <c r="C42" s="6">
        <v>1351435.71</v>
      </c>
      <c r="D42" s="6">
        <f t="shared" ref="D42" si="58">B42+C42</f>
        <v>21513366.710000001</v>
      </c>
      <c r="E42" s="6">
        <v>20731812.100000001</v>
      </c>
      <c r="F42" s="6">
        <v>20423491.530000001</v>
      </c>
      <c r="G42" s="6">
        <f t="shared" ref="G42" si="59">D42-E42</f>
        <v>781554.6099999994</v>
      </c>
    </row>
    <row r="43" spans="1:7" x14ac:dyDescent="0.2">
      <c r="A43" s="29" t="s">
        <v>167</v>
      </c>
      <c r="B43" s="6">
        <v>9155072</v>
      </c>
      <c r="C43" s="6">
        <v>-2042134.55</v>
      </c>
      <c r="D43" s="6">
        <f t="shared" ref="D43" si="60">B43+C43</f>
        <v>7112937.4500000002</v>
      </c>
      <c r="E43" s="6">
        <v>6943245.1799999997</v>
      </c>
      <c r="F43" s="6">
        <v>6554978.79</v>
      </c>
      <c r="G43" s="6">
        <f t="shared" ref="G43" si="61">D43-E43</f>
        <v>169692.27000000048</v>
      </c>
    </row>
    <row r="44" spans="1:7" x14ac:dyDescent="0.2">
      <c r="A44" s="29" t="s">
        <v>168</v>
      </c>
      <c r="B44" s="6">
        <v>35983917</v>
      </c>
      <c r="C44" s="6">
        <v>2758925.86</v>
      </c>
      <c r="D44" s="6">
        <f t="shared" ref="D44" si="62">B44+C44</f>
        <v>38742842.859999999</v>
      </c>
      <c r="E44" s="6">
        <v>35216825.280000001</v>
      </c>
      <c r="F44" s="6">
        <v>33567902.450000003</v>
      </c>
      <c r="G44" s="6">
        <f t="shared" ref="G44" si="63">D44-E44</f>
        <v>3526017.5799999982</v>
      </c>
    </row>
    <row r="45" spans="1:7" x14ac:dyDescent="0.2">
      <c r="A45" s="29" t="s">
        <v>169</v>
      </c>
      <c r="B45" s="6">
        <v>138596130.31</v>
      </c>
      <c r="C45" s="6">
        <v>9977514.1600000001</v>
      </c>
      <c r="D45" s="6">
        <f t="shared" ref="D45" si="64">B45+C45</f>
        <v>148573644.47</v>
      </c>
      <c r="E45" s="6">
        <v>143778704.00999999</v>
      </c>
      <c r="F45" s="6">
        <v>137480117.12</v>
      </c>
      <c r="G45" s="6">
        <f t="shared" ref="G45" si="65">D45-E45</f>
        <v>4794940.4600000083</v>
      </c>
    </row>
    <row r="46" spans="1:7" x14ac:dyDescent="0.2">
      <c r="A46" s="29" t="s">
        <v>170</v>
      </c>
      <c r="B46" s="6">
        <v>6984172</v>
      </c>
      <c r="C46" s="6">
        <v>1283055.99</v>
      </c>
      <c r="D46" s="6">
        <f t="shared" ref="D46" si="66">B46+C46</f>
        <v>8267227.9900000002</v>
      </c>
      <c r="E46" s="6">
        <v>7817900</v>
      </c>
      <c r="F46" s="6">
        <v>7773131.71</v>
      </c>
      <c r="G46" s="6">
        <f t="shared" ref="G46" si="67">D46-E46</f>
        <v>449327.99000000022</v>
      </c>
    </row>
    <row r="47" spans="1:7" x14ac:dyDescent="0.2">
      <c r="A47" s="29" t="s">
        <v>171</v>
      </c>
      <c r="B47" s="6">
        <v>6000139</v>
      </c>
      <c r="C47" s="6">
        <v>137540.51</v>
      </c>
      <c r="D47" s="6">
        <f t="shared" ref="D47" si="68">B47+C47</f>
        <v>6137679.5099999998</v>
      </c>
      <c r="E47" s="6">
        <v>5711037.6799999997</v>
      </c>
      <c r="F47" s="6">
        <v>5627348.4699999997</v>
      </c>
      <c r="G47" s="6">
        <f t="shared" ref="G47" si="69">D47-E47</f>
        <v>426641.83000000007</v>
      </c>
    </row>
    <row r="48" spans="1:7" x14ac:dyDescent="0.2">
      <c r="A48" s="29" t="s">
        <v>172</v>
      </c>
      <c r="B48" s="6">
        <v>3352447</v>
      </c>
      <c r="C48" s="6">
        <v>715931.03</v>
      </c>
      <c r="D48" s="6">
        <f t="shared" ref="D48" si="70">B48+C48</f>
        <v>4068378.0300000003</v>
      </c>
      <c r="E48" s="6">
        <v>3806682.5</v>
      </c>
      <c r="F48" s="6">
        <v>3774818.03</v>
      </c>
      <c r="G48" s="6">
        <f t="shared" ref="G48" si="71">D48-E48</f>
        <v>261695.53000000026</v>
      </c>
    </row>
    <row r="49" spans="1:7" x14ac:dyDescent="0.2">
      <c r="A49" s="29" t="s">
        <v>173</v>
      </c>
      <c r="B49" s="6">
        <v>3994306</v>
      </c>
      <c r="C49" s="6">
        <v>413325.76</v>
      </c>
      <c r="D49" s="6">
        <f t="shared" ref="D49" si="72">B49+C49</f>
        <v>4407631.76</v>
      </c>
      <c r="E49" s="6">
        <v>4080728.39</v>
      </c>
      <c r="F49" s="6">
        <v>3648062.47</v>
      </c>
      <c r="G49" s="6">
        <f t="shared" ref="G49" si="73">D49-E49</f>
        <v>326903.36999999965</v>
      </c>
    </row>
    <row r="50" spans="1:7" x14ac:dyDescent="0.2">
      <c r="A50" s="29" t="s">
        <v>174</v>
      </c>
      <c r="B50" s="6">
        <v>2348771</v>
      </c>
      <c r="C50" s="6">
        <v>2008745.73</v>
      </c>
      <c r="D50" s="6">
        <f t="shared" ref="D50" si="74">B50+C50</f>
        <v>4357516.7300000004</v>
      </c>
      <c r="E50" s="6">
        <v>4186613.21</v>
      </c>
      <c r="F50" s="6">
        <v>4164051.49</v>
      </c>
      <c r="G50" s="6">
        <f t="shared" ref="G50" si="75">D50-E50</f>
        <v>170903.52000000048</v>
      </c>
    </row>
    <row r="51" spans="1:7" x14ac:dyDescent="0.2">
      <c r="A51" s="29" t="s">
        <v>175</v>
      </c>
      <c r="B51" s="6">
        <v>3130096</v>
      </c>
      <c r="C51" s="6">
        <v>78430.48</v>
      </c>
      <c r="D51" s="6">
        <f t="shared" ref="D51" si="76">B51+C51</f>
        <v>3208526.48</v>
      </c>
      <c r="E51" s="6">
        <v>3051346.11</v>
      </c>
      <c r="F51" s="6">
        <v>2867079.53</v>
      </c>
      <c r="G51" s="6">
        <f t="shared" ref="G51" si="77">D51-E51</f>
        <v>157180.37000000011</v>
      </c>
    </row>
    <row r="52" spans="1:7" x14ac:dyDescent="0.2">
      <c r="A52" s="29" t="s">
        <v>176</v>
      </c>
      <c r="B52" s="6">
        <v>3102540</v>
      </c>
      <c r="C52" s="6">
        <v>13480956.08</v>
      </c>
      <c r="D52" s="6">
        <f t="shared" ref="D52" si="78">B52+C52</f>
        <v>16583496.08</v>
      </c>
      <c r="E52" s="6">
        <v>11883871.890000001</v>
      </c>
      <c r="F52" s="6">
        <v>6951864.8600000003</v>
      </c>
      <c r="G52" s="6">
        <f t="shared" ref="G52" si="79">D52-E52</f>
        <v>4699624.1899999995</v>
      </c>
    </row>
    <row r="53" spans="1:7" x14ac:dyDescent="0.2">
      <c r="A53" s="29" t="s">
        <v>177</v>
      </c>
      <c r="B53" s="6">
        <v>1945714</v>
      </c>
      <c r="C53" s="6">
        <v>65487.59</v>
      </c>
      <c r="D53" s="6">
        <f t="shared" ref="D53" si="80">B53+C53</f>
        <v>2011201.59</v>
      </c>
      <c r="E53" s="6">
        <v>1901026.66</v>
      </c>
      <c r="F53" s="6">
        <v>1895204.36</v>
      </c>
      <c r="G53" s="6">
        <f t="shared" ref="G53" si="81">D53-E53</f>
        <v>110174.93000000017</v>
      </c>
    </row>
    <row r="54" spans="1:7" x14ac:dyDescent="0.2">
      <c r="A54" s="29" t="s">
        <v>178</v>
      </c>
      <c r="B54" s="6">
        <v>5614601</v>
      </c>
      <c r="C54" s="6">
        <v>-167784.42</v>
      </c>
      <c r="D54" s="6">
        <f t="shared" ref="D54" si="82">B54+C54</f>
        <v>5446816.5800000001</v>
      </c>
      <c r="E54" s="6">
        <v>4854691.83</v>
      </c>
      <c r="F54" s="6">
        <v>4774434.7</v>
      </c>
      <c r="G54" s="6">
        <f t="shared" ref="G54" si="83">D54-E54</f>
        <v>592124.75</v>
      </c>
    </row>
    <row r="55" spans="1:7" x14ac:dyDescent="0.2">
      <c r="A55" s="29" t="s">
        <v>179</v>
      </c>
      <c r="B55" s="6">
        <v>3377767</v>
      </c>
      <c r="C55" s="6">
        <v>115201.7</v>
      </c>
      <c r="D55" s="6">
        <f t="shared" ref="D55" si="84">B55+C55</f>
        <v>3492968.7</v>
      </c>
      <c r="E55" s="6">
        <v>3279723.88</v>
      </c>
      <c r="F55" s="6">
        <v>3271027.28</v>
      </c>
      <c r="G55" s="6">
        <f t="shared" ref="G55" si="85">D55-E55</f>
        <v>213244.8200000003</v>
      </c>
    </row>
    <row r="56" spans="1:7" x14ac:dyDescent="0.2">
      <c r="A56" s="29" t="s">
        <v>180</v>
      </c>
      <c r="B56" s="6">
        <v>7240509</v>
      </c>
      <c r="C56" s="6">
        <v>3919994.55</v>
      </c>
      <c r="D56" s="6">
        <f t="shared" ref="D56" si="86">B56+C56</f>
        <v>11160503.550000001</v>
      </c>
      <c r="E56" s="6">
        <v>10936759.859999999</v>
      </c>
      <c r="F56" s="6">
        <v>8853108.5500000007</v>
      </c>
      <c r="G56" s="6">
        <f t="shared" ref="G56" si="87">D56-E56</f>
        <v>223743.69000000134</v>
      </c>
    </row>
    <row r="57" spans="1:7" x14ac:dyDescent="0.2">
      <c r="A57" s="29" t="s">
        <v>181</v>
      </c>
      <c r="B57" s="6">
        <v>1216906</v>
      </c>
      <c r="C57" s="6">
        <v>-490948.19</v>
      </c>
      <c r="D57" s="6">
        <f t="shared" ref="D57" si="88">B57+C57</f>
        <v>725957.81</v>
      </c>
      <c r="E57" s="6">
        <v>415252.94</v>
      </c>
      <c r="F57" s="6">
        <v>392052.94</v>
      </c>
      <c r="G57" s="6">
        <f t="shared" ref="G57" si="89">D57-E57</f>
        <v>310704.87000000005</v>
      </c>
    </row>
    <row r="58" spans="1:7" x14ac:dyDescent="0.2">
      <c r="A58" s="29" t="s">
        <v>182</v>
      </c>
      <c r="B58" s="6">
        <v>1043872</v>
      </c>
      <c r="C58" s="6">
        <v>-400318.67</v>
      </c>
      <c r="D58" s="6">
        <f t="shared" ref="D58" si="90">B58+C58</f>
        <v>643553.33000000007</v>
      </c>
      <c r="E58" s="6">
        <v>412409.46</v>
      </c>
      <c r="F58" s="6">
        <v>337554.46</v>
      </c>
      <c r="G58" s="6">
        <f t="shared" ref="G58" si="91">D58-E58</f>
        <v>231143.87000000005</v>
      </c>
    </row>
    <row r="59" spans="1:7" x14ac:dyDescent="0.2">
      <c r="A59" s="29" t="s">
        <v>183</v>
      </c>
      <c r="B59" s="6">
        <v>1694709</v>
      </c>
      <c r="C59" s="6">
        <v>117113.99</v>
      </c>
      <c r="D59" s="6">
        <f t="shared" ref="D59" si="92">B59+C59</f>
        <v>1811822.99</v>
      </c>
      <c r="E59" s="6">
        <v>1662156.39</v>
      </c>
      <c r="F59" s="6">
        <v>1651235.07</v>
      </c>
      <c r="G59" s="6">
        <f t="shared" ref="G59" si="93">D59-E59</f>
        <v>149666.60000000009</v>
      </c>
    </row>
    <row r="60" spans="1:7" x14ac:dyDescent="0.2">
      <c r="A60" s="29" t="s">
        <v>184</v>
      </c>
      <c r="B60" s="6">
        <v>13682858</v>
      </c>
      <c r="C60" s="6">
        <v>1571516.73</v>
      </c>
      <c r="D60" s="6">
        <f t="shared" ref="D60" si="94">B60+C60</f>
        <v>15254374.73</v>
      </c>
      <c r="E60" s="6">
        <v>14881738.18</v>
      </c>
      <c r="F60" s="6">
        <v>14460506.460000001</v>
      </c>
      <c r="G60" s="6">
        <f t="shared" ref="G60" si="95">D60-E60</f>
        <v>372636.55000000075</v>
      </c>
    </row>
    <row r="61" spans="1:7" x14ac:dyDescent="0.2">
      <c r="A61" s="29" t="s">
        <v>185</v>
      </c>
      <c r="B61" s="6">
        <v>2203117</v>
      </c>
      <c r="C61" s="6">
        <v>364598.82</v>
      </c>
      <c r="D61" s="6">
        <f t="shared" ref="D61" si="96">B61+C61</f>
        <v>2567715.8199999998</v>
      </c>
      <c r="E61" s="6">
        <v>2438578.6</v>
      </c>
      <c r="F61" s="6">
        <v>2133073.02</v>
      </c>
      <c r="G61" s="6">
        <f t="shared" ref="G61" si="97">D61-E61</f>
        <v>129137.21999999974</v>
      </c>
    </row>
    <row r="62" spans="1:7" x14ac:dyDescent="0.2">
      <c r="A62" s="29" t="s">
        <v>186</v>
      </c>
      <c r="B62" s="6">
        <v>21910701</v>
      </c>
      <c r="C62" s="6">
        <v>0</v>
      </c>
      <c r="D62" s="6">
        <f t="shared" ref="D62" si="98">B62+C62</f>
        <v>21910701</v>
      </c>
      <c r="E62" s="6">
        <v>21910701</v>
      </c>
      <c r="F62" s="6">
        <v>21910701</v>
      </c>
      <c r="G62" s="6">
        <f t="shared" ref="G62" si="99">D62-E62</f>
        <v>0</v>
      </c>
    </row>
    <row r="63" spans="1:7" x14ac:dyDescent="0.2">
      <c r="A63" s="29" t="s">
        <v>187</v>
      </c>
      <c r="B63" s="6">
        <v>6999010</v>
      </c>
      <c r="C63" s="6">
        <v>0</v>
      </c>
      <c r="D63" s="6">
        <f t="shared" ref="D63" si="100">B63+C63</f>
        <v>6999010</v>
      </c>
      <c r="E63" s="6">
        <v>6999009.96</v>
      </c>
      <c r="F63" s="6">
        <v>6999009.96</v>
      </c>
      <c r="G63" s="6">
        <f t="shared" ref="G63" si="101">D63-E63</f>
        <v>4.0000000037252903E-2</v>
      </c>
    </row>
    <row r="64" spans="1:7" x14ac:dyDescent="0.2">
      <c r="A64" s="29" t="s">
        <v>188</v>
      </c>
      <c r="B64" s="6">
        <v>7655239</v>
      </c>
      <c r="C64" s="6">
        <v>0</v>
      </c>
      <c r="D64" s="6">
        <f t="shared" ref="D64" si="102">B64+C64</f>
        <v>7655239</v>
      </c>
      <c r="E64" s="6">
        <v>7655239</v>
      </c>
      <c r="F64" s="6">
        <v>7655239</v>
      </c>
      <c r="G64" s="6">
        <f t="shared" ref="G64" si="103">D64-E64</f>
        <v>0</v>
      </c>
    </row>
    <row r="65" spans="1:7" x14ac:dyDescent="0.2">
      <c r="A65" s="7"/>
      <c r="B65" s="6"/>
      <c r="C65" s="6"/>
      <c r="D65" s="6"/>
      <c r="E65" s="6"/>
      <c r="F65" s="6"/>
      <c r="G65" s="6"/>
    </row>
    <row r="66" spans="1:7" x14ac:dyDescent="0.2">
      <c r="A66" s="30" t="s">
        <v>51</v>
      </c>
      <c r="B66" s="15">
        <f t="shared" ref="B66:G66" si="104">SUM(B7:B65)</f>
        <v>710927662.84000003</v>
      </c>
      <c r="C66" s="15">
        <f t="shared" si="104"/>
        <v>230727885.76999998</v>
      </c>
      <c r="D66" s="15">
        <f t="shared" si="104"/>
        <v>941655548.61000025</v>
      </c>
      <c r="E66" s="15">
        <f t="shared" si="104"/>
        <v>801334366.29000008</v>
      </c>
      <c r="F66" s="15">
        <f t="shared" si="104"/>
        <v>746873031.16000032</v>
      </c>
      <c r="G66" s="15">
        <f t="shared" si="104"/>
        <v>140321182.32000002</v>
      </c>
    </row>
    <row r="69" spans="1:7" ht="45" customHeight="1" x14ac:dyDescent="0.2">
      <c r="A69" s="46" t="s">
        <v>190</v>
      </c>
      <c r="B69" s="47"/>
      <c r="C69" s="47"/>
      <c r="D69" s="47"/>
      <c r="E69" s="47"/>
      <c r="F69" s="47"/>
      <c r="G69" s="48"/>
    </row>
    <row r="70" spans="1:7" ht="12" customHeight="1" x14ac:dyDescent="0.2"/>
    <row r="71" spans="1:7" x14ac:dyDescent="0.2">
      <c r="A71" s="16"/>
      <c r="B71" s="41" t="s">
        <v>58</v>
      </c>
      <c r="C71" s="42"/>
      <c r="D71" s="42"/>
      <c r="E71" s="42"/>
      <c r="F71" s="43"/>
      <c r="G71" s="44" t="s">
        <v>57</v>
      </c>
    </row>
    <row r="72" spans="1:7" ht="20.399999999999999" x14ac:dyDescent="0.2">
      <c r="A72" s="17" t="s">
        <v>52</v>
      </c>
      <c r="B72" s="4" t="s">
        <v>53</v>
      </c>
      <c r="C72" s="4" t="s">
        <v>123</v>
      </c>
      <c r="D72" s="4" t="s">
        <v>54</v>
      </c>
      <c r="E72" s="4" t="s">
        <v>55</v>
      </c>
      <c r="F72" s="4" t="s">
        <v>56</v>
      </c>
      <c r="G72" s="45"/>
    </row>
    <row r="73" spans="1:7" x14ac:dyDescent="0.2">
      <c r="A73" s="18"/>
      <c r="B73" s="5">
        <v>1</v>
      </c>
      <c r="C73" s="5">
        <v>2</v>
      </c>
      <c r="D73" s="5" t="s">
        <v>124</v>
      </c>
      <c r="E73" s="5">
        <v>4</v>
      </c>
      <c r="F73" s="5">
        <v>5</v>
      </c>
      <c r="G73" s="5" t="s">
        <v>125</v>
      </c>
    </row>
    <row r="74" spans="1:7" x14ac:dyDescent="0.2">
      <c r="A74" s="51" t="s">
        <v>193</v>
      </c>
      <c r="B74" s="32"/>
      <c r="C74" s="32"/>
      <c r="D74" s="32"/>
      <c r="E74" s="32"/>
      <c r="F74" s="32"/>
      <c r="G74" s="32"/>
    </row>
    <row r="75" spans="1:7" x14ac:dyDescent="0.2">
      <c r="A75" s="29" t="s">
        <v>8</v>
      </c>
      <c r="B75" s="6">
        <v>0</v>
      </c>
      <c r="C75" s="6">
        <v>0</v>
      </c>
      <c r="D75" s="6">
        <f>B75+C75</f>
        <v>0</v>
      </c>
      <c r="E75" s="6">
        <v>0</v>
      </c>
      <c r="F75" s="6">
        <v>0</v>
      </c>
      <c r="G75" s="6">
        <f>D75-E75</f>
        <v>0</v>
      </c>
    </row>
    <row r="76" spans="1:7" x14ac:dyDescent="0.2">
      <c r="A76" s="29" t="s">
        <v>9</v>
      </c>
      <c r="B76" s="6">
        <v>0</v>
      </c>
      <c r="C76" s="6">
        <v>0</v>
      </c>
      <c r="D76" s="6">
        <f t="shared" ref="D76:D78" si="105">B76+C76</f>
        <v>0</v>
      </c>
      <c r="E76" s="6">
        <v>0</v>
      </c>
      <c r="F76" s="6">
        <v>0</v>
      </c>
      <c r="G76" s="6">
        <f t="shared" ref="G76:G78" si="106">D76-E76</f>
        <v>0</v>
      </c>
    </row>
    <row r="77" spans="1:7" x14ac:dyDescent="0.2">
      <c r="A77" s="29" t="s">
        <v>10</v>
      </c>
      <c r="B77" s="6">
        <v>0</v>
      </c>
      <c r="C77" s="6">
        <v>0</v>
      </c>
      <c r="D77" s="6">
        <f t="shared" si="105"/>
        <v>0</v>
      </c>
      <c r="E77" s="6">
        <v>0</v>
      </c>
      <c r="F77" s="6">
        <v>0</v>
      </c>
      <c r="G77" s="6">
        <f t="shared" si="106"/>
        <v>0</v>
      </c>
    </row>
    <row r="78" spans="1:7" x14ac:dyDescent="0.2">
      <c r="A78" s="29" t="s">
        <v>127</v>
      </c>
      <c r="B78" s="6">
        <v>0</v>
      </c>
      <c r="C78" s="6">
        <v>0</v>
      </c>
      <c r="D78" s="6">
        <f t="shared" si="105"/>
        <v>0</v>
      </c>
      <c r="E78" s="6">
        <v>0</v>
      </c>
      <c r="F78" s="6">
        <v>0</v>
      </c>
      <c r="G78" s="6">
        <f t="shared" si="106"/>
        <v>0</v>
      </c>
    </row>
    <row r="79" spans="1:7" x14ac:dyDescent="0.2">
      <c r="A79" s="3"/>
      <c r="B79" s="33"/>
      <c r="C79" s="33"/>
      <c r="D79" s="33"/>
      <c r="E79" s="33"/>
      <c r="F79" s="33"/>
      <c r="G79" s="33"/>
    </row>
    <row r="80" spans="1:7" x14ac:dyDescent="0.2">
      <c r="A80" s="30" t="s">
        <v>51</v>
      </c>
      <c r="B80" s="15">
        <f>SUM(B75:B78)</f>
        <v>0</v>
      </c>
      <c r="C80" s="15">
        <f t="shared" ref="C80:G80" si="107">SUM(C75:C78)</f>
        <v>0</v>
      </c>
      <c r="D80" s="15">
        <f t="shared" si="107"/>
        <v>0</v>
      </c>
      <c r="E80" s="15">
        <f t="shared" si="107"/>
        <v>0</v>
      </c>
      <c r="F80" s="15">
        <f t="shared" si="107"/>
        <v>0</v>
      </c>
      <c r="G80" s="15">
        <f t="shared" si="107"/>
        <v>0</v>
      </c>
    </row>
    <row r="83" spans="1:7" ht="45" customHeight="1" x14ac:dyDescent="0.2">
      <c r="A83" s="46" t="s">
        <v>191</v>
      </c>
      <c r="B83" s="47"/>
      <c r="C83" s="47"/>
      <c r="D83" s="47"/>
      <c r="E83" s="47"/>
      <c r="F83" s="47"/>
      <c r="G83" s="48"/>
    </row>
    <row r="84" spans="1:7" x14ac:dyDescent="0.2">
      <c r="A84" s="16"/>
      <c r="B84" s="41" t="s">
        <v>58</v>
      </c>
      <c r="C84" s="42"/>
      <c r="D84" s="42"/>
      <c r="E84" s="42"/>
      <c r="F84" s="43"/>
      <c r="G84" s="44" t="s">
        <v>57</v>
      </c>
    </row>
    <row r="85" spans="1:7" ht="20.399999999999999" x14ac:dyDescent="0.2">
      <c r="A85" s="17" t="s">
        <v>52</v>
      </c>
      <c r="B85" s="4" t="s">
        <v>53</v>
      </c>
      <c r="C85" s="4" t="s">
        <v>123</v>
      </c>
      <c r="D85" s="4" t="s">
        <v>54</v>
      </c>
      <c r="E85" s="4" t="s">
        <v>55</v>
      </c>
      <c r="F85" s="4" t="s">
        <v>56</v>
      </c>
      <c r="G85" s="45"/>
    </row>
    <row r="86" spans="1:7" x14ac:dyDescent="0.2">
      <c r="A86" s="18"/>
      <c r="B86" s="5">
        <v>1</v>
      </c>
      <c r="C86" s="5">
        <v>2</v>
      </c>
      <c r="D86" s="5" t="s">
        <v>124</v>
      </c>
      <c r="E86" s="5">
        <v>4</v>
      </c>
      <c r="F86" s="5">
        <v>5</v>
      </c>
      <c r="G86" s="5" t="s">
        <v>125</v>
      </c>
    </row>
    <row r="87" spans="1:7" x14ac:dyDescent="0.2">
      <c r="A87" s="31"/>
      <c r="B87" s="32"/>
      <c r="C87" s="32"/>
      <c r="D87" s="32"/>
      <c r="E87" s="32"/>
      <c r="F87" s="32"/>
      <c r="G87" s="32"/>
    </row>
    <row r="88" spans="1:7" x14ac:dyDescent="0.2">
      <c r="A88" s="34" t="s">
        <v>12</v>
      </c>
      <c r="B88" s="6">
        <v>36564950</v>
      </c>
      <c r="C88" s="6">
        <v>0</v>
      </c>
      <c r="D88" s="6">
        <f t="shared" ref="D88:D94" si="108">B88+C88</f>
        <v>36564950</v>
      </c>
      <c r="E88" s="6">
        <v>36564949.960000001</v>
      </c>
      <c r="F88" s="6">
        <v>36564949.960000001</v>
      </c>
      <c r="G88" s="6">
        <f t="shared" ref="G88:G94" si="109">D88-E88</f>
        <v>3.9999999105930328E-2</v>
      </c>
    </row>
    <row r="89" spans="1:7" x14ac:dyDescent="0.2">
      <c r="A89" s="34" t="s">
        <v>11</v>
      </c>
      <c r="B89" s="6">
        <v>0</v>
      </c>
      <c r="C89" s="6">
        <v>0</v>
      </c>
      <c r="D89" s="6">
        <f t="shared" si="108"/>
        <v>0</v>
      </c>
      <c r="E89" s="6">
        <v>0</v>
      </c>
      <c r="F89" s="6">
        <v>0</v>
      </c>
      <c r="G89" s="6">
        <f t="shared" si="109"/>
        <v>0</v>
      </c>
    </row>
    <row r="90" spans="1:7" ht="20.399999999999999" x14ac:dyDescent="0.2">
      <c r="A90" s="34" t="s">
        <v>13</v>
      </c>
      <c r="B90" s="6">
        <v>0</v>
      </c>
      <c r="C90" s="6">
        <v>0</v>
      </c>
      <c r="D90" s="6">
        <f t="shared" si="108"/>
        <v>0</v>
      </c>
      <c r="E90" s="6">
        <v>0</v>
      </c>
      <c r="F90" s="6">
        <v>0</v>
      </c>
      <c r="G90" s="6">
        <f t="shared" si="109"/>
        <v>0</v>
      </c>
    </row>
    <row r="91" spans="1:7" x14ac:dyDescent="0.2">
      <c r="A91" s="34" t="s">
        <v>25</v>
      </c>
      <c r="B91" s="6">
        <v>0</v>
      </c>
      <c r="C91" s="6">
        <v>0</v>
      </c>
      <c r="D91" s="6">
        <f t="shared" si="108"/>
        <v>0</v>
      </c>
      <c r="E91" s="6">
        <v>0</v>
      </c>
      <c r="F91" s="6">
        <v>0</v>
      </c>
      <c r="G91" s="6">
        <f t="shared" si="109"/>
        <v>0</v>
      </c>
    </row>
    <row r="92" spans="1:7" ht="28.2" customHeight="1" x14ac:dyDescent="0.2">
      <c r="A92" s="34" t="s">
        <v>26</v>
      </c>
      <c r="B92" s="6">
        <v>0</v>
      </c>
      <c r="C92" s="6">
        <v>0</v>
      </c>
      <c r="D92" s="6">
        <f t="shared" si="108"/>
        <v>0</v>
      </c>
      <c r="E92" s="6">
        <v>0</v>
      </c>
      <c r="F92" s="6">
        <v>0</v>
      </c>
      <c r="G92" s="6">
        <f t="shared" si="109"/>
        <v>0</v>
      </c>
    </row>
    <row r="93" spans="1:7" x14ac:dyDescent="0.2">
      <c r="A93" s="34" t="s">
        <v>33</v>
      </c>
      <c r="B93" s="6">
        <v>0</v>
      </c>
      <c r="C93" s="6">
        <v>0</v>
      </c>
      <c r="D93" s="6">
        <f t="shared" si="108"/>
        <v>0</v>
      </c>
      <c r="E93" s="6">
        <v>0</v>
      </c>
      <c r="F93" s="6">
        <v>0</v>
      </c>
      <c r="G93" s="6">
        <f t="shared" si="109"/>
        <v>0</v>
      </c>
    </row>
    <row r="94" spans="1:7" x14ac:dyDescent="0.2">
      <c r="A94" s="34" t="s">
        <v>14</v>
      </c>
      <c r="B94" s="6">
        <v>0</v>
      </c>
      <c r="C94" s="6">
        <v>0</v>
      </c>
      <c r="D94" s="6">
        <f t="shared" si="108"/>
        <v>0</v>
      </c>
      <c r="E94" s="6">
        <v>0</v>
      </c>
      <c r="F94" s="6">
        <v>0</v>
      </c>
      <c r="G94" s="6">
        <f t="shared" si="109"/>
        <v>0</v>
      </c>
    </row>
    <row r="95" spans="1:7" x14ac:dyDescent="0.2">
      <c r="A95" s="3"/>
      <c r="B95" s="33"/>
      <c r="C95" s="33"/>
      <c r="D95" s="33"/>
      <c r="E95" s="33"/>
      <c r="F95" s="33"/>
      <c r="G95" s="33"/>
    </row>
    <row r="96" spans="1:7" x14ac:dyDescent="0.2">
      <c r="A96" s="35" t="s">
        <v>51</v>
      </c>
      <c r="B96" s="15">
        <f t="shared" ref="B96:G96" si="110">SUM(B88:B94)</f>
        <v>36564950</v>
      </c>
      <c r="C96" s="15">
        <f t="shared" si="110"/>
        <v>0</v>
      </c>
      <c r="D96" s="15">
        <f t="shared" si="110"/>
        <v>36564950</v>
      </c>
      <c r="E96" s="15">
        <f t="shared" si="110"/>
        <v>36564949.960000001</v>
      </c>
      <c r="F96" s="15">
        <f t="shared" si="110"/>
        <v>36564949.960000001</v>
      </c>
      <c r="G96" s="15">
        <f t="shared" si="110"/>
        <v>3.9999999105930328E-2</v>
      </c>
    </row>
    <row r="98" spans="1:1" x14ac:dyDescent="0.2">
      <c r="A98" s="1" t="s">
        <v>126</v>
      </c>
    </row>
  </sheetData>
  <sheetProtection formatCells="0" formatColumns="0" formatRows="0" insertRows="0" deleteRows="0" autoFilter="0"/>
  <mergeCells count="9">
    <mergeCell ref="B3:F3"/>
    <mergeCell ref="G3:G4"/>
    <mergeCell ref="A1:G1"/>
    <mergeCell ref="A69:G69"/>
    <mergeCell ref="B84:F84"/>
    <mergeCell ref="G84:G85"/>
    <mergeCell ref="B71:F71"/>
    <mergeCell ref="G71:G72"/>
    <mergeCell ref="A83:G8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zoomScaleNormal="100" workbookViewId="0">
      <selection activeCell="A54" sqref="A54"/>
    </sheetView>
  </sheetViews>
  <sheetFormatPr baseColWidth="10" defaultColWidth="12" defaultRowHeight="10.199999999999999" x14ac:dyDescent="0.2"/>
  <cols>
    <col min="1" max="1" width="79" style="2" customWidth="1"/>
    <col min="2" max="4" width="18.28515625" style="2" customWidth="1"/>
    <col min="5" max="5" width="21.85546875" style="2" customWidth="1"/>
    <col min="6" max="6" width="21.140625" style="2" customWidth="1"/>
    <col min="7" max="7" width="18.28515625" style="2" customWidth="1"/>
    <col min="8" max="16384" width="12" style="2"/>
  </cols>
  <sheetData>
    <row r="1" spans="1:7" ht="50.1" customHeight="1" x14ac:dyDescent="0.2">
      <c r="A1" s="46" t="s">
        <v>192</v>
      </c>
      <c r="B1" s="49"/>
      <c r="C1" s="49"/>
      <c r="D1" s="49"/>
      <c r="E1" s="49"/>
      <c r="F1" s="49"/>
      <c r="G1" s="50"/>
    </row>
    <row r="2" spans="1:7" x14ac:dyDescent="0.2">
      <c r="A2" s="16"/>
      <c r="B2" s="41" t="s">
        <v>58</v>
      </c>
      <c r="C2" s="42"/>
      <c r="D2" s="42"/>
      <c r="E2" s="42"/>
      <c r="F2" s="43"/>
      <c r="G2" s="44" t="s">
        <v>57</v>
      </c>
    </row>
    <row r="3" spans="1:7" ht="24.9" customHeight="1" x14ac:dyDescent="0.2">
      <c r="A3" s="17" t="s">
        <v>52</v>
      </c>
      <c r="B3" s="4" t="s">
        <v>53</v>
      </c>
      <c r="C3" s="4" t="s">
        <v>123</v>
      </c>
      <c r="D3" s="4" t="s">
        <v>54</v>
      </c>
      <c r="E3" s="4" t="s">
        <v>55</v>
      </c>
      <c r="F3" s="4" t="s">
        <v>56</v>
      </c>
      <c r="G3" s="45"/>
    </row>
    <row r="4" spans="1:7" x14ac:dyDescent="0.2">
      <c r="A4" s="18"/>
      <c r="B4" s="5">
        <v>1</v>
      </c>
      <c r="C4" s="5">
        <v>2</v>
      </c>
      <c r="D4" s="5" t="s">
        <v>124</v>
      </c>
      <c r="E4" s="5">
        <v>4</v>
      </c>
      <c r="F4" s="5">
        <v>5</v>
      </c>
      <c r="G4" s="5" t="s">
        <v>125</v>
      </c>
    </row>
    <row r="5" spans="1:7" x14ac:dyDescent="0.2">
      <c r="A5" s="36"/>
      <c r="B5" s="37"/>
      <c r="C5" s="37"/>
      <c r="D5" s="37"/>
      <c r="E5" s="37"/>
      <c r="F5" s="37"/>
      <c r="G5" s="37"/>
    </row>
    <row r="6" spans="1:7" x14ac:dyDescent="0.2">
      <c r="A6" s="38" t="s">
        <v>15</v>
      </c>
      <c r="B6" s="12">
        <f t="shared" ref="B6:G6" si="0">SUM(B7:B14)</f>
        <v>377170285.79000002</v>
      </c>
      <c r="C6" s="12">
        <f t="shared" si="0"/>
        <v>51438872.620000005</v>
      </c>
      <c r="D6" s="12">
        <f t="shared" si="0"/>
        <v>428609158.40999997</v>
      </c>
      <c r="E6" s="12">
        <f t="shared" si="0"/>
        <v>398200979.54000002</v>
      </c>
      <c r="F6" s="12">
        <f t="shared" si="0"/>
        <v>384476018.72999996</v>
      </c>
      <c r="G6" s="12">
        <f t="shared" si="0"/>
        <v>30408178.869999986</v>
      </c>
    </row>
    <row r="7" spans="1:7" x14ac:dyDescent="0.2">
      <c r="A7" s="39" t="s">
        <v>41</v>
      </c>
      <c r="B7" s="6">
        <v>0</v>
      </c>
      <c r="C7" s="6">
        <v>0</v>
      </c>
      <c r="D7" s="6">
        <f>B7+C7</f>
        <v>0</v>
      </c>
      <c r="E7" s="6">
        <v>0</v>
      </c>
      <c r="F7" s="6">
        <v>0</v>
      </c>
      <c r="G7" s="6">
        <f>D7-E7</f>
        <v>0</v>
      </c>
    </row>
    <row r="8" spans="1:7" x14ac:dyDescent="0.2">
      <c r="A8" s="39" t="s">
        <v>16</v>
      </c>
      <c r="B8" s="6">
        <v>1816555</v>
      </c>
      <c r="C8" s="6">
        <v>76681.67</v>
      </c>
      <c r="D8" s="6">
        <f t="shared" ref="D8:D14" si="1">B8+C8</f>
        <v>1893236.67</v>
      </c>
      <c r="E8" s="6">
        <v>1788285.95</v>
      </c>
      <c r="F8" s="6">
        <v>1780591.9</v>
      </c>
      <c r="G8" s="6">
        <f t="shared" ref="G8:G14" si="2">D8-E8</f>
        <v>104950.71999999997</v>
      </c>
    </row>
    <row r="9" spans="1:7" x14ac:dyDescent="0.2">
      <c r="A9" s="39" t="s">
        <v>128</v>
      </c>
      <c r="B9" s="6">
        <v>64752803</v>
      </c>
      <c r="C9" s="6">
        <v>1304391.78</v>
      </c>
      <c r="D9" s="6">
        <f t="shared" si="1"/>
        <v>66057194.780000001</v>
      </c>
      <c r="E9" s="6">
        <v>62531099.119999997</v>
      </c>
      <c r="F9" s="6">
        <v>60856014.100000001</v>
      </c>
      <c r="G9" s="6">
        <f t="shared" si="2"/>
        <v>3526095.6600000039</v>
      </c>
    </row>
    <row r="10" spans="1:7" x14ac:dyDescent="0.2">
      <c r="A10" s="39" t="s">
        <v>3</v>
      </c>
      <c r="B10" s="6">
        <v>0</v>
      </c>
      <c r="C10" s="6">
        <v>0</v>
      </c>
      <c r="D10" s="6">
        <f t="shared" si="1"/>
        <v>0</v>
      </c>
      <c r="E10" s="6">
        <v>0</v>
      </c>
      <c r="F10" s="6">
        <v>0</v>
      </c>
      <c r="G10" s="6">
        <f t="shared" si="2"/>
        <v>0</v>
      </c>
    </row>
    <row r="11" spans="1:7" x14ac:dyDescent="0.2">
      <c r="A11" s="39" t="s">
        <v>22</v>
      </c>
      <c r="B11" s="6">
        <v>98175156.480000004</v>
      </c>
      <c r="C11" s="6">
        <v>42710704.840000004</v>
      </c>
      <c r="D11" s="6">
        <f t="shared" si="1"/>
        <v>140885861.31999999</v>
      </c>
      <c r="E11" s="6">
        <v>123789029.73</v>
      </c>
      <c r="F11" s="6">
        <v>120442251.59</v>
      </c>
      <c r="G11" s="6">
        <f t="shared" si="2"/>
        <v>17096831.589999989</v>
      </c>
    </row>
    <row r="12" spans="1:7" x14ac:dyDescent="0.2">
      <c r="A12" s="39" t="s">
        <v>17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39" t="s">
        <v>42</v>
      </c>
      <c r="B13" s="6">
        <v>194750383.31</v>
      </c>
      <c r="C13" s="6">
        <v>6476811.6399999997</v>
      </c>
      <c r="D13" s="6">
        <f t="shared" si="1"/>
        <v>201227194.94999999</v>
      </c>
      <c r="E13" s="6">
        <v>192499129.56999999</v>
      </c>
      <c r="F13" s="6">
        <v>184083120.80000001</v>
      </c>
      <c r="G13" s="6">
        <f t="shared" si="2"/>
        <v>8728065.3799999952</v>
      </c>
    </row>
    <row r="14" spans="1:7" x14ac:dyDescent="0.2">
      <c r="A14" s="39" t="s">
        <v>18</v>
      </c>
      <c r="B14" s="6">
        <v>17675388</v>
      </c>
      <c r="C14" s="6">
        <v>870282.69</v>
      </c>
      <c r="D14" s="6">
        <f t="shared" si="1"/>
        <v>18545670.690000001</v>
      </c>
      <c r="E14" s="6">
        <v>17593435.170000002</v>
      </c>
      <c r="F14" s="6">
        <v>17314040.34</v>
      </c>
      <c r="G14" s="6">
        <f t="shared" si="2"/>
        <v>952235.51999999955</v>
      </c>
    </row>
    <row r="15" spans="1:7" x14ac:dyDescent="0.2">
      <c r="A15" s="40"/>
      <c r="B15" s="6"/>
      <c r="C15" s="6"/>
      <c r="D15" s="6"/>
      <c r="E15" s="6"/>
      <c r="F15" s="6"/>
      <c r="G15" s="6"/>
    </row>
    <row r="16" spans="1:7" x14ac:dyDescent="0.2">
      <c r="A16" s="38" t="s">
        <v>19</v>
      </c>
      <c r="B16" s="12">
        <f t="shared" ref="B16:G16" si="3">SUM(B17:B23)</f>
        <v>137451596</v>
      </c>
      <c r="C16" s="12">
        <f t="shared" si="3"/>
        <v>216475585.18000004</v>
      </c>
      <c r="D16" s="12">
        <f t="shared" si="3"/>
        <v>353927181.17999995</v>
      </c>
      <c r="E16" s="12">
        <f t="shared" si="3"/>
        <v>271117996.69999999</v>
      </c>
      <c r="F16" s="12">
        <f t="shared" si="3"/>
        <v>240534905.66</v>
      </c>
      <c r="G16" s="12">
        <f t="shared" si="3"/>
        <v>82809184.479999989</v>
      </c>
    </row>
    <row r="17" spans="1:7" x14ac:dyDescent="0.2">
      <c r="A17" s="39" t="s">
        <v>43</v>
      </c>
      <c r="B17" s="6">
        <v>10530684</v>
      </c>
      <c r="C17" s="6">
        <v>14719835.939999999</v>
      </c>
      <c r="D17" s="6">
        <f>B17+C17</f>
        <v>25250519.939999998</v>
      </c>
      <c r="E17" s="6">
        <v>23871499.420000002</v>
      </c>
      <c r="F17" s="6">
        <v>18800479</v>
      </c>
      <c r="G17" s="6">
        <f t="shared" ref="G17:G23" si="4">D17-E17</f>
        <v>1379020.5199999958</v>
      </c>
    </row>
    <row r="18" spans="1:7" x14ac:dyDescent="0.2">
      <c r="A18" s="39" t="s">
        <v>27</v>
      </c>
      <c r="B18" s="6">
        <v>102067889</v>
      </c>
      <c r="C18" s="6">
        <v>175974192.49000001</v>
      </c>
      <c r="D18" s="6">
        <f t="shared" ref="D18:D23" si="5">B18+C18</f>
        <v>278042081.49000001</v>
      </c>
      <c r="E18" s="6">
        <v>203450153.53</v>
      </c>
      <c r="F18" s="6">
        <v>178955520.99000001</v>
      </c>
      <c r="G18" s="6">
        <f t="shared" si="4"/>
        <v>74591927.960000008</v>
      </c>
    </row>
    <row r="19" spans="1:7" x14ac:dyDescent="0.2">
      <c r="A19" s="39" t="s">
        <v>20</v>
      </c>
      <c r="B19" s="6">
        <v>5614601</v>
      </c>
      <c r="C19" s="6">
        <v>-167784.42</v>
      </c>
      <c r="D19" s="6">
        <f t="shared" si="5"/>
        <v>5446816.5800000001</v>
      </c>
      <c r="E19" s="6">
        <v>4854691.83</v>
      </c>
      <c r="F19" s="6">
        <v>4774434.7</v>
      </c>
      <c r="G19" s="6">
        <f t="shared" si="4"/>
        <v>592124.75</v>
      </c>
    </row>
    <row r="20" spans="1:7" x14ac:dyDescent="0.2">
      <c r="A20" s="39" t="s">
        <v>44</v>
      </c>
      <c r="B20" s="6">
        <v>14834676</v>
      </c>
      <c r="C20" s="6">
        <v>25725813.649999999</v>
      </c>
      <c r="D20" s="6">
        <f t="shared" si="5"/>
        <v>40560489.649999999</v>
      </c>
      <c r="E20" s="6">
        <v>34673630.780000001</v>
      </c>
      <c r="F20" s="6">
        <v>33788719.810000002</v>
      </c>
      <c r="G20" s="6">
        <f t="shared" si="4"/>
        <v>5886858.8699999973</v>
      </c>
    </row>
    <row r="21" spans="1:7" x14ac:dyDescent="0.2">
      <c r="A21" s="39" t="s">
        <v>45</v>
      </c>
      <c r="B21" s="6">
        <v>0</v>
      </c>
      <c r="C21" s="6">
        <v>0</v>
      </c>
      <c r="D21" s="6">
        <f t="shared" si="5"/>
        <v>0</v>
      </c>
      <c r="E21" s="6">
        <v>0</v>
      </c>
      <c r="F21" s="6">
        <v>0</v>
      </c>
      <c r="G21" s="6">
        <f t="shared" si="4"/>
        <v>0</v>
      </c>
    </row>
    <row r="22" spans="1:7" x14ac:dyDescent="0.2">
      <c r="A22" s="39" t="s">
        <v>46</v>
      </c>
      <c r="B22" s="6">
        <v>0</v>
      </c>
      <c r="C22" s="6">
        <v>0</v>
      </c>
      <c r="D22" s="6">
        <f t="shared" si="5"/>
        <v>0</v>
      </c>
      <c r="E22" s="6">
        <v>0</v>
      </c>
      <c r="F22" s="6">
        <v>0</v>
      </c>
      <c r="G22" s="6">
        <f t="shared" si="4"/>
        <v>0</v>
      </c>
    </row>
    <row r="23" spans="1:7" x14ac:dyDescent="0.2">
      <c r="A23" s="39" t="s">
        <v>4</v>
      </c>
      <c r="B23" s="6">
        <v>4403746</v>
      </c>
      <c r="C23" s="6">
        <v>223527.52</v>
      </c>
      <c r="D23" s="6">
        <f t="shared" si="5"/>
        <v>4627273.5199999996</v>
      </c>
      <c r="E23" s="6">
        <v>4268021.1399999997</v>
      </c>
      <c r="F23" s="6">
        <v>4215751.16</v>
      </c>
      <c r="G23" s="6">
        <f t="shared" si="4"/>
        <v>359252.37999999989</v>
      </c>
    </row>
    <row r="24" spans="1:7" x14ac:dyDescent="0.2">
      <c r="A24" s="40"/>
      <c r="B24" s="6"/>
      <c r="C24" s="6"/>
      <c r="D24" s="6"/>
      <c r="E24" s="6"/>
      <c r="F24" s="6"/>
      <c r="G24" s="6"/>
    </row>
    <row r="25" spans="1:7" x14ac:dyDescent="0.2">
      <c r="A25" s="38" t="s">
        <v>47</v>
      </c>
      <c r="B25" s="12">
        <f t="shared" ref="B25:G25" si="6">SUM(B26:B34)</f>
        <v>146079707.05000001</v>
      </c>
      <c r="C25" s="12">
        <f t="shared" si="6"/>
        <v>-37186572.030000001</v>
      </c>
      <c r="D25" s="12">
        <f t="shared" si="6"/>
        <v>108893135.02</v>
      </c>
      <c r="E25" s="12">
        <f t="shared" si="6"/>
        <v>85554451.469999999</v>
      </c>
      <c r="F25" s="12">
        <f t="shared" si="6"/>
        <v>75401168.189999998</v>
      </c>
      <c r="G25" s="12">
        <f t="shared" si="6"/>
        <v>23338683.54999999</v>
      </c>
    </row>
    <row r="26" spans="1:7" x14ac:dyDescent="0.2">
      <c r="A26" s="39" t="s">
        <v>28</v>
      </c>
      <c r="B26" s="6">
        <v>2738581</v>
      </c>
      <c r="C26" s="6">
        <v>-283204.68</v>
      </c>
      <c r="D26" s="6">
        <f>B26+C26</f>
        <v>2455376.3199999998</v>
      </c>
      <c r="E26" s="6">
        <v>2074565.85</v>
      </c>
      <c r="F26" s="6">
        <v>1988789.53</v>
      </c>
      <c r="G26" s="6">
        <f t="shared" ref="G26:G34" si="7">D26-E26</f>
        <v>380810.46999999974</v>
      </c>
    </row>
    <row r="27" spans="1:7" x14ac:dyDescent="0.2">
      <c r="A27" s="39" t="s">
        <v>23</v>
      </c>
      <c r="B27" s="6">
        <v>3102540</v>
      </c>
      <c r="C27" s="6">
        <v>13480956.08</v>
      </c>
      <c r="D27" s="6">
        <f t="shared" ref="D27:D34" si="8">B27+C27</f>
        <v>16583496.08</v>
      </c>
      <c r="E27" s="6">
        <v>11883871.890000001</v>
      </c>
      <c r="F27" s="6">
        <v>6951864.8600000003</v>
      </c>
      <c r="G27" s="6">
        <f t="shared" si="7"/>
        <v>4699624.1899999995</v>
      </c>
    </row>
    <row r="28" spans="1:7" x14ac:dyDescent="0.2">
      <c r="A28" s="39" t="s">
        <v>29</v>
      </c>
      <c r="B28" s="6">
        <v>0</v>
      </c>
      <c r="C28" s="6">
        <v>699196.47</v>
      </c>
      <c r="D28" s="6">
        <f t="shared" si="8"/>
        <v>699196.47</v>
      </c>
      <c r="E28" s="6">
        <v>699176.95999999996</v>
      </c>
      <c r="F28" s="6">
        <v>699176.95999999996</v>
      </c>
      <c r="G28" s="6">
        <f t="shared" si="7"/>
        <v>19.510000000009313</v>
      </c>
    </row>
    <row r="29" spans="1:7" x14ac:dyDescent="0.2">
      <c r="A29" s="39" t="s">
        <v>48</v>
      </c>
      <c r="B29" s="6">
        <v>126434357.05</v>
      </c>
      <c r="C29" s="6">
        <v>-54365858.289999999</v>
      </c>
      <c r="D29" s="6">
        <f t="shared" si="8"/>
        <v>72068498.75999999</v>
      </c>
      <c r="E29" s="6">
        <v>55092463.530000001</v>
      </c>
      <c r="F29" s="6">
        <v>52120736.350000001</v>
      </c>
      <c r="G29" s="6">
        <f t="shared" si="7"/>
        <v>16976035.229999989</v>
      </c>
    </row>
    <row r="30" spans="1:7" x14ac:dyDescent="0.2">
      <c r="A30" s="39" t="s">
        <v>21</v>
      </c>
      <c r="B30" s="6">
        <v>1969047</v>
      </c>
      <c r="C30" s="6">
        <v>-261909.67</v>
      </c>
      <c r="D30" s="6">
        <f t="shared" si="8"/>
        <v>1707137.33</v>
      </c>
      <c r="E30" s="6">
        <v>1172636.56</v>
      </c>
      <c r="F30" s="6">
        <v>1124411.72</v>
      </c>
      <c r="G30" s="6">
        <f t="shared" si="7"/>
        <v>534500.77</v>
      </c>
    </row>
    <row r="31" spans="1:7" x14ac:dyDescent="0.2">
      <c r="A31" s="39" t="s">
        <v>5</v>
      </c>
      <c r="B31" s="6">
        <v>0</v>
      </c>
      <c r="C31" s="6">
        <v>0</v>
      </c>
      <c r="D31" s="6">
        <f t="shared" si="8"/>
        <v>0</v>
      </c>
      <c r="E31" s="6">
        <v>0</v>
      </c>
      <c r="F31" s="6">
        <v>0</v>
      </c>
      <c r="G31" s="6">
        <f t="shared" si="7"/>
        <v>0</v>
      </c>
    </row>
    <row r="32" spans="1:7" x14ac:dyDescent="0.2">
      <c r="A32" s="39" t="s">
        <v>6</v>
      </c>
      <c r="B32" s="6">
        <v>11835182</v>
      </c>
      <c r="C32" s="6">
        <v>3544248.06</v>
      </c>
      <c r="D32" s="6">
        <f t="shared" si="8"/>
        <v>15379430.060000001</v>
      </c>
      <c r="E32" s="6">
        <v>14631736.68</v>
      </c>
      <c r="F32" s="6">
        <v>12516188.77</v>
      </c>
      <c r="G32" s="6">
        <f t="shared" si="7"/>
        <v>747693.38000000082</v>
      </c>
    </row>
    <row r="33" spans="1:7" x14ac:dyDescent="0.2">
      <c r="A33" s="39" t="s">
        <v>49</v>
      </c>
      <c r="B33" s="6">
        <v>0</v>
      </c>
      <c r="C33" s="6">
        <v>0</v>
      </c>
      <c r="D33" s="6">
        <f t="shared" si="8"/>
        <v>0</v>
      </c>
      <c r="E33" s="6">
        <v>0</v>
      </c>
      <c r="F33" s="6">
        <v>0</v>
      </c>
      <c r="G33" s="6">
        <f t="shared" si="7"/>
        <v>0</v>
      </c>
    </row>
    <row r="34" spans="1:7" x14ac:dyDescent="0.2">
      <c r="A34" s="39" t="s">
        <v>30</v>
      </c>
      <c r="B34" s="6">
        <v>0</v>
      </c>
      <c r="C34" s="6">
        <v>0</v>
      </c>
      <c r="D34" s="6">
        <f t="shared" si="8"/>
        <v>0</v>
      </c>
      <c r="E34" s="6">
        <v>0</v>
      </c>
      <c r="F34" s="6">
        <v>0</v>
      </c>
      <c r="G34" s="6">
        <f t="shared" si="7"/>
        <v>0</v>
      </c>
    </row>
    <row r="35" spans="1:7" x14ac:dyDescent="0.2">
      <c r="A35" s="40"/>
      <c r="B35" s="6"/>
      <c r="C35" s="6"/>
      <c r="D35" s="6"/>
      <c r="E35" s="6"/>
      <c r="F35" s="6"/>
      <c r="G35" s="6"/>
    </row>
    <row r="36" spans="1:7" x14ac:dyDescent="0.2">
      <c r="A36" s="38" t="s">
        <v>31</v>
      </c>
      <c r="B36" s="12">
        <f t="shared" ref="B36:G36" si="9">SUM(B37:B40)</f>
        <v>50226074</v>
      </c>
      <c r="C36" s="12">
        <f t="shared" si="9"/>
        <v>0</v>
      </c>
      <c r="D36" s="12">
        <f t="shared" si="9"/>
        <v>50226074</v>
      </c>
      <c r="E36" s="12">
        <f t="shared" si="9"/>
        <v>46460938.579999998</v>
      </c>
      <c r="F36" s="12">
        <f t="shared" si="9"/>
        <v>46460938.579999998</v>
      </c>
      <c r="G36" s="12">
        <f t="shared" si="9"/>
        <v>3765135.42</v>
      </c>
    </row>
    <row r="37" spans="1:7" x14ac:dyDescent="0.2">
      <c r="A37" s="39" t="s">
        <v>50</v>
      </c>
      <c r="B37" s="6">
        <v>13661124</v>
      </c>
      <c r="C37" s="6">
        <v>0</v>
      </c>
      <c r="D37" s="6">
        <f>B37+C37</f>
        <v>13661124</v>
      </c>
      <c r="E37" s="6">
        <v>9895988.6199999992</v>
      </c>
      <c r="F37" s="6">
        <v>9895988.6199999992</v>
      </c>
      <c r="G37" s="6">
        <f t="shared" ref="G37:G40" si="10">D37-E37</f>
        <v>3765135.3800000008</v>
      </c>
    </row>
    <row r="38" spans="1:7" ht="11.25" customHeight="1" x14ac:dyDescent="0.2">
      <c r="A38" s="39" t="s">
        <v>24</v>
      </c>
      <c r="B38" s="6">
        <v>36564950</v>
      </c>
      <c r="C38" s="6">
        <v>0</v>
      </c>
      <c r="D38" s="6">
        <f t="shared" ref="D38:D40" si="11">B38+C38</f>
        <v>36564950</v>
      </c>
      <c r="E38" s="6">
        <v>36564949.960000001</v>
      </c>
      <c r="F38" s="6">
        <v>36564949.960000001</v>
      </c>
      <c r="G38" s="6">
        <f t="shared" si="10"/>
        <v>3.9999999105930328E-2</v>
      </c>
    </row>
    <row r="39" spans="1:7" x14ac:dyDescent="0.2">
      <c r="A39" s="39" t="s">
        <v>32</v>
      </c>
      <c r="B39" s="6">
        <v>0</v>
      </c>
      <c r="C39" s="6">
        <v>0</v>
      </c>
      <c r="D39" s="6">
        <f t="shared" si="11"/>
        <v>0</v>
      </c>
      <c r="E39" s="6">
        <v>0</v>
      </c>
      <c r="F39" s="6">
        <v>0</v>
      </c>
      <c r="G39" s="6">
        <f t="shared" si="10"/>
        <v>0</v>
      </c>
    </row>
    <row r="40" spans="1:7" x14ac:dyDescent="0.2">
      <c r="A40" s="39" t="s">
        <v>7</v>
      </c>
      <c r="B40" s="6">
        <v>0</v>
      </c>
      <c r="C40" s="6">
        <v>0</v>
      </c>
      <c r="D40" s="6">
        <f t="shared" si="11"/>
        <v>0</v>
      </c>
      <c r="E40" s="6">
        <v>0</v>
      </c>
      <c r="F40" s="6">
        <v>0</v>
      </c>
      <c r="G40" s="6">
        <f t="shared" si="10"/>
        <v>0</v>
      </c>
    </row>
    <row r="41" spans="1:7" x14ac:dyDescent="0.2">
      <c r="A41" s="40"/>
      <c r="B41" s="6"/>
      <c r="C41" s="6"/>
      <c r="D41" s="6"/>
      <c r="E41" s="6"/>
      <c r="F41" s="6"/>
      <c r="G41" s="6"/>
    </row>
    <row r="42" spans="1:7" x14ac:dyDescent="0.2">
      <c r="A42" s="35" t="s">
        <v>51</v>
      </c>
      <c r="B42" s="15">
        <f>SUM(B36+B25+B16+B6)</f>
        <v>710927662.84000003</v>
      </c>
      <c r="C42" s="15">
        <f t="shared" ref="C42:F42" si="12">SUM(C36+C25+C16+C6)</f>
        <v>230727885.77000004</v>
      </c>
      <c r="D42" s="15">
        <f t="shared" si="12"/>
        <v>941655548.6099999</v>
      </c>
      <c r="E42" s="15">
        <f t="shared" si="12"/>
        <v>801334366.28999996</v>
      </c>
      <c r="F42" s="15">
        <f t="shared" si="12"/>
        <v>746873031.15999997</v>
      </c>
      <c r="G42" s="15">
        <f>SUM(G36+G25+G16+G6)</f>
        <v>140321182.31999996</v>
      </c>
    </row>
    <row r="43" spans="1:7" x14ac:dyDescent="0.2">
      <c r="A43" s="10"/>
      <c r="B43" s="10"/>
      <c r="C43" s="10"/>
      <c r="D43" s="10"/>
      <c r="E43" s="10"/>
      <c r="F43" s="10"/>
      <c r="G43" s="10"/>
    </row>
    <row r="44" spans="1:7" x14ac:dyDescent="0.2">
      <c r="A44" s="10" t="s">
        <v>126</v>
      </c>
      <c r="B44" s="10"/>
      <c r="C44" s="10"/>
      <c r="D44" s="10"/>
      <c r="E44" s="10"/>
      <c r="F44" s="10"/>
      <c r="G44" s="10"/>
    </row>
    <row r="45" spans="1:7" x14ac:dyDescent="0.2">
      <c r="A45" s="10"/>
      <c r="B45" s="10"/>
      <c r="C45" s="10"/>
      <c r="D45" s="10"/>
      <c r="E45" s="10"/>
      <c r="F45" s="10"/>
      <c r="G45" s="10"/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EVELIN</cp:lastModifiedBy>
  <cp:lastPrinted>2018-07-14T22:21:14Z</cp:lastPrinted>
  <dcterms:created xsi:type="dcterms:W3CDTF">2014-02-10T03:37:14Z</dcterms:created>
  <dcterms:modified xsi:type="dcterms:W3CDTF">2023-01-26T15:56:13Z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