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GUILARO-PC\Desktop\EF_2401_M13D\"/>
    </mc:Choice>
  </mc:AlternateContent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  <definedName name="_xlnm.Print_Area" localSheetId="0">COG!$A$1:$G$97</definedName>
    <definedName name="_xlnm.Print_Titles" localSheetId="0">COG!$1:$4</definedName>
  </definedNames>
  <calcPr calcId="162913"/>
</workbook>
</file>

<file path=xl/calcChain.xml><?xml version="1.0" encoding="utf-8"?>
<calcChain xmlns="http://schemas.openxmlformats.org/spreadsheetml/2006/main">
  <c r="D17" i="4" l="1"/>
  <c r="G17" i="4" s="1"/>
  <c r="D16" i="4"/>
  <c r="G16" i="4" s="1"/>
  <c r="D15" i="4"/>
  <c r="G15" i="4" s="1"/>
  <c r="D14" i="4"/>
  <c r="G14" i="4" s="1"/>
  <c r="D13" i="4"/>
  <c r="G13" i="4" s="1"/>
  <c r="F44" i="4" l="1"/>
  <c r="E44" i="4"/>
  <c r="C44" i="4"/>
  <c r="D43" i="4"/>
  <c r="G43" i="4" s="1"/>
  <c r="D42" i="4"/>
  <c r="G42" i="4" s="1"/>
  <c r="D41" i="4"/>
  <c r="G41" i="4" s="1"/>
  <c r="D40" i="4"/>
  <c r="G40" i="4" s="1"/>
  <c r="D39" i="4"/>
  <c r="G39" i="4" s="1"/>
  <c r="D38" i="4"/>
  <c r="G38" i="4" s="1"/>
  <c r="D37" i="4"/>
  <c r="G37" i="4" s="1"/>
  <c r="B44" i="4"/>
  <c r="F30" i="4"/>
  <c r="E30" i="4"/>
  <c r="D29" i="4"/>
  <c r="G29" i="4" s="1"/>
  <c r="D28" i="4"/>
  <c r="G28" i="4" s="1"/>
  <c r="D27" i="4"/>
  <c r="G27" i="4" s="1"/>
  <c r="D26" i="4"/>
  <c r="G26" i="4" s="1"/>
  <c r="C30" i="4"/>
  <c r="B30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9" i="4"/>
  <c r="E19" i="4"/>
  <c r="C19" i="4"/>
  <c r="B19" i="4"/>
  <c r="G30" i="4" l="1"/>
  <c r="G44" i="4"/>
  <c r="D30" i="4"/>
  <c r="D44" i="4"/>
  <c r="G19" i="4"/>
  <c r="D19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28" i="6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D13" i="6"/>
  <c r="G13" i="6" s="1"/>
  <c r="G23" i="6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<sst xmlns="http://schemas.openxmlformats.org/spreadsheetml/2006/main" count="207" uniqueCount="147">
  <si>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</si>
  <si>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</si>
  <si>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</si>
  <si>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</si>
  <si>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</si>
  <si>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</si>
  <si>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</si>
  <si>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</si>
  <si>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</si>
  <si>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</si>
  <si>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</si>
  <si>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</si>
  <si>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</si>
  <si>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</si>
  <si>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</si>
  <si>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</si>
  <si>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</si>
  <si>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</si>
  <si>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</si>
  <si>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</si>
  <si>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</si>
  <si>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</si>
  <si>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</si>
  <si>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</si>
  <si>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</si>
  <si>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</si>
  <si>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</si>
  <si>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</si>
  <si>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</si>
  <si>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</si>
  <si>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</si>
  <si>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</si>
  <si>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</si>
  <si>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</si>
  <si>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</si>
  <si>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</si>
  <si>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</si>
  <si>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</si>
  <si>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</si>
  <si>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</si>
  <si>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</si>
  <si>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</si>
  <si>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</si>
  <si>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</si>
  <si>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</si>
  <si>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</si>
  <si>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</si>
  <si>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</si>
  <si>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</si>
  <si>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</si>
  <si>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</si>
  <si>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</si>
  <si>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</si>
  <si>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</si>
  <si>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</si>
  <si>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</si>
  <si>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</si>
  <si>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</si>
  <si>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</si>
  <si>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</si>
  <si>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</si>
  <si>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</si>
  <si>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</si>
  <si>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</si>
  <si>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</si>
  <si>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</si>
  <si>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</si>
  <si>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</si>
  <si>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</si>
  <si>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</si>
  <si>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</si>
  <si>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</si>
  <si>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</si>
  <si>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</si>
  <si>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</si>
  <si>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</si>
  <si>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</si>
  <si>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</si>
  <si>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</si>
  <si>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</si>
  <si>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</si>
  <si>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</si>
  <si>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</si>
  <si>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</si>
  <si>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</si>
  <si>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</si>
  <si>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</si>
  <si>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</si>
  <si>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</si>
  <si>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</si>
  <si>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</si>
  <si>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</si>
  <si>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</si>
  <si>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</si>
  <si>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</si>
  <si>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</si>
  <si>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</si>
  <si>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</si>
  <si>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</si>
  <si>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</si>
  <si>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</si>
  <si>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</si>
  <si>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</si>
  <si>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</si>
  <si>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</si>
  <si>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</si>
  <si>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</si>
  <si>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</si>
  <si>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</si>
  <si>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</si>
  <si>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</si>
  <si>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</si>
  <si>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</si>
  <si>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</si>
  <si>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</si>
  <si>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</si>
  <si>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</si>
  <si>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</si>
  <si>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</si>
  <si>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</si>
  <si>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</si>
  <si>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</si>
  <si>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</si>
  <si>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</si>
  <si>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</si>
  <si>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</si>
  <si>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</si>
  <si>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</si>
  <si>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</si>
  <si>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para el Desarrollo Integral de la Familia de Guanajuato, Gto.
Estado Analítico del Ejercicio del Presupuesto de Egresos
Clasificación por Objeto del Gasto (Capítulo y Concepto)
Del 1 de Enero al 31 de Marzo de 2024</t>
  </si>
  <si>
    <t>Sistema para el Desarrollo Integral de la Familia de Guanajuato, Gto.
Estado Analítico del Ejercicio del Presupuesto de Egresos
Clasificación Económica (por Tipo de Gasto)
Del 1 de Enero al 31 de Marzo de 2024</t>
  </si>
  <si>
    <t>31120M13D010100 DIRECCION GENERAL</t>
  </si>
  <si>
    <t>31120M13D010200 UNIDAD MUNICIPAL DE REHA</t>
  </si>
  <si>
    <t>31120M13D010300 ASISTENCIA SOCIAL A POBL</t>
  </si>
  <si>
    <t>31120M13D010400 COORDINACION DE CENTROS</t>
  </si>
  <si>
    <t>31120M13D010500 CENTRO COLIBRI PROTECCIO</t>
  </si>
  <si>
    <t>31120M13D020100 DIRECCION ADMINISTRATIVA</t>
  </si>
  <si>
    <t>31120M13D020200 COORDINACION DE ESTANCIA</t>
  </si>
  <si>
    <t>31120M13D030200 COMUNIDAD DIFERENTE</t>
  </si>
  <si>
    <t>31120M13D030300 ASISTENCIA ALIMENTARIA</t>
  </si>
  <si>
    <t>31120M13D030400 FORMANDO INFANCIAS LIBRE</t>
  </si>
  <si>
    <t>31120M13D030500 CENTRO DE ORIENTACION FA</t>
  </si>
  <si>
    <t>31120M13D030600 ATENCION PSICOLOGICA</t>
  </si>
  <si>
    <t>Sistema para el Desarrollo Integral de la Familia de Guanajuato, Gto.
Estado Analítico del Ejercicio del Presupuesto de Egresos
Clasificación Administrativa
Del 1 de Enero al 31 de Marzo de 2024</t>
  </si>
  <si>
    <t>Sistema para el Desarrollo Integral de la Familia de Guanajuato, Gto.
Estado Analítico del Ejercicio del Presupuesto de Egresos
Clasificación Administrativa (Poderes)
Del 1 de Enero al 31 de Marzo de 2024</t>
  </si>
  <si>
    <t>Sistema para el Desarrollo Integral de la Familia de Guanajuato, Gto.
Estado Analítico del Ejercicio del Presupuesto de Egresos
Clasificación Administrativa (Sector Paraestatal)
Del 1 de Enero al 31 de Marzo de 2024</t>
  </si>
  <si>
    <t>Sistema para el Desarrollo Integral de la Familia de Guanajuato, Gto.
Estado Analítico del Ejercicio del Presupuesto de Egresos
Clasificación Funcional (Finalidad y Función)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</si>
</sst>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4" fontId="6" fillId="0" borderId="5" xfId="0" applyNumberFormat="1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left"/>
    </xf>
    <xf numFmtId="0" fontId="0" fillId="0" borderId="0" xfId="0" applyBorder="1" applyProtection="1"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horizontal="left"/>
    </xf>
    <xf numFmtId="4" fontId="6" fillId="0" borderId="13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6" xfId="0" applyNumberFormat="1" applyFont="1" applyFill="1" applyBorder="1" applyProtection="1">
      <protection locked="0"/>
    </xf>
    <xf numFmtId="0" fontId="6" fillId="0" borderId="17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4" fontId="6" fillId="0" borderId="16" xfId="0" applyNumberFormat="1" applyFont="1" applyFill="1" applyBorder="1" applyProtection="1">
      <protection locked="0"/>
    </xf>
    <xf numFmtId="4" fontId="6" fillId="0" borderId="18" xfId="0" applyNumberFormat="1" applyFont="1" applyFill="1" applyBorder="1" applyProtection="1">
      <protection locked="0"/>
    </xf>
    <xf numFmtId="4" fontId="6" fillId="0" borderId="19" xfId="0" applyNumberFormat="1" applyFont="1" applyFill="1" applyBorder="1" applyProtection="1"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left" indent="1"/>
    </xf>
    <xf numFmtId="0" fontId="2" fillId="0" borderId="17" xfId="0" applyFont="1" applyFill="1" applyBorder="1" applyAlignment="1" applyProtection="1">
      <alignment horizontal="left"/>
    </xf>
    <xf numFmtId="0" fontId="6" fillId="0" borderId="20" xfId="0" applyFont="1" applyFill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4" fontId="2" fillId="0" borderId="13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6" xfId="0" applyNumberFormat="1" applyFont="1" applyBorder="1" applyProtection="1">
      <protection locked="0"/>
    </xf>
    <xf numFmtId="0" fontId="2" fillId="0" borderId="12" xfId="0" applyFont="1" applyBorder="1" applyProtection="1"/>
    <xf numFmtId="0" fontId="2" fillId="0" borderId="17" xfId="0" applyFont="1" applyBorder="1" applyProtection="1"/>
    <xf numFmtId="4" fontId="2" fillId="0" borderId="13" xfId="9" applyNumberFormat="1" applyFont="1" applyFill="1" applyBorder="1" applyAlignment="1">
      <alignment horizontal="center" vertical="center" wrapText="1"/>
    </xf>
    <xf numFmtId="4" fontId="2" fillId="0" borderId="14" xfId="9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Protection="1">
      <protection locked="0"/>
    </xf>
    <xf numFmtId="4" fontId="2" fillId="0" borderId="19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0" fillId="0" borderId="12" xfId="0" applyBorder="1" applyAlignment="1" applyProtection="1">
      <alignment horizontal="left" wrapText="1" indent="1"/>
      <protection locked="0"/>
    </xf>
    <xf numFmtId="0" fontId="0" fillId="0" borderId="17" xfId="0" applyBorder="1" applyAlignment="1" applyProtection="1">
      <alignment horizontal="left" wrapText="1" indent="1"/>
      <protection locked="0"/>
    </xf>
    <xf numFmtId="0" fontId="0" fillId="0" borderId="20" xfId="0" applyBorder="1" applyAlignment="1" applyProtection="1">
      <alignment horizontal="left" wrapText="1" indent="1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 indent="1"/>
      <protection locked="0"/>
    </xf>
    <xf numFmtId="0" fontId="0" fillId="0" borderId="17" xfId="0" applyBorder="1" applyAlignment="1" applyProtection="1">
      <alignment horizontal="left" indent="1"/>
      <protection locked="0"/>
    </xf>
    <xf numFmtId="0" fontId="0" fillId="0" borderId="20" xfId="0" applyBorder="1" applyAlignment="1" applyProtection="1">
      <alignment horizontal="left" indent="1"/>
      <protection locked="0"/>
    </xf>
    <xf numFmtId="0" fontId="2" fillId="0" borderId="12" xfId="9" applyFont="1" applyFill="1" applyBorder="1" applyAlignment="1">
      <alignment horizontal="left" vertical="center" indent="1"/>
    </xf>
    <xf numFmtId="0" fontId="2" fillId="0" borderId="17" xfId="0" applyFont="1" applyFill="1" applyBorder="1" applyAlignment="1" applyProtection="1">
      <alignment horizontal="left" indent="1"/>
      <protection locked="0"/>
    </xf>
    <xf numFmtId="0" fontId="2" fillId="0" borderId="20" xfId="0" applyFont="1" applyFill="1" applyBorder="1" applyAlignment="1" applyProtection="1">
      <alignment horizontal="left" indent="1"/>
      <protection locked="0"/>
    </xf>
    <xf numFmtId="0" fontId="9" fillId="0" borderId="0" xfId="0" applyFont="1" applyFill="1" applyProtection="1">
      <protection locked="0"/>
    </xf>
    <xf numFmtId="0" fontId="6" fillId="0" borderId="12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wrapText="1" indent="1"/>
    </xf>
    <xf numFmtId="0" fontId="2" fillId="0" borderId="21" xfId="0" applyFont="1" applyFill="1" applyBorder="1" applyAlignment="1">
      <alignment horizontal="left" wrapText="1" indent="1"/>
    </xf>
    <xf numFmtId="4" fontId="2" fillId="0" borderId="22" xfId="0" applyNumberFormat="1" applyFont="1" applyFill="1" applyBorder="1" applyProtection="1">
      <protection locked="0"/>
    </xf>
    <xf numFmtId="4" fontId="2" fillId="0" borderId="23" xfId="0" applyNumberFormat="1" applyFont="1" applyFill="1" applyBorder="1" applyProtection="1">
      <protection locked="0"/>
    </xf>
    <xf numFmtId="0" fontId="6" fillId="0" borderId="24" xfId="0" applyFont="1" applyFill="1" applyBorder="1" applyAlignment="1" applyProtection="1">
      <alignment horizontal="center"/>
      <protection locked="0"/>
    </xf>
    <xf numFmtId="4" fontId="6" fillId="0" borderId="25" xfId="0" applyNumberFormat="1" applyFont="1" applyFill="1" applyBorder="1" applyProtection="1">
      <protection locked="0"/>
    </xf>
    <xf numFmtId="4" fontId="6" fillId="0" borderId="26" xfId="0" applyNumberFormat="1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0</xdr:col>
      <xdr:colOff>1009650</xdr:colOff>
      <xdr:row>0</xdr:row>
      <xdr:rowOff>508138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952500" cy="42241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1828800</xdr:colOff>
      <xdr:row>92</xdr:row>
      <xdr:rowOff>15875</xdr:rowOff>
    </xdr:from>
    <xdr:to>
      <xdr:col>5</xdr:col>
      <xdr:colOff>567203</xdr:colOff>
      <xdr:row>95</xdr:row>
      <xdr:rowOff>107970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31773"/>
        <a:stretch/>
      </xdr:blipFill>
      <xdr:spPr>
        <a:xfrm>
          <a:off x="1828800" y="13827125"/>
          <a:ext cx="6596528" cy="5207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1028700</xdr:colOff>
      <xdr:row>0</xdr:row>
      <xdr:rowOff>527188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5"/>
          <a:ext cx="952500" cy="42241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1238250</xdr:colOff>
      <xdr:row>19</xdr:row>
      <xdr:rowOff>95250</xdr:rowOff>
    </xdr:from>
    <xdr:to>
      <xdr:col>5</xdr:col>
      <xdr:colOff>929153</xdr:colOff>
      <xdr:row>23</xdr:row>
      <xdr:rowOff>44471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31773"/>
        <a:stretch/>
      </xdr:blipFill>
      <xdr:spPr>
        <a:xfrm>
          <a:off x="1238250" y="3467100"/>
          <a:ext cx="6606053" cy="5207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1019175</xdr:colOff>
      <xdr:row>0</xdr:row>
      <xdr:rowOff>498613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952500" cy="42241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47625</xdr:colOff>
      <xdr:row>21</xdr:row>
      <xdr:rowOff>76200</xdr:rowOff>
    </xdr:from>
    <xdr:to>
      <xdr:col>0</xdr:col>
      <xdr:colOff>1000125</xdr:colOff>
      <xdr:row>21</xdr:row>
      <xdr:rowOff>498613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676650"/>
          <a:ext cx="952500" cy="42241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47625</xdr:colOff>
      <xdr:row>32</xdr:row>
      <xdr:rowOff>106848</xdr:rowOff>
    </xdr:from>
    <xdr:to>
      <xdr:col>0</xdr:col>
      <xdr:colOff>1000125</xdr:colOff>
      <xdr:row>32</xdr:row>
      <xdr:rowOff>529261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08696"/>
          <a:ext cx="952500" cy="42241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2419350</xdr:colOff>
      <xdr:row>53</xdr:row>
      <xdr:rowOff>66675</xdr:rowOff>
    </xdr:from>
    <xdr:to>
      <xdr:col>5</xdr:col>
      <xdr:colOff>251221</xdr:colOff>
      <xdr:row>57</xdr:row>
      <xdr:rowOff>7613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31773"/>
        <a:stretch/>
      </xdr:blipFill>
      <xdr:spPr>
        <a:xfrm>
          <a:off x="2419350" y="9382125"/>
          <a:ext cx="6623446" cy="512438"/>
        </a:xfrm>
        <a:prstGeom prst="rect">
          <a:avLst/>
        </a:prstGeom>
      </xdr:spPr>
    </xdr:pic>
    <xdr:clientData/>
  </xdr:twoCellAnchor>
  <xdr:oneCellAnchor>
    <xdr:from>
      <xdr:col>0</xdr:col>
      <xdr:colOff>2676525</xdr:colOff>
      <xdr:row>26</xdr:row>
      <xdr:rowOff>9525</xdr:rowOff>
    </xdr:from>
    <xdr:ext cx="728597" cy="264560"/>
    <xdr:sp macro="" textlink="">
      <xdr:nvSpPr>
        <xdr:cNvPr id="6" name="CuadroTexto 5"/>
        <xdr:cNvSpPr txBox="1"/>
      </xdr:nvSpPr>
      <xdr:spPr>
        <a:xfrm>
          <a:off x="2676525" y="4895850"/>
          <a:ext cx="7285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/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114300</xdr:rowOff>
    </xdr:from>
    <xdr:to>
      <xdr:col>0</xdr:col>
      <xdr:colOff>1000125</xdr:colOff>
      <xdr:row>0</xdr:row>
      <xdr:rowOff>536713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4300"/>
          <a:ext cx="952500" cy="42241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2028825</xdr:colOff>
      <xdr:row>47</xdr:row>
      <xdr:rowOff>76200</xdr:rowOff>
    </xdr:from>
    <xdr:to>
      <xdr:col>4</xdr:col>
      <xdr:colOff>994171</xdr:colOff>
      <xdr:row>51</xdr:row>
      <xdr:rowOff>17138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31773"/>
        <a:stretch/>
      </xdr:blipFill>
      <xdr:spPr>
        <a:xfrm>
          <a:off x="2028825" y="7448550"/>
          <a:ext cx="6623446" cy="512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zoomScaleNormal="100" workbookViewId="0">
      <selection activeCell="A2" sqref="A2:A4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15" t="s">
        <v>129</v>
      </c>
      <c r="B1" s="13"/>
      <c r="C1" s="13"/>
      <c r="D1" s="13"/>
      <c r="E1" s="13"/>
      <c r="F1" s="13"/>
      <c r="G1" s="14"/>
    </row>
    <row r="2" spans="1:8" x14ac:dyDescent="0.2">
      <c r="A2" s="10"/>
      <c r="B2" s="15" t="s">
        <v>57</v>
      </c>
      <c r="C2" s="13"/>
      <c r="D2" s="13"/>
      <c r="E2" s="13"/>
      <c r="F2" s="14"/>
      <c r="G2" s="16" t="s">
        <v>56</v>
      </c>
    </row>
    <row r="3" spans="1:8" ht="24.95" customHeight="1" x14ac:dyDescent="0.2">
      <c r="A3" s="11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17"/>
    </row>
    <row r="4" spans="1:8" x14ac:dyDescent="0.2">
      <c r="A4" s="12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8" x14ac:dyDescent="0.2">
      <c r="A5" s="18" t="s">
        <v>58</v>
      </c>
      <c r="B5" s="19">
        <f>SUM(B6:B12)</f>
        <v>24686528.48</v>
      </c>
      <c r="C5" s="19">
        <f>SUM(C6:C12)</f>
        <v>498033.87</v>
      </c>
      <c r="D5" s="19">
        <f>B5+C5</f>
        <v>25184562.350000001</v>
      </c>
      <c r="E5" s="19">
        <f>SUM(E6:E12)</f>
        <v>4966308.68</v>
      </c>
      <c r="F5" s="19">
        <f>SUM(F6:F12)</f>
        <v>4966308.68</v>
      </c>
      <c r="G5" s="20">
        <f>D5-E5</f>
        <v>20218253.670000002</v>
      </c>
    </row>
    <row r="6" spans="1:8" x14ac:dyDescent="0.2">
      <c r="A6" s="31" t="s">
        <v>62</v>
      </c>
      <c r="B6" s="21">
        <v>9243878.7899999991</v>
      </c>
      <c r="C6" s="21">
        <v>-62853</v>
      </c>
      <c r="D6" s="21">
        <f t="shared" ref="D6:D69" si="0">B6+C6</f>
        <v>9181025.7899999991</v>
      </c>
      <c r="E6" s="21">
        <v>1698834.89</v>
      </c>
      <c r="F6" s="21">
        <v>1698834.89</v>
      </c>
      <c r="G6" s="22">
        <f t="shared" ref="G6:G69" si="1">D6-E6</f>
        <v>7482190.8999999994</v>
      </c>
      <c r="H6" s="6">
        <v>1100</v>
      </c>
    </row>
    <row r="7" spans="1:8" x14ac:dyDescent="0.2">
      <c r="A7" s="31" t="s">
        <v>63</v>
      </c>
      <c r="B7" s="21">
        <v>1844413.8</v>
      </c>
      <c r="C7" s="21">
        <v>62853</v>
      </c>
      <c r="D7" s="21">
        <f t="shared" si="0"/>
        <v>1907266.8</v>
      </c>
      <c r="E7" s="21">
        <v>561240.76</v>
      </c>
      <c r="F7" s="21">
        <v>561240.76</v>
      </c>
      <c r="G7" s="22">
        <f t="shared" si="1"/>
        <v>1346026.04</v>
      </c>
      <c r="H7" s="6">
        <v>1200</v>
      </c>
    </row>
    <row r="8" spans="1:8" x14ac:dyDescent="0.2">
      <c r="A8" s="31" t="s">
        <v>64</v>
      </c>
      <c r="B8" s="21">
        <v>1753916.69</v>
      </c>
      <c r="C8" s="21">
        <v>153965.03</v>
      </c>
      <c r="D8" s="21">
        <f t="shared" si="0"/>
        <v>1907881.72</v>
      </c>
      <c r="E8" s="21">
        <v>188191.09</v>
      </c>
      <c r="F8" s="21">
        <v>188191.09</v>
      </c>
      <c r="G8" s="22">
        <f t="shared" si="1"/>
        <v>1719690.63</v>
      </c>
      <c r="H8" s="6">
        <v>1300</v>
      </c>
    </row>
    <row r="9" spans="1:8" x14ac:dyDescent="0.2">
      <c r="A9" s="31" t="s">
        <v>33</v>
      </c>
      <c r="B9" s="21">
        <v>4414845.38</v>
      </c>
      <c r="C9" s="21">
        <v>0</v>
      </c>
      <c r="D9" s="21">
        <f t="shared" si="0"/>
        <v>4414845.38</v>
      </c>
      <c r="E9" s="21">
        <v>832929.61</v>
      </c>
      <c r="F9" s="21">
        <v>832929.61</v>
      </c>
      <c r="G9" s="22">
        <f t="shared" si="1"/>
        <v>3581915.77</v>
      </c>
      <c r="H9" s="6">
        <v>1400</v>
      </c>
    </row>
    <row r="10" spans="1:8" x14ac:dyDescent="0.2">
      <c r="A10" s="31" t="s">
        <v>65</v>
      </c>
      <c r="B10" s="21">
        <v>7013584.8899999997</v>
      </c>
      <c r="C10" s="21">
        <v>344068.84</v>
      </c>
      <c r="D10" s="21">
        <f t="shared" si="0"/>
        <v>7357653.7299999995</v>
      </c>
      <c r="E10" s="21">
        <v>1685112.33</v>
      </c>
      <c r="F10" s="21">
        <v>1685112.33</v>
      </c>
      <c r="G10" s="22">
        <f t="shared" si="1"/>
        <v>5672541.3999999994</v>
      </c>
      <c r="H10" s="6">
        <v>1500</v>
      </c>
    </row>
    <row r="11" spans="1:8" x14ac:dyDescent="0.2">
      <c r="A11" s="31" t="s">
        <v>34</v>
      </c>
      <c r="B11" s="21">
        <v>415888.93</v>
      </c>
      <c r="C11" s="21">
        <v>0</v>
      </c>
      <c r="D11" s="21">
        <f t="shared" si="0"/>
        <v>415888.93</v>
      </c>
      <c r="E11" s="21">
        <v>0</v>
      </c>
      <c r="F11" s="21">
        <v>0</v>
      </c>
      <c r="G11" s="22">
        <f t="shared" si="1"/>
        <v>415888.93</v>
      </c>
      <c r="H11" s="6">
        <v>1600</v>
      </c>
    </row>
    <row r="12" spans="1:8" x14ac:dyDescent="0.2">
      <c r="A12" s="31" t="s">
        <v>66</v>
      </c>
      <c r="B12" s="21">
        <v>0</v>
      </c>
      <c r="C12" s="21">
        <v>0</v>
      </c>
      <c r="D12" s="21">
        <f t="shared" si="0"/>
        <v>0</v>
      </c>
      <c r="E12" s="21">
        <v>0</v>
      </c>
      <c r="F12" s="21">
        <v>0</v>
      </c>
      <c r="G12" s="22">
        <f t="shared" si="1"/>
        <v>0</v>
      </c>
      <c r="H12" s="6">
        <v>1700</v>
      </c>
    </row>
    <row r="13" spans="1:8" x14ac:dyDescent="0.2">
      <c r="A13" s="23" t="s">
        <v>123</v>
      </c>
      <c r="B13" s="24">
        <f>SUM(B14:B22)</f>
        <v>4920508.5200000005</v>
      </c>
      <c r="C13" s="24">
        <f>SUM(C14:C22)</f>
        <v>-20000</v>
      </c>
      <c r="D13" s="24">
        <f t="shared" si="0"/>
        <v>4900508.5200000005</v>
      </c>
      <c r="E13" s="24">
        <f>SUM(E14:E22)</f>
        <v>537868.79</v>
      </c>
      <c r="F13" s="24">
        <f>SUM(F14:F22)</f>
        <v>537868.79</v>
      </c>
      <c r="G13" s="25">
        <f t="shared" si="1"/>
        <v>4362639.7300000004</v>
      </c>
      <c r="H13" s="8">
        <v>0</v>
      </c>
    </row>
    <row r="14" spans="1:8" x14ac:dyDescent="0.2">
      <c r="A14" s="31" t="s">
        <v>67</v>
      </c>
      <c r="B14" s="21">
        <v>742191.65</v>
      </c>
      <c r="C14" s="21">
        <v>0</v>
      </c>
      <c r="D14" s="21">
        <f t="shared" si="0"/>
        <v>742191.65</v>
      </c>
      <c r="E14" s="21">
        <v>92447.95</v>
      </c>
      <c r="F14" s="21">
        <v>92447.95</v>
      </c>
      <c r="G14" s="22">
        <f t="shared" si="1"/>
        <v>649743.70000000007</v>
      </c>
      <c r="H14" s="6">
        <v>2100</v>
      </c>
    </row>
    <row r="15" spans="1:8" x14ac:dyDescent="0.2">
      <c r="A15" s="31" t="s">
        <v>68</v>
      </c>
      <c r="B15" s="21">
        <v>1931616.95</v>
      </c>
      <c r="C15" s="21">
        <v>-20000</v>
      </c>
      <c r="D15" s="21">
        <f t="shared" si="0"/>
        <v>1911616.95</v>
      </c>
      <c r="E15" s="21">
        <v>64800.55</v>
      </c>
      <c r="F15" s="21">
        <v>64800.55</v>
      </c>
      <c r="G15" s="22">
        <f t="shared" si="1"/>
        <v>1846816.4</v>
      </c>
      <c r="H15" s="6">
        <v>2200</v>
      </c>
    </row>
    <row r="16" spans="1:8" x14ac:dyDescent="0.2">
      <c r="A16" s="31" t="s">
        <v>69</v>
      </c>
      <c r="B16" s="21">
        <v>728000</v>
      </c>
      <c r="C16" s="21">
        <v>0</v>
      </c>
      <c r="D16" s="21">
        <f t="shared" si="0"/>
        <v>728000</v>
      </c>
      <c r="E16" s="21">
        <v>227330.07</v>
      </c>
      <c r="F16" s="21">
        <v>227330.07</v>
      </c>
      <c r="G16" s="22">
        <f t="shared" si="1"/>
        <v>500669.93</v>
      </c>
      <c r="H16" s="6">
        <v>2300</v>
      </c>
    </row>
    <row r="17" spans="1:8" x14ac:dyDescent="0.2">
      <c r="A17" s="31" t="s">
        <v>70</v>
      </c>
      <c r="B17" s="21">
        <v>119772.8</v>
      </c>
      <c r="C17" s="21">
        <v>0</v>
      </c>
      <c r="D17" s="21">
        <f t="shared" si="0"/>
        <v>119772.8</v>
      </c>
      <c r="E17" s="21">
        <v>8413.51</v>
      </c>
      <c r="F17" s="21">
        <v>8413.51</v>
      </c>
      <c r="G17" s="22">
        <f t="shared" si="1"/>
        <v>111359.29000000001</v>
      </c>
      <c r="H17" s="6">
        <v>2400</v>
      </c>
    </row>
    <row r="18" spans="1:8" x14ac:dyDescent="0.2">
      <c r="A18" s="31" t="s">
        <v>71</v>
      </c>
      <c r="B18" s="21">
        <v>18162.71</v>
      </c>
      <c r="C18" s="21">
        <v>0</v>
      </c>
      <c r="D18" s="21">
        <f t="shared" si="0"/>
        <v>18162.71</v>
      </c>
      <c r="E18" s="21">
        <v>960</v>
      </c>
      <c r="F18" s="21">
        <v>960</v>
      </c>
      <c r="G18" s="22">
        <f t="shared" si="1"/>
        <v>17202.71</v>
      </c>
      <c r="H18" s="6">
        <v>2500</v>
      </c>
    </row>
    <row r="19" spans="1:8" x14ac:dyDescent="0.2">
      <c r="A19" s="31" t="s">
        <v>72</v>
      </c>
      <c r="B19" s="21">
        <v>800000.01</v>
      </c>
      <c r="C19" s="21">
        <v>0</v>
      </c>
      <c r="D19" s="21">
        <f t="shared" si="0"/>
        <v>800000.01</v>
      </c>
      <c r="E19" s="21">
        <v>110525.71</v>
      </c>
      <c r="F19" s="21">
        <v>110525.71</v>
      </c>
      <c r="G19" s="22">
        <f t="shared" si="1"/>
        <v>689474.3</v>
      </c>
      <c r="H19" s="6">
        <v>2600</v>
      </c>
    </row>
    <row r="20" spans="1:8" x14ac:dyDescent="0.2">
      <c r="A20" s="31" t="s">
        <v>73</v>
      </c>
      <c r="B20" s="21">
        <v>415100</v>
      </c>
      <c r="C20" s="21">
        <v>0</v>
      </c>
      <c r="D20" s="21">
        <f t="shared" si="0"/>
        <v>415100</v>
      </c>
      <c r="E20" s="21">
        <v>30400</v>
      </c>
      <c r="F20" s="21">
        <v>30400</v>
      </c>
      <c r="G20" s="22">
        <f t="shared" si="1"/>
        <v>384700</v>
      </c>
      <c r="H20" s="6">
        <v>2700</v>
      </c>
    </row>
    <row r="21" spans="1:8" x14ac:dyDescent="0.2">
      <c r="A21" s="31" t="s">
        <v>74</v>
      </c>
      <c r="B21" s="21">
        <v>0</v>
      </c>
      <c r="C21" s="21">
        <v>0</v>
      </c>
      <c r="D21" s="21">
        <f t="shared" si="0"/>
        <v>0</v>
      </c>
      <c r="E21" s="21">
        <v>0</v>
      </c>
      <c r="F21" s="21">
        <v>0</v>
      </c>
      <c r="G21" s="22">
        <f t="shared" si="1"/>
        <v>0</v>
      </c>
      <c r="H21" s="6">
        <v>2800</v>
      </c>
    </row>
    <row r="22" spans="1:8" x14ac:dyDescent="0.2">
      <c r="A22" s="31" t="s">
        <v>75</v>
      </c>
      <c r="B22" s="21">
        <v>165664.4</v>
      </c>
      <c r="C22" s="21">
        <v>0</v>
      </c>
      <c r="D22" s="21">
        <f t="shared" si="0"/>
        <v>165664.4</v>
      </c>
      <c r="E22" s="21">
        <v>2991</v>
      </c>
      <c r="F22" s="21">
        <v>2991</v>
      </c>
      <c r="G22" s="22">
        <f t="shared" si="1"/>
        <v>162673.4</v>
      </c>
      <c r="H22" s="6">
        <v>2900</v>
      </c>
    </row>
    <row r="23" spans="1:8" x14ac:dyDescent="0.2">
      <c r="A23" s="23" t="s">
        <v>59</v>
      </c>
      <c r="B23" s="24">
        <f>SUM(B24:B32)</f>
        <v>3576618.43</v>
      </c>
      <c r="C23" s="24">
        <f>SUM(C24:C32)</f>
        <v>24618.95</v>
      </c>
      <c r="D23" s="24">
        <f t="shared" si="0"/>
        <v>3601237.3800000004</v>
      </c>
      <c r="E23" s="24">
        <f>SUM(E24:E32)</f>
        <v>510952.38</v>
      </c>
      <c r="F23" s="24">
        <f>SUM(F24:F32)</f>
        <v>510952.38</v>
      </c>
      <c r="G23" s="25">
        <f t="shared" si="1"/>
        <v>3090285.0000000005</v>
      </c>
      <c r="H23" s="8">
        <v>0</v>
      </c>
    </row>
    <row r="24" spans="1:8" x14ac:dyDescent="0.2">
      <c r="A24" s="31" t="s">
        <v>76</v>
      </c>
      <c r="B24" s="21">
        <v>1059970.55</v>
      </c>
      <c r="C24" s="21">
        <v>0</v>
      </c>
      <c r="D24" s="21">
        <f t="shared" si="0"/>
        <v>1059970.55</v>
      </c>
      <c r="E24" s="21">
        <v>76848.7</v>
      </c>
      <c r="F24" s="21">
        <v>76848.7</v>
      </c>
      <c r="G24" s="22">
        <f t="shared" si="1"/>
        <v>983121.85000000009</v>
      </c>
      <c r="H24" s="6">
        <v>3100</v>
      </c>
    </row>
    <row r="25" spans="1:8" x14ac:dyDescent="0.2">
      <c r="A25" s="31" t="s">
        <v>77</v>
      </c>
      <c r="B25" s="21">
        <v>44614.11</v>
      </c>
      <c r="C25" s="21">
        <v>0</v>
      </c>
      <c r="D25" s="21">
        <f t="shared" si="0"/>
        <v>44614.11</v>
      </c>
      <c r="E25" s="21">
        <v>6832.4</v>
      </c>
      <c r="F25" s="21">
        <v>6832.4</v>
      </c>
      <c r="G25" s="22">
        <f t="shared" si="1"/>
        <v>37781.71</v>
      </c>
      <c r="H25" s="6">
        <v>3200</v>
      </c>
    </row>
    <row r="26" spans="1:8" x14ac:dyDescent="0.2">
      <c r="A26" s="31" t="s">
        <v>78</v>
      </c>
      <c r="B26" s="21">
        <v>259659.85</v>
      </c>
      <c r="C26" s="21">
        <v>20000</v>
      </c>
      <c r="D26" s="21">
        <f t="shared" si="0"/>
        <v>279659.84999999998</v>
      </c>
      <c r="E26" s="21">
        <v>23285.09</v>
      </c>
      <c r="F26" s="21">
        <v>23285.09</v>
      </c>
      <c r="G26" s="22">
        <f t="shared" si="1"/>
        <v>256374.75999999998</v>
      </c>
      <c r="H26" s="6">
        <v>3300</v>
      </c>
    </row>
    <row r="27" spans="1:8" x14ac:dyDescent="0.2">
      <c r="A27" s="31" t="s">
        <v>79</v>
      </c>
      <c r="B27" s="21">
        <v>169826.45</v>
      </c>
      <c r="C27" s="21">
        <v>0</v>
      </c>
      <c r="D27" s="21">
        <f t="shared" si="0"/>
        <v>169826.45</v>
      </c>
      <c r="E27" s="21">
        <v>126325.98</v>
      </c>
      <c r="F27" s="21">
        <v>126325.98</v>
      </c>
      <c r="G27" s="22">
        <f t="shared" si="1"/>
        <v>43500.470000000016</v>
      </c>
      <c r="H27" s="6">
        <v>3400</v>
      </c>
    </row>
    <row r="28" spans="1:8" x14ac:dyDescent="0.2">
      <c r="A28" s="31" t="s">
        <v>80</v>
      </c>
      <c r="B28" s="21">
        <v>1138305.05</v>
      </c>
      <c r="C28" s="21">
        <v>0</v>
      </c>
      <c r="D28" s="21">
        <f t="shared" si="0"/>
        <v>1138305.05</v>
      </c>
      <c r="E28" s="21">
        <v>141629.17000000001</v>
      </c>
      <c r="F28" s="21">
        <v>141629.17000000001</v>
      </c>
      <c r="G28" s="22">
        <f t="shared" si="1"/>
        <v>996675.88</v>
      </c>
      <c r="H28" s="6">
        <v>3500</v>
      </c>
    </row>
    <row r="29" spans="1:8" x14ac:dyDescent="0.2">
      <c r="A29" s="31" t="s">
        <v>81</v>
      </c>
      <c r="B29" s="21">
        <v>64896</v>
      </c>
      <c r="C29" s="21">
        <v>0</v>
      </c>
      <c r="D29" s="21">
        <f t="shared" si="0"/>
        <v>64896</v>
      </c>
      <c r="E29" s="21">
        <v>0</v>
      </c>
      <c r="F29" s="21">
        <v>0</v>
      </c>
      <c r="G29" s="22">
        <f t="shared" si="1"/>
        <v>64896</v>
      </c>
      <c r="H29" s="6">
        <v>3600</v>
      </c>
    </row>
    <row r="30" spans="1:8" x14ac:dyDescent="0.2">
      <c r="A30" s="31" t="s">
        <v>82</v>
      </c>
      <c r="B30" s="21">
        <v>10816</v>
      </c>
      <c r="C30" s="21">
        <v>0</v>
      </c>
      <c r="D30" s="21">
        <f t="shared" si="0"/>
        <v>10816</v>
      </c>
      <c r="E30" s="21">
        <v>168</v>
      </c>
      <c r="F30" s="21">
        <v>168</v>
      </c>
      <c r="G30" s="22">
        <f t="shared" si="1"/>
        <v>10648</v>
      </c>
      <c r="H30" s="6">
        <v>3700</v>
      </c>
    </row>
    <row r="31" spans="1:8" x14ac:dyDescent="0.2">
      <c r="A31" s="31" t="s">
        <v>83</v>
      </c>
      <c r="B31" s="21">
        <v>197804.67</v>
      </c>
      <c r="C31" s="21">
        <v>0</v>
      </c>
      <c r="D31" s="21">
        <f t="shared" si="0"/>
        <v>197804.67</v>
      </c>
      <c r="E31" s="21">
        <v>15236.34</v>
      </c>
      <c r="F31" s="21">
        <v>15236.34</v>
      </c>
      <c r="G31" s="22">
        <f t="shared" si="1"/>
        <v>182568.33000000002</v>
      </c>
      <c r="H31" s="6">
        <v>3800</v>
      </c>
    </row>
    <row r="32" spans="1:8" x14ac:dyDescent="0.2">
      <c r="A32" s="31" t="s">
        <v>18</v>
      </c>
      <c r="B32" s="21">
        <v>630725.75</v>
      </c>
      <c r="C32" s="21">
        <v>4618.95</v>
      </c>
      <c r="D32" s="21">
        <f t="shared" si="0"/>
        <v>635344.69999999995</v>
      </c>
      <c r="E32" s="21">
        <v>120626.7</v>
      </c>
      <c r="F32" s="21">
        <v>120626.7</v>
      </c>
      <c r="G32" s="22">
        <f t="shared" si="1"/>
        <v>514717.99999999994</v>
      </c>
      <c r="H32" s="6">
        <v>3900</v>
      </c>
    </row>
    <row r="33" spans="1:8" x14ac:dyDescent="0.2">
      <c r="A33" s="23" t="s">
        <v>124</v>
      </c>
      <c r="B33" s="24">
        <f>SUM(B34:B42)</f>
        <v>2205548.7599999998</v>
      </c>
      <c r="C33" s="24">
        <f>SUM(C34:C42)</f>
        <v>0</v>
      </c>
      <c r="D33" s="24">
        <f t="shared" si="0"/>
        <v>2205548.7599999998</v>
      </c>
      <c r="E33" s="24">
        <f>SUM(E34:E42)</f>
        <v>424164.83</v>
      </c>
      <c r="F33" s="24">
        <f>SUM(F34:F42)</f>
        <v>405874.47000000003</v>
      </c>
      <c r="G33" s="25">
        <f t="shared" si="1"/>
        <v>1781383.9299999997</v>
      </c>
      <c r="H33" s="8">
        <v>0</v>
      </c>
    </row>
    <row r="34" spans="1:8" x14ac:dyDescent="0.2">
      <c r="A34" s="31" t="s">
        <v>84</v>
      </c>
      <c r="B34" s="21">
        <v>0</v>
      </c>
      <c r="C34" s="21">
        <v>0</v>
      </c>
      <c r="D34" s="21">
        <f t="shared" si="0"/>
        <v>0</v>
      </c>
      <c r="E34" s="21">
        <v>0</v>
      </c>
      <c r="F34" s="21">
        <v>0</v>
      </c>
      <c r="G34" s="22">
        <f t="shared" si="1"/>
        <v>0</v>
      </c>
      <c r="H34" s="6">
        <v>4100</v>
      </c>
    </row>
    <row r="35" spans="1:8" x14ac:dyDescent="0.2">
      <c r="A35" s="31" t="s">
        <v>85</v>
      </c>
      <c r="B35" s="21">
        <v>0</v>
      </c>
      <c r="C35" s="21">
        <v>0</v>
      </c>
      <c r="D35" s="21">
        <f t="shared" si="0"/>
        <v>0</v>
      </c>
      <c r="E35" s="21">
        <v>0</v>
      </c>
      <c r="F35" s="21">
        <v>0</v>
      </c>
      <c r="G35" s="22">
        <f t="shared" si="1"/>
        <v>0</v>
      </c>
      <c r="H35" s="6">
        <v>4200</v>
      </c>
    </row>
    <row r="36" spans="1:8" x14ac:dyDescent="0.2">
      <c r="A36" s="31" t="s">
        <v>86</v>
      </c>
      <c r="B36" s="21">
        <v>0</v>
      </c>
      <c r="C36" s="21">
        <v>0</v>
      </c>
      <c r="D36" s="21">
        <f t="shared" si="0"/>
        <v>0</v>
      </c>
      <c r="E36" s="21">
        <v>0</v>
      </c>
      <c r="F36" s="21">
        <v>0</v>
      </c>
      <c r="G36" s="22">
        <f t="shared" si="1"/>
        <v>0</v>
      </c>
      <c r="H36" s="6">
        <v>4300</v>
      </c>
    </row>
    <row r="37" spans="1:8" x14ac:dyDescent="0.2">
      <c r="A37" s="31" t="s">
        <v>87</v>
      </c>
      <c r="B37" s="21">
        <v>1719228.43</v>
      </c>
      <c r="C37" s="21">
        <v>0</v>
      </c>
      <c r="D37" s="21">
        <f t="shared" si="0"/>
        <v>1719228.43</v>
      </c>
      <c r="E37" s="21">
        <v>305830.02</v>
      </c>
      <c r="F37" s="21">
        <v>305830.02</v>
      </c>
      <c r="G37" s="22">
        <f t="shared" si="1"/>
        <v>1413398.41</v>
      </c>
      <c r="H37" s="6">
        <v>4400</v>
      </c>
    </row>
    <row r="38" spans="1:8" x14ac:dyDescent="0.2">
      <c r="A38" s="31" t="s">
        <v>39</v>
      </c>
      <c r="B38" s="21">
        <v>486320.33</v>
      </c>
      <c r="C38" s="21">
        <v>0</v>
      </c>
      <c r="D38" s="21">
        <f t="shared" si="0"/>
        <v>486320.33</v>
      </c>
      <c r="E38" s="21">
        <v>118334.81</v>
      </c>
      <c r="F38" s="21">
        <v>100044.45</v>
      </c>
      <c r="G38" s="22">
        <f t="shared" si="1"/>
        <v>367985.52</v>
      </c>
      <c r="H38" s="6">
        <v>4500</v>
      </c>
    </row>
    <row r="39" spans="1:8" x14ac:dyDescent="0.2">
      <c r="A39" s="31" t="s">
        <v>88</v>
      </c>
      <c r="B39" s="21">
        <v>0</v>
      </c>
      <c r="C39" s="21">
        <v>0</v>
      </c>
      <c r="D39" s="21">
        <f t="shared" si="0"/>
        <v>0</v>
      </c>
      <c r="E39" s="21">
        <v>0</v>
      </c>
      <c r="F39" s="21">
        <v>0</v>
      </c>
      <c r="G39" s="22">
        <f t="shared" si="1"/>
        <v>0</v>
      </c>
      <c r="H39" s="6">
        <v>4600</v>
      </c>
    </row>
    <row r="40" spans="1:8" x14ac:dyDescent="0.2">
      <c r="A40" s="31" t="s">
        <v>89</v>
      </c>
      <c r="B40" s="21">
        <v>0</v>
      </c>
      <c r="C40" s="21">
        <v>0</v>
      </c>
      <c r="D40" s="21">
        <f t="shared" si="0"/>
        <v>0</v>
      </c>
      <c r="E40" s="21">
        <v>0</v>
      </c>
      <c r="F40" s="21">
        <v>0</v>
      </c>
      <c r="G40" s="22">
        <f t="shared" si="1"/>
        <v>0</v>
      </c>
      <c r="H40" s="6">
        <v>4700</v>
      </c>
    </row>
    <row r="41" spans="1:8" x14ac:dyDescent="0.2">
      <c r="A41" s="31" t="s">
        <v>35</v>
      </c>
      <c r="B41" s="21">
        <v>0</v>
      </c>
      <c r="C41" s="21">
        <v>0</v>
      </c>
      <c r="D41" s="21">
        <f t="shared" si="0"/>
        <v>0</v>
      </c>
      <c r="E41" s="21">
        <v>0</v>
      </c>
      <c r="F41" s="21">
        <v>0</v>
      </c>
      <c r="G41" s="22">
        <f t="shared" si="1"/>
        <v>0</v>
      </c>
      <c r="H41" s="6">
        <v>4800</v>
      </c>
    </row>
    <row r="42" spans="1:8" x14ac:dyDescent="0.2">
      <c r="A42" s="31" t="s">
        <v>90</v>
      </c>
      <c r="B42" s="21">
        <v>0</v>
      </c>
      <c r="C42" s="21">
        <v>0</v>
      </c>
      <c r="D42" s="21">
        <f t="shared" si="0"/>
        <v>0</v>
      </c>
      <c r="E42" s="21">
        <v>0</v>
      </c>
      <c r="F42" s="21">
        <v>0</v>
      </c>
      <c r="G42" s="22">
        <f t="shared" si="1"/>
        <v>0</v>
      </c>
      <c r="H42" s="6">
        <v>4900</v>
      </c>
    </row>
    <row r="43" spans="1:8" x14ac:dyDescent="0.2">
      <c r="A43" s="23" t="s">
        <v>125</v>
      </c>
      <c r="B43" s="24">
        <f>SUM(B44:B52)</f>
        <v>913300</v>
      </c>
      <c r="C43" s="24">
        <f>SUM(C44:C52)</f>
        <v>0</v>
      </c>
      <c r="D43" s="24">
        <f t="shared" si="0"/>
        <v>913300</v>
      </c>
      <c r="E43" s="24">
        <f>SUM(E44:E52)</f>
        <v>267400</v>
      </c>
      <c r="F43" s="24">
        <f>SUM(F44:F52)</f>
        <v>267400</v>
      </c>
      <c r="G43" s="25">
        <f t="shared" si="1"/>
        <v>645900</v>
      </c>
      <c r="H43" s="8">
        <v>0</v>
      </c>
    </row>
    <row r="44" spans="1:8" x14ac:dyDescent="0.2">
      <c r="A44" s="32" t="s">
        <v>91</v>
      </c>
      <c r="B44" s="21">
        <v>598300</v>
      </c>
      <c r="C44" s="21">
        <v>0</v>
      </c>
      <c r="D44" s="21">
        <f t="shared" si="0"/>
        <v>598300</v>
      </c>
      <c r="E44" s="21">
        <v>0</v>
      </c>
      <c r="F44" s="21">
        <v>0</v>
      </c>
      <c r="G44" s="22">
        <f t="shared" si="1"/>
        <v>598300</v>
      </c>
      <c r="H44" s="6">
        <v>5100</v>
      </c>
    </row>
    <row r="45" spans="1:8" x14ac:dyDescent="0.2">
      <c r="A45" s="31" t="s">
        <v>92</v>
      </c>
      <c r="B45" s="21">
        <v>4500</v>
      </c>
      <c r="C45" s="21">
        <v>0</v>
      </c>
      <c r="D45" s="21">
        <f t="shared" si="0"/>
        <v>4500</v>
      </c>
      <c r="E45" s="21">
        <v>0</v>
      </c>
      <c r="F45" s="21">
        <v>0</v>
      </c>
      <c r="G45" s="22">
        <f t="shared" si="1"/>
        <v>4500</v>
      </c>
      <c r="H45" s="6">
        <v>5200</v>
      </c>
    </row>
    <row r="46" spans="1:8" x14ac:dyDescent="0.2">
      <c r="A46" s="31" t="s">
        <v>93</v>
      </c>
      <c r="B46" s="21">
        <v>10500</v>
      </c>
      <c r="C46" s="21">
        <v>0</v>
      </c>
      <c r="D46" s="21">
        <f t="shared" si="0"/>
        <v>10500</v>
      </c>
      <c r="E46" s="21">
        <v>0</v>
      </c>
      <c r="F46" s="21">
        <v>0</v>
      </c>
      <c r="G46" s="22">
        <f t="shared" si="1"/>
        <v>10500</v>
      </c>
      <c r="H46" s="6">
        <v>5300</v>
      </c>
    </row>
    <row r="47" spans="1:8" x14ac:dyDescent="0.2">
      <c r="A47" s="31" t="s">
        <v>94</v>
      </c>
      <c r="B47" s="21">
        <v>300000</v>
      </c>
      <c r="C47" s="21">
        <v>0</v>
      </c>
      <c r="D47" s="21">
        <f t="shared" si="0"/>
        <v>300000</v>
      </c>
      <c r="E47" s="21">
        <v>267400</v>
      </c>
      <c r="F47" s="21">
        <v>267400</v>
      </c>
      <c r="G47" s="22">
        <f t="shared" si="1"/>
        <v>32600</v>
      </c>
      <c r="H47" s="6">
        <v>5400</v>
      </c>
    </row>
    <row r="48" spans="1:8" x14ac:dyDescent="0.2">
      <c r="A48" s="31" t="s">
        <v>95</v>
      </c>
      <c r="B48" s="21">
        <v>0</v>
      </c>
      <c r="C48" s="21">
        <v>0</v>
      </c>
      <c r="D48" s="21">
        <f t="shared" si="0"/>
        <v>0</v>
      </c>
      <c r="E48" s="21">
        <v>0</v>
      </c>
      <c r="F48" s="21">
        <v>0</v>
      </c>
      <c r="G48" s="22">
        <f t="shared" si="1"/>
        <v>0</v>
      </c>
      <c r="H48" s="6">
        <v>5500</v>
      </c>
    </row>
    <row r="49" spans="1:8" x14ac:dyDescent="0.2">
      <c r="A49" s="31" t="s">
        <v>96</v>
      </c>
      <c r="B49" s="21">
        <v>0</v>
      </c>
      <c r="C49" s="21">
        <v>0</v>
      </c>
      <c r="D49" s="21">
        <f t="shared" si="0"/>
        <v>0</v>
      </c>
      <c r="E49" s="21">
        <v>0</v>
      </c>
      <c r="F49" s="21">
        <v>0</v>
      </c>
      <c r="G49" s="22">
        <f t="shared" si="1"/>
        <v>0</v>
      </c>
      <c r="H49" s="6">
        <v>5600</v>
      </c>
    </row>
    <row r="50" spans="1:8" x14ac:dyDescent="0.2">
      <c r="A50" s="31" t="s">
        <v>97</v>
      </c>
      <c r="B50" s="21">
        <v>0</v>
      </c>
      <c r="C50" s="21">
        <v>0</v>
      </c>
      <c r="D50" s="21">
        <f t="shared" si="0"/>
        <v>0</v>
      </c>
      <c r="E50" s="21">
        <v>0</v>
      </c>
      <c r="F50" s="21">
        <v>0</v>
      </c>
      <c r="G50" s="22">
        <f t="shared" si="1"/>
        <v>0</v>
      </c>
      <c r="H50" s="6">
        <v>5700</v>
      </c>
    </row>
    <row r="51" spans="1:8" x14ac:dyDescent="0.2">
      <c r="A51" s="31" t="s">
        <v>98</v>
      </c>
      <c r="B51" s="21">
        <v>0</v>
      </c>
      <c r="C51" s="21">
        <v>0</v>
      </c>
      <c r="D51" s="21">
        <f t="shared" si="0"/>
        <v>0</v>
      </c>
      <c r="E51" s="21">
        <v>0</v>
      </c>
      <c r="F51" s="21">
        <v>0</v>
      </c>
      <c r="G51" s="22">
        <f t="shared" si="1"/>
        <v>0</v>
      </c>
      <c r="H51" s="6">
        <v>5800</v>
      </c>
    </row>
    <row r="52" spans="1:8" x14ac:dyDescent="0.2">
      <c r="A52" s="31" t="s">
        <v>99</v>
      </c>
      <c r="B52" s="21">
        <v>0</v>
      </c>
      <c r="C52" s="21">
        <v>0</v>
      </c>
      <c r="D52" s="21">
        <f t="shared" si="0"/>
        <v>0</v>
      </c>
      <c r="E52" s="21">
        <v>0</v>
      </c>
      <c r="F52" s="21">
        <v>0</v>
      </c>
      <c r="G52" s="22">
        <f t="shared" si="1"/>
        <v>0</v>
      </c>
      <c r="H52" s="6">
        <v>5900</v>
      </c>
    </row>
    <row r="53" spans="1:8" x14ac:dyDescent="0.2">
      <c r="A53" s="23" t="s">
        <v>60</v>
      </c>
      <c r="B53" s="24">
        <f>SUM(B54:B56)</f>
        <v>0</v>
      </c>
      <c r="C53" s="24">
        <f>SUM(C54:C56)</f>
        <v>0</v>
      </c>
      <c r="D53" s="24">
        <f t="shared" si="0"/>
        <v>0</v>
      </c>
      <c r="E53" s="24">
        <f>SUM(E54:E56)</f>
        <v>0</v>
      </c>
      <c r="F53" s="24">
        <f>SUM(F54:F56)</f>
        <v>0</v>
      </c>
      <c r="G53" s="25">
        <f t="shared" si="1"/>
        <v>0</v>
      </c>
      <c r="H53" s="8">
        <v>0</v>
      </c>
    </row>
    <row r="54" spans="1:8" x14ac:dyDescent="0.2">
      <c r="A54" s="31" t="s">
        <v>100</v>
      </c>
      <c r="B54" s="21">
        <v>0</v>
      </c>
      <c r="C54" s="21">
        <v>0</v>
      </c>
      <c r="D54" s="21">
        <f t="shared" si="0"/>
        <v>0</v>
      </c>
      <c r="E54" s="21">
        <v>0</v>
      </c>
      <c r="F54" s="21">
        <v>0</v>
      </c>
      <c r="G54" s="22">
        <f t="shared" si="1"/>
        <v>0</v>
      </c>
      <c r="H54" s="6">
        <v>6100</v>
      </c>
    </row>
    <row r="55" spans="1:8" x14ac:dyDescent="0.2">
      <c r="A55" s="31" t="s">
        <v>101</v>
      </c>
      <c r="B55" s="21">
        <v>0</v>
      </c>
      <c r="C55" s="21">
        <v>0</v>
      </c>
      <c r="D55" s="21">
        <f t="shared" si="0"/>
        <v>0</v>
      </c>
      <c r="E55" s="21">
        <v>0</v>
      </c>
      <c r="F55" s="21">
        <v>0</v>
      </c>
      <c r="G55" s="22">
        <f t="shared" si="1"/>
        <v>0</v>
      </c>
      <c r="H55" s="6">
        <v>6200</v>
      </c>
    </row>
    <row r="56" spans="1:8" x14ac:dyDescent="0.2">
      <c r="A56" s="31" t="s">
        <v>102</v>
      </c>
      <c r="B56" s="21">
        <v>0</v>
      </c>
      <c r="C56" s="21">
        <v>0</v>
      </c>
      <c r="D56" s="21">
        <f t="shared" si="0"/>
        <v>0</v>
      </c>
      <c r="E56" s="21">
        <v>0</v>
      </c>
      <c r="F56" s="21">
        <v>0</v>
      </c>
      <c r="G56" s="22">
        <f t="shared" si="1"/>
        <v>0</v>
      </c>
      <c r="H56" s="6">
        <v>6300</v>
      </c>
    </row>
    <row r="57" spans="1:8" x14ac:dyDescent="0.2">
      <c r="A57" s="23" t="s">
        <v>126</v>
      </c>
      <c r="B57" s="24">
        <f>SUM(B58:B64)</f>
        <v>263030.55</v>
      </c>
      <c r="C57" s="24">
        <f>SUM(C58:C64)</f>
        <v>0</v>
      </c>
      <c r="D57" s="24">
        <f t="shared" si="0"/>
        <v>263030.55</v>
      </c>
      <c r="E57" s="24">
        <f>SUM(E58:E64)</f>
        <v>0</v>
      </c>
      <c r="F57" s="24">
        <f>SUM(F58:F64)</f>
        <v>0</v>
      </c>
      <c r="G57" s="25">
        <f t="shared" si="1"/>
        <v>263030.55</v>
      </c>
      <c r="H57" s="8">
        <v>0</v>
      </c>
    </row>
    <row r="58" spans="1:8" x14ac:dyDescent="0.2">
      <c r="A58" s="31" t="s">
        <v>103</v>
      </c>
      <c r="B58" s="21">
        <v>0</v>
      </c>
      <c r="C58" s="21">
        <v>0</v>
      </c>
      <c r="D58" s="21">
        <f t="shared" si="0"/>
        <v>0</v>
      </c>
      <c r="E58" s="21">
        <v>0</v>
      </c>
      <c r="F58" s="21">
        <v>0</v>
      </c>
      <c r="G58" s="22">
        <f t="shared" si="1"/>
        <v>0</v>
      </c>
      <c r="H58" s="6">
        <v>7100</v>
      </c>
    </row>
    <row r="59" spans="1:8" x14ac:dyDescent="0.2">
      <c r="A59" s="31" t="s">
        <v>104</v>
      </c>
      <c r="B59" s="21">
        <v>0</v>
      </c>
      <c r="C59" s="21">
        <v>0</v>
      </c>
      <c r="D59" s="21">
        <f t="shared" si="0"/>
        <v>0</v>
      </c>
      <c r="E59" s="21">
        <v>0</v>
      </c>
      <c r="F59" s="21">
        <v>0</v>
      </c>
      <c r="G59" s="22">
        <f t="shared" si="1"/>
        <v>0</v>
      </c>
      <c r="H59" s="6">
        <v>7200</v>
      </c>
    </row>
    <row r="60" spans="1:8" x14ac:dyDescent="0.2">
      <c r="A60" s="31" t="s">
        <v>105</v>
      </c>
      <c r="B60" s="21">
        <v>0</v>
      </c>
      <c r="C60" s="21">
        <v>0</v>
      </c>
      <c r="D60" s="21">
        <f t="shared" si="0"/>
        <v>0</v>
      </c>
      <c r="E60" s="21">
        <v>0</v>
      </c>
      <c r="F60" s="21">
        <v>0</v>
      </c>
      <c r="G60" s="22">
        <f t="shared" si="1"/>
        <v>0</v>
      </c>
      <c r="H60" s="6">
        <v>7300</v>
      </c>
    </row>
    <row r="61" spans="1:8" x14ac:dyDescent="0.2">
      <c r="A61" s="31" t="s">
        <v>106</v>
      </c>
      <c r="B61" s="21">
        <v>0</v>
      </c>
      <c r="C61" s="21">
        <v>0</v>
      </c>
      <c r="D61" s="21">
        <f t="shared" si="0"/>
        <v>0</v>
      </c>
      <c r="E61" s="21">
        <v>0</v>
      </c>
      <c r="F61" s="21">
        <v>0</v>
      </c>
      <c r="G61" s="22">
        <f t="shared" si="1"/>
        <v>0</v>
      </c>
      <c r="H61" s="6">
        <v>7400</v>
      </c>
    </row>
    <row r="62" spans="1:8" x14ac:dyDescent="0.2">
      <c r="A62" s="31" t="s">
        <v>107</v>
      </c>
      <c r="B62" s="21">
        <v>0</v>
      </c>
      <c r="C62" s="21">
        <v>0</v>
      </c>
      <c r="D62" s="21">
        <f t="shared" si="0"/>
        <v>0</v>
      </c>
      <c r="E62" s="21">
        <v>0</v>
      </c>
      <c r="F62" s="21">
        <v>0</v>
      </c>
      <c r="G62" s="22">
        <f t="shared" si="1"/>
        <v>0</v>
      </c>
      <c r="H62" s="6">
        <v>7500</v>
      </c>
    </row>
    <row r="63" spans="1:8" x14ac:dyDescent="0.2">
      <c r="A63" s="31" t="s">
        <v>108</v>
      </c>
      <c r="B63" s="21">
        <v>0</v>
      </c>
      <c r="C63" s="21">
        <v>0</v>
      </c>
      <c r="D63" s="21">
        <f t="shared" si="0"/>
        <v>0</v>
      </c>
      <c r="E63" s="21">
        <v>0</v>
      </c>
      <c r="F63" s="21">
        <v>0</v>
      </c>
      <c r="G63" s="22">
        <f t="shared" si="1"/>
        <v>0</v>
      </c>
      <c r="H63" s="6">
        <v>7600</v>
      </c>
    </row>
    <row r="64" spans="1:8" x14ac:dyDescent="0.2">
      <c r="A64" s="31" t="s">
        <v>109</v>
      </c>
      <c r="B64" s="21">
        <v>263030.55</v>
      </c>
      <c r="C64" s="21">
        <v>0</v>
      </c>
      <c r="D64" s="21">
        <f t="shared" si="0"/>
        <v>263030.55</v>
      </c>
      <c r="E64" s="21">
        <v>0</v>
      </c>
      <c r="F64" s="21">
        <v>0</v>
      </c>
      <c r="G64" s="22">
        <f t="shared" si="1"/>
        <v>263030.55</v>
      </c>
      <c r="H64" s="6">
        <v>7900</v>
      </c>
    </row>
    <row r="65" spans="1:8" x14ac:dyDescent="0.2">
      <c r="A65" s="23" t="s">
        <v>127</v>
      </c>
      <c r="B65" s="24">
        <f>SUM(B66:B68)</f>
        <v>0</v>
      </c>
      <c r="C65" s="24">
        <f>SUM(C66:C68)</f>
        <v>0</v>
      </c>
      <c r="D65" s="24">
        <f t="shared" si="0"/>
        <v>0</v>
      </c>
      <c r="E65" s="24">
        <f>SUM(E66:E68)</f>
        <v>0</v>
      </c>
      <c r="F65" s="24">
        <f>SUM(F66:F68)</f>
        <v>0</v>
      </c>
      <c r="G65" s="25">
        <f t="shared" si="1"/>
        <v>0</v>
      </c>
      <c r="H65" s="8">
        <v>0</v>
      </c>
    </row>
    <row r="66" spans="1:8" x14ac:dyDescent="0.2">
      <c r="A66" s="31" t="s">
        <v>36</v>
      </c>
      <c r="B66" s="21">
        <v>0</v>
      </c>
      <c r="C66" s="21">
        <v>0</v>
      </c>
      <c r="D66" s="21">
        <f t="shared" si="0"/>
        <v>0</v>
      </c>
      <c r="E66" s="21">
        <v>0</v>
      </c>
      <c r="F66" s="21">
        <v>0</v>
      </c>
      <c r="G66" s="22">
        <f t="shared" si="1"/>
        <v>0</v>
      </c>
      <c r="H66" s="6">
        <v>8100</v>
      </c>
    </row>
    <row r="67" spans="1:8" x14ac:dyDescent="0.2">
      <c r="A67" s="31" t="s">
        <v>37</v>
      </c>
      <c r="B67" s="21">
        <v>0</v>
      </c>
      <c r="C67" s="21">
        <v>0</v>
      </c>
      <c r="D67" s="21">
        <f t="shared" si="0"/>
        <v>0</v>
      </c>
      <c r="E67" s="21">
        <v>0</v>
      </c>
      <c r="F67" s="21">
        <v>0</v>
      </c>
      <c r="G67" s="22">
        <f t="shared" si="1"/>
        <v>0</v>
      </c>
      <c r="H67" s="6">
        <v>8300</v>
      </c>
    </row>
    <row r="68" spans="1:8" x14ac:dyDescent="0.2">
      <c r="A68" s="31" t="s">
        <v>38</v>
      </c>
      <c r="B68" s="21">
        <v>0</v>
      </c>
      <c r="C68" s="21">
        <v>0</v>
      </c>
      <c r="D68" s="21">
        <f t="shared" si="0"/>
        <v>0</v>
      </c>
      <c r="E68" s="21">
        <v>0</v>
      </c>
      <c r="F68" s="21">
        <v>0</v>
      </c>
      <c r="G68" s="22">
        <f t="shared" si="1"/>
        <v>0</v>
      </c>
      <c r="H68" s="6">
        <v>8500</v>
      </c>
    </row>
    <row r="69" spans="1:8" x14ac:dyDescent="0.2">
      <c r="A69" s="23" t="s">
        <v>61</v>
      </c>
      <c r="B69" s="24">
        <f>SUM(B70:B76)</f>
        <v>0</v>
      </c>
      <c r="C69" s="24">
        <f>SUM(C70:C76)</f>
        <v>0</v>
      </c>
      <c r="D69" s="24">
        <f t="shared" si="0"/>
        <v>0</v>
      </c>
      <c r="E69" s="24">
        <f>SUM(E70:E76)</f>
        <v>0</v>
      </c>
      <c r="F69" s="24">
        <f>SUM(F70:F76)</f>
        <v>0</v>
      </c>
      <c r="G69" s="25">
        <f t="shared" si="1"/>
        <v>0</v>
      </c>
      <c r="H69" s="8">
        <v>0</v>
      </c>
    </row>
    <row r="70" spans="1:8" x14ac:dyDescent="0.2">
      <c r="A70" s="31" t="s">
        <v>110</v>
      </c>
      <c r="B70" s="21">
        <v>0</v>
      </c>
      <c r="C70" s="21">
        <v>0</v>
      </c>
      <c r="D70" s="21">
        <f t="shared" ref="D70:D76" si="2">B70+C70</f>
        <v>0</v>
      </c>
      <c r="E70" s="21">
        <v>0</v>
      </c>
      <c r="F70" s="21">
        <v>0</v>
      </c>
      <c r="G70" s="22">
        <f t="shared" ref="G70:G76" si="3">D70-E70</f>
        <v>0</v>
      </c>
      <c r="H70" s="6">
        <v>9100</v>
      </c>
    </row>
    <row r="71" spans="1:8" x14ac:dyDescent="0.2">
      <c r="A71" s="31" t="s">
        <v>111</v>
      </c>
      <c r="B71" s="21">
        <v>0</v>
      </c>
      <c r="C71" s="21">
        <v>0</v>
      </c>
      <c r="D71" s="21">
        <f t="shared" si="2"/>
        <v>0</v>
      </c>
      <c r="E71" s="21">
        <v>0</v>
      </c>
      <c r="F71" s="21">
        <v>0</v>
      </c>
      <c r="G71" s="22">
        <f t="shared" si="3"/>
        <v>0</v>
      </c>
      <c r="H71" s="6">
        <v>9200</v>
      </c>
    </row>
    <row r="72" spans="1:8" x14ac:dyDescent="0.2">
      <c r="A72" s="31" t="s">
        <v>112</v>
      </c>
      <c r="B72" s="21">
        <v>0</v>
      </c>
      <c r="C72" s="21">
        <v>0</v>
      </c>
      <c r="D72" s="21">
        <f t="shared" si="2"/>
        <v>0</v>
      </c>
      <c r="E72" s="21">
        <v>0</v>
      </c>
      <c r="F72" s="21">
        <v>0</v>
      </c>
      <c r="G72" s="22">
        <f t="shared" si="3"/>
        <v>0</v>
      </c>
      <c r="H72" s="6">
        <v>9300</v>
      </c>
    </row>
    <row r="73" spans="1:8" x14ac:dyDescent="0.2">
      <c r="A73" s="31" t="s">
        <v>113</v>
      </c>
      <c r="B73" s="21">
        <v>0</v>
      </c>
      <c r="C73" s="21">
        <v>0</v>
      </c>
      <c r="D73" s="21">
        <f t="shared" si="2"/>
        <v>0</v>
      </c>
      <c r="E73" s="21">
        <v>0</v>
      </c>
      <c r="F73" s="21">
        <v>0</v>
      </c>
      <c r="G73" s="22">
        <f t="shared" si="3"/>
        <v>0</v>
      </c>
      <c r="H73" s="6">
        <v>9400</v>
      </c>
    </row>
    <row r="74" spans="1:8" x14ac:dyDescent="0.2">
      <c r="A74" s="31" t="s">
        <v>114</v>
      </c>
      <c r="B74" s="21">
        <v>0</v>
      </c>
      <c r="C74" s="21">
        <v>0</v>
      </c>
      <c r="D74" s="21">
        <f t="shared" si="2"/>
        <v>0</v>
      </c>
      <c r="E74" s="21">
        <v>0</v>
      </c>
      <c r="F74" s="21">
        <v>0</v>
      </c>
      <c r="G74" s="22">
        <f t="shared" si="3"/>
        <v>0</v>
      </c>
      <c r="H74" s="6">
        <v>9500</v>
      </c>
    </row>
    <row r="75" spans="1:8" x14ac:dyDescent="0.2">
      <c r="A75" s="31" t="s">
        <v>115</v>
      </c>
      <c r="B75" s="21">
        <v>0</v>
      </c>
      <c r="C75" s="21">
        <v>0</v>
      </c>
      <c r="D75" s="21">
        <f t="shared" si="2"/>
        <v>0</v>
      </c>
      <c r="E75" s="21">
        <v>0</v>
      </c>
      <c r="F75" s="21">
        <v>0</v>
      </c>
      <c r="G75" s="22">
        <f t="shared" si="3"/>
        <v>0</v>
      </c>
      <c r="H75" s="6">
        <v>9600</v>
      </c>
    </row>
    <row r="76" spans="1:8" x14ac:dyDescent="0.2">
      <c r="A76" s="31" t="s">
        <v>116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2">
        <f t="shared" si="3"/>
        <v>0</v>
      </c>
      <c r="H76" s="6">
        <v>9900</v>
      </c>
    </row>
    <row r="77" spans="1:8" x14ac:dyDescent="0.2">
      <c r="A77" s="33" t="s">
        <v>50</v>
      </c>
      <c r="B77" s="26">
        <f t="shared" ref="B77:G77" si="4">SUM(B5+B13+B23+B33+B43+B53+B57+B65+B69)</f>
        <v>36565534.739999995</v>
      </c>
      <c r="C77" s="26">
        <f t="shared" si="4"/>
        <v>502652.82</v>
      </c>
      <c r="D77" s="26">
        <f t="shared" si="4"/>
        <v>37068187.559999995</v>
      </c>
      <c r="E77" s="26">
        <f t="shared" si="4"/>
        <v>6706694.6799999997</v>
      </c>
      <c r="F77" s="26">
        <f t="shared" si="4"/>
        <v>6688404.3199999994</v>
      </c>
      <c r="G77" s="27">
        <f t="shared" si="4"/>
        <v>30361492.880000003</v>
      </c>
      <c r="H77" s="9"/>
    </row>
    <row r="78" spans="1:8" x14ac:dyDescent="0.2">
      <c r="H78" s="9"/>
    </row>
    <row r="79" spans="1:8" ht="12.75" x14ac:dyDescent="0.2">
      <c r="A79" s="34" t="s">
        <v>120</v>
      </c>
      <c r="H79" s="9"/>
    </row>
    <row r="80" spans="1:8" x14ac:dyDescent="0.2">
      <c r="H80" s="9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51181102362204722" right="0.51181102362204722" top="0.59055118110236227" bottom="0.51181102362204722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zoomScale="115" zoomScaleNormal="115" workbookViewId="0">
      <selection activeCell="A2" sqref="A2:A4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2.5" customHeight="1" x14ac:dyDescent="0.2">
      <c r="A1" s="15" t="s">
        <v>130</v>
      </c>
      <c r="B1" s="13"/>
      <c r="C1" s="13"/>
      <c r="D1" s="13"/>
      <c r="E1" s="13"/>
      <c r="F1" s="13"/>
      <c r="G1" s="14"/>
    </row>
    <row r="2" spans="1:7" x14ac:dyDescent="0.2">
      <c r="A2" s="10"/>
      <c r="B2" s="15" t="s">
        <v>57</v>
      </c>
      <c r="C2" s="13"/>
      <c r="D2" s="13"/>
      <c r="E2" s="13"/>
      <c r="F2" s="14"/>
      <c r="G2" s="16" t="s">
        <v>56</v>
      </c>
    </row>
    <row r="3" spans="1:7" ht="24.95" customHeight="1" x14ac:dyDescent="0.2">
      <c r="A3" s="11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17"/>
    </row>
    <row r="4" spans="1:7" x14ac:dyDescent="0.2">
      <c r="A4" s="12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ht="15.75" customHeight="1" x14ac:dyDescent="0.2">
      <c r="A5" s="39" t="s">
        <v>0</v>
      </c>
      <c r="B5" s="35">
        <v>35165914.409999996</v>
      </c>
      <c r="C5" s="35">
        <v>502652.82</v>
      </c>
      <c r="D5" s="35">
        <f>B5+C5</f>
        <v>35668567.229999997</v>
      </c>
      <c r="E5" s="35">
        <v>6320959.8700000001</v>
      </c>
      <c r="F5" s="35">
        <v>6320959.8700000001</v>
      </c>
      <c r="G5" s="36">
        <f>D5-E5</f>
        <v>29347607.359999996</v>
      </c>
    </row>
    <row r="6" spans="1:7" ht="15.75" customHeight="1" x14ac:dyDescent="0.2">
      <c r="A6" s="40" t="s">
        <v>1</v>
      </c>
      <c r="B6" s="37">
        <v>913300</v>
      </c>
      <c r="C6" s="37">
        <v>0</v>
      </c>
      <c r="D6" s="37">
        <f>B6+C6</f>
        <v>913300</v>
      </c>
      <c r="E6" s="37">
        <v>267400</v>
      </c>
      <c r="F6" s="37">
        <v>267400</v>
      </c>
      <c r="G6" s="38">
        <f>D6-E6</f>
        <v>645900</v>
      </c>
    </row>
    <row r="7" spans="1:7" ht="15.75" customHeight="1" x14ac:dyDescent="0.2">
      <c r="A7" s="40" t="s">
        <v>2</v>
      </c>
      <c r="B7" s="37">
        <v>0</v>
      </c>
      <c r="C7" s="37">
        <v>0</v>
      </c>
      <c r="D7" s="37">
        <f>B7+C7</f>
        <v>0</v>
      </c>
      <c r="E7" s="37">
        <v>0</v>
      </c>
      <c r="F7" s="37">
        <v>0</v>
      </c>
      <c r="G7" s="38">
        <f>D7-E7</f>
        <v>0</v>
      </c>
    </row>
    <row r="8" spans="1:7" ht="15.75" customHeight="1" x14ac:dyDescent="0.2">
      <c r="A8" s="40" t="s">
        <v>39</v>
      </c>
      <c r="B8" s="37">
        <v>486320.33</v>
      </c>
      <c r="C8" s="37">
        <v>0</v>
      </c>
      <c r="D8" s="37">
        <f>B8+C8</f>
        <v>486320.33</v>
      </c>
      <c r="E8" s="37">
        <v>118334.81</v>
      </c>
      <c r="F8" s="37">
        <v>100044.45</v>
      </c>
      <c r="G8" s="38">
        <f>D8-E8</f>
        <v>367985.52</v>
      </c>
    </row>
    <row r="9" spans="1:7" ht="15.75" customHeight="1" x14ac:dyDescent="0.2">
      <c r="A9" s="40" t="s">
        <v>36</v>
      </c>
      <c r="B9" s="37">
        <v>0</v>
      </c>
      <c r="C9" s="37">
        <v>0</v>
      </c>
      <c r="D9" s="37">
        <f>B9+C9</f>
        <v>0</v>
      </c>
      <c r="E9" s="37">
        <v>0</v>
      </c>
      <c r="F9" s="37">
        <v>0</v>
      </c>
      <c r="G9" s="38">
        <f>D9-E9</f>
        <v>0</v>
      </c>
    </row>
    <row r="10" spans="1:7" ht="15.75" customHeight="1" x14ac:dyDescent="0.2">
      <c r="A10" s="33" t="s">
        <v>50</v>
      </c>
      <c r="B10" s="26">
        <f t="shared" ref="B10:G10" si="0">SUM(B5+B6+B7+B8+B9)</f>
        <v>36565534.739999995</v>
      </c>
      <c r="C10" s="26">
        <f t="shared" si="0"/>
        <v>502652.82</v>
      </c>
      <c r="D10" s="26">
        <f t="shared" si="0"/>
        <v>37068187.559999995</v>
      </c>
      <c r="E10" s="26">
        <f t="shared" si="0"/>
        <v>6706694.6799999997</v>
      </c>
      <c r="F10" s="26">
        <f t="shared" si="0"/>
        <v>6688404.3200000003</v>
      </c>
      <c r="G10" s="27">
        <f t="shared" si="0"/>
        <v>30361492.879999995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59055118110236227" right="0.59055118110236227" top="0.59055118110236227" bottom="0.51181102362204722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zoomScaleNormal="100" zoomScaleSheetLayoutView="115" workbookViewId="0">
      <selection activeCell="A2" sqref="A2:A4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15" t="s">
        <v>143</v>
      </c>
      <c r="B1" s="13"/>
      <c r="C1" s="13"/>
      <c r="D1" s="13"/>
      <c r="E1" s="13"/>
      <c r="F1" s="13"/>
      <c r="G1" s="14"/>
    </row>
    <row r="2" spans="1:7" x14ac:dyDescent="0.2">
      <c r="A2" s="10"/>
      <c r="B2" s="15" t="s">
        <v>57</v>
      </c>
      <c r="C2" s="13"/>
      <c r="D2" s="13"/>
      <c r="E2" s="13"/>
      <c r="F2" s="14"/>
      <c r="G2" s="16" t="s">
        <v>56</v>
      </c>
    </row>
    <row r="3" spans="1:7" ht="24.95" customHeight="1" x14ac:dyDescent="0.2">
      <c r="A3" s="11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17"/>
    </row>
    <row r="4" spans="1:7" x14ac:dyDescent="0.2">
      <c r="A4" s="12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54"/>
      <c r="B5" s="41"/>
      <c r="C5" s="41"/>
      <c r="D5" s="41"/>
      <c r="E5" s="41"/>
      <c r="F5" s="41"/>
      <c r="G5" s="42"/>
    </row>
    <row r="6" spans="1:7" x14ac:dyDescent="0.2">
      <c r="A6" s="55" t="s">
        <v>131</v>
      </c>
      <c r="B6" s="21">
        <v>4372364.33</v>
      </c>
      <c r="C6" s="21">
        <v>668259.81999999995</v>
      </c>
      <c r="D6" s="21">
        <f>B6+C6</f>
        <v>5040624.1500000004</v>
      </c>
      <c r="E6" s="21">
        <v>1369281.68</v>
      </c>
      <c r="F6" s="21">
        <v>1366650.95</v>
      </c>
      <c r="G6" s="22">
        <f>D6-E6</f>
        <v>3671342.4700000007</v>
      </c>
    </row>
    <row r="7" spans="1:7" x14ac:dyDescent="0.2">
      <c r="A7" s="55" t="s">
        <v>132</v>
      </c>
      <c r="B7" s="21">
        <v>1836306.87</v>
      </c>
      <c r="C7" s="21">
        <v>0</v>
      </c>
      <c r="D7" s="21">
        <f t="shared" ref="D7:D12" si="0">B7+C7</f>
        <v>1836306.87</v>
      </c>
      <c r="E7" s="21">
        <v>485486.78</v>
      </c>
      <c r="F7" s="21">
        <v>485486.78</v>
      </c>
      <c r="G7" s="22">
        <f t="shared" ref="G7:G12" si="1">D7-E7</f>
        <v>1350820.09</v>
      </c>
    </row>
    <row r="8" spans="1:7" x14ac:dyDescent="0.2">
      <c r="A8" s="55" t="s">
        <v>133</v>
      </c>
      <c r="B8" s="21">
        <v>1698428.43</v>
      </c>
      <c r="C8" s="21">
        <v>0</v>
      </c>
      <c r="D8" s="21">
        <f t="shared" si="0"/>
        <v>1698428.43</v>
      </c>
      <c r="E8" s="21">
        <v>305830.02</v>
      </c>
      <c r="F8" s="21">
        <v>305830.02</v>
      </c>
      <c r="G8" s="22">
        <f t="shared" si="1"/>
        <v>1392598.41</v>
      </c>
    </row>
    <row r="9" spans="1:7" x14ac:dyDescent="0.2">
      <c r="A9" s="55" t="s">
        <v>134</v>
      </c>
      <c r="B9" s="21">
        <v>1068775.28</v>
      </c>
      <c r="C9" s="21">
        <v>0</v>
      </c>
      <c r="D9" s="21">
        <f t="shared" si="0"/>
        <v>1068775.28</v>
      </c>
      <c r="E9" s="21">
        <v>234407.4</v>
      </c>
      <c r="F9" s="21">
        <v>234407.4</v>
      </c>
      <c r="G9" s="22">
        <f t="shared" si="1"/>
        <v>834367.88</v>
      </c>
    </row>
    <row r="10" spans="1:7" x14ac:dyDescent="0.2">
      <c r="A10" s="55" t="s">
        <v>135</v>
      </c>
      <c r="B10" s="21">
        <v>10332917.16</v>
      </c>
      <c r="C10" s="21">
        <v>-165607</v>
      </c>
      <c r="D10" s="21">
        <f t="shared" si="0"/>
        <v>10167310.16</v>
      </c>
      <c r="E10" s="21">
        <v>341932.67</v>
      </c>
      <c r="F10" s="21">
        <v>341932.67</v>
      </c>
      <c r="G10" s="22">
        <f t="shared" si="1"/>
        <v>9825377.4900000002</v>
      </c>
    </row>
    <row r="11" spans="1:7" x14ac:dyDescent="0.2">
      <c r="A11" s="55" t="s">
        <v>136</v>
      </c>
      <c r="B11" s="21">
        <v>8363868.3200000003</v>
      </c>
      <c r="C11" s="21">
        <v>0</v>
      </c>
      <c r="D11" s="21">
        <f t="shared" si="0"/>
        <v>8363868.3200000003</v>
      </c>
      <c r="E11" s="21">
        <v>1928434.35</v>
      </c>
      <c r="F11" s="21">
        <v>1924773.15</v>
      </c>
      <c r="G11" s="22">
        <f t="shared" si="1"/>
        <v>6435433.9700000007</v>
      </c>
    </row>
    <row r="12" spans="1:7" x14ac:dyDescent="0.2">
      <c r="A12" s="55" t="s">
        <v>137</v>
      </c>
      <c r="B12" s="21">
        <v>3073156.35</v>
      </c>
      <c r="C12" s="21">
        <v>0</v>
      </c>
      <c r="D12" s="21">
        <f t="shared" si="0"/>
        <v>3073156.35</v>
      </c>
      <c r="E12" s="21">
        <v>630806.65</v>
      </c>
      <c r="F12" s="21">
        <v>618808.22</v>
      </c>
      <c r="G12" s="22">
        <f t="shared" si="1"/>
        <v>2442349.7000000002</v>
      </c>
    </row>
    <row r="13" spans="1:7" x14ac:dyDescent="0.2">
      <c r="A13" s="55" t="s">
        <v>138</v>
      </c>
      <c r="B13" s="21">
        <v>848955.87</v>
      </c>
      <c r="C13" s="21">
        <v>0</v>
      </c>
      <c r="D13" s="21">
        <f t="shared" ref="D13" si="2">B13+C13</f>
        <v>848955.87</v>
      </c>
      <c r="E13" s="21">
        <v>230698.9</v>
      </c>
      <c r="F13" s="21">
        <v>230698.9</v>
      </c>
      <c r="G13" s="22">
        <f t="shared" ref="G13" si="3">D13-E13</f>
        <v>618256.97</v>
      </c>
    </row>
    <row r="14" spans="1:7" x14ac:dyDescent="0.2">
      <c r="A14" s="55" t="s">
        <v>139</v>
      </c>
      <c r="B14" s="21">
        <v>1856220.8</v>
      </c>
      <c r="C14" s="21">
        <v>0</v>
      </c>
      <c r="D14" s="21">
        <f t="shared" ref="D14" si="4">B14+C14</f>
        <v>1856220.8</v>
      </c>
      <c r="E14" s="21">
        <v>459607.79</v>
      </c>
      <c r="F14" s="21">
        <v>459607.79</v>
      </c>
      <c r="G14" s="22">
        <f t="shared" ref="G14" si="5">D14-E14</f>
        <v>1396613.01</v>
      </c>
    </row>
    <row r="15" spans="1:7" x14ac:dyDescent="0.2">
      <c r="A15" s="55" t="s">
        <v>140</v>
      </c>
      <c r="B15" s="21">
        <v>707855.31</v>
      </c>
      <c r="C15" s="21">
        <v>0</v>
      </c>
      <c r="D15" s="21">
        <f t="shared" ref="D15" si="6">B15+C15</f>
        <v>707855.31</v>
      </c>
      <c r="E15" s="21">
        <v>166288.22</v>
      </c>
      <c r="F15" s="21">
        <v>166288.22</v>
      </c>
      <c r="G15" s="22">
        <f t="shared" ref="G15" si="7">D15-E15</f>
        <v>541567.09000000008</v>
      </c>
    </row>
    <row r="16" spans="1:7" x14ac:dyDescent="0.2">
      <c r="A16" s="55" t="s">
        <v>141</v>
      </c>
      <c r="B16" s="21">
        <v>1791835.57</v>
      </c>
      <c r="C16" s="21">
        <v>0</v>
      </c>
      <c r="D16" s="21">
        <f t="shared" ref="D16" si="8">B16+C16</f>
        <v>1791835.57</v>
      </c>
      <c r="E16" s="21">
        <v>391301.37</v>
      </c>
      <c r="F16" s="21">
        <v>391301.37</v>
      </c>
      <c r="G16" s="22">
        <f t="shared" ref="G16" si="9">D16-E16</f>
        <v>1400534.2000000002</v>
      </c>
    </row>
    <row r="17" spans="1:7" x14ac:dyDescent="0.2">
      <c r="A17" s="55" t="s">
        <v>142</v>
      </c>
      <c r="B17" s="21">
        <v>614850.44999999995</v>
      </c>
      <c r="C17" s="21">
        <v>0</v>
      </c>
      <c r="D17" s="21">
        <f t="shared" ref="D17" si="10">B17+C17</f>
        <v>614850.44999999995</v>
      </c>
      <c r="E17" s="21">
        <v>162618.85</v>
      </c>
      <c r="F17" s="21">
        <v>162618.85</v>
      </c>
      <c r="G17" s="22">
        <f t="shared" ref="G17" si="11">D17-E17</f>
        <v>452231.6</v>
      </c>
    </row>
    <row r="18" spans="1:7" x14ac:dyDescent="0.2">
      <c r="A18" s="56"/>
      <c r="B18" s="43"/>
      <c r="C18" s="43"/>
      <c r="D18" s="43"/>
      <c r="E18" s="43"/>
      <c r="F18" s="43"/>
      <c r="G18" s="44"/>
    </row>
    <row r="19" spans="1:7" x14ac:dyDescent="0.2">
      <c r="A19" s="50" t="s">
        <v>50</v>
      </c>
      <c r="B19" s="7">
        <f t="shared" ref="B19:G19" si="12">SUM(B6:B18)</f>
        <v>36565534.74000001</v>
      </c>
      <c r="C19" s="7">
        <f t="shared" si="12"/>
        <v>502652.81999999995</v>
      </c>
      <c r="D19" s="7">
        <f t="shared" si="12"/>
        <v>37068187.56000001</v>
      </c>
      <c r="E19" s="7">
        <f t="shared" si="12"/>
        <v>6706694.6800000006</v>
      </c>
      <c r="F19" s="7">
        <f t="shared" si="12"/>
        <v>6688404.3199999994</v>
      </c>
      <c r="G19" s="7">
        <f t="shared" si="12"/>
        <v>30361492.880000003</v>
      </c>
    </row>
    <row r="20" spans="1:7" ht="55.5" customHeight="1" x14ac:dyDescent="0.2"/>
    <row r="22" spans="1:7" ht="45" customHeight="1" x14ac:dyDescent="0.2">
      <c r="A22" s="15" t="s">
        <v>144</v>
      </c>
      <c r="B22" s="13"/>
      <c r="C22" s="13"/>
      <c r="D22" s="13"/>
      <c r="E22" s="13"/>
      <c r="F22" s="13"/>
      <c r="G22" s="14"/>
    </row>
    <row r="23" spans="1:7" x14ac:dyDescent="0.2">
      <c r="A23" s="28" t="s">
        <v>51</v>
      </c>
      <c r="B23" s="15" t="s">
        <v>57</v>
      </c>
      <c r="C23" s="13"/>
      <c r="D23" s="13"/>
      <c r="E23" s="13"/>
      <c r="F23" s="14"/>
      <c r="G23" s="16" t="s">
        <v>56</v>
      </c>
    </row>
    <row r="24" spans="1:7" ht="22.5" x14ac:dyDescent="0.2">
      <c r="A24" s="29"/>
      <c r="B24" s="3" t="s">
        <v>52</v>
      </c>
      <c r="C24" s="3" t="s">
        <v>117</v>
      </c>
      <c r="D24" s="3" t="s">
        <v>53</v>
      </c>
      <c r="E24" s="3" t="s">
        <v>54</v>
      </c>
      <c r="F24" s="3" t="s">
        <v>55</v>
      </c>
      <c r="G24" s="17"/>
    </row>
    <row r="25" spans="1:7" x14ac:dyDescent="0.2">
      <c r="A25" s="30"/>
      <c r="B25" s="4">
        <v>1</v>
      </c>
      <c r="C25" s="4">
        <v>2</v>
      </c>
      <c r="D25" s="4" t="s">
        <v>118</v>
      </c>
      <c r="E25" s="4">
        <v>4</v>
      </c>
      <c r="F25" s="4">
        <v>5</v>
      </c>
      <c r="G25" s="4" t="s">
        <v>119</v>
      </c>
    </row>
    <row r="26" spans="1:7" x14ac:dyDescent="0.2">
      <c r="A26" s="51" t="s">
        <v>8</v>
      </c>
      <c r="B26" s="45">
        <v>0</v>
      </c>
      <c r="C26" s="45">
        <v>0</v>
      </c>
      <c r="D26" s="45">
        <f>B26+C26</f>
        <v>0</v>
      </c>
      <c r="E26" s="45">
        <v>0</v>
      </c>
      <c r="F26" s="45">
        <v>0</v>
      </c>
      <c r="G26" s="46">
        <f>D26-E26</f>
        <v>0</v>
      </c>
    </row>
    <row r="27" spans="1:7" x14ac:dyDescent="0.2">
      <c r="A27" s="52" t="s">
        <v>9</v>
      </c>
      <c r="B27" s="21">
        <v>0</v>
      </c>
      <c r="C27" s="21">
        <v>0</v>
      </c>
      <c r="D27" s="21">
        <f t="shared" ref="D27:D29" si="13">B27+C27</f>
        <v>0</v>
      </c>
      <c r="E27" s="21">
        <v>0</v>
      </c>
      <c r="F27" s="21">
        <v>0</v>
      </c>
      <c r="G27" s="22">
        <f t="shared" ref="G27:G29" si="14">D27-E27</f>
        <v>0</v>
      </c>
    </row>
    <row r="28" spans="1:7" x14ac:dyDescent="0.2">
      <c r="A28" s="52" t="s">
        <v>10</v>
      </c>
      <c r="B28" s="21">
        <v>0</v>
      </c>
      <c r="C28" s="21">
        <v>0</v>
      </c>
      <c r="D28" s="21">
        <f t="shared" si="13"/>
        <v>0</v>
      </c>
      <c r="E28" s="21">
        <v>0</v>
      </c>
      <c r="F28" s="21">
        <v>0</v>
      </c>
      <c r="G28" s="22">
        <f t="shared" si="14"/>
        <v>0</v>
      </c>
    </row>
    <row r="29" spans="1:7" x14ac:dyDescent="0.2">
      <c r="A29" s="53" t="s">
        <v>121</v>
      </c>
      <c r="B29" s="43">
        <v>0</v>
      </c>
      <c r="C29" s="43">
        <v>0</v>
      </c>
      <c r="D29" s="43">
        <f t="shared" si="13"/>
        <v>0</v>
      </c>
      <c r="E29" s="43">
        <v>0</v>
      </c>
      <c r="F29" s="43">
        <v>0</v>
      </c>
      <c r="G29" s="44">
        <f t="shared" si="14"/>
        <v>0</v>
      </c>
    </row>
    <row r="30" spans="1:7" x14ac:dyDescent="0.2">
      <c r="A30" s="50" t="s">
        <v>50</v>
      </c>
      <c r="B30" s="7">
        <f t="shared" ref="B30:G30" si="15">SUM(B26:B29)</f>
        <v>0</v>
      </c>
      <c r="C30" s="7">
        <f t="shared" si="15"/>
        <v>0</v>
      </c>
      <c r="D30" s="7">
        <f t="shared" si="15"/>
        <v>0</v>
      </c>
      <c r="E30" s="7">
        <f t="shared" si="15"/>
        <v>0</v>
      </c>
      <c r="F30" s="7">
        <f t="shared" si="15"/>
        <v>0</v>
      </c>
      <c r="G30" s="7">
        <f t="shared" si="15"/>
        <v>0</v>
      </c>
    </row>
    <row r="32" spans="1:7" ht="30.75" customHeight="1" x14ac:dyDescent="0.2"/>
    <row r="33" spans="1:7" ht="45" customHeight="1" x14ac:dyDescent="0.2">
      <c r="A33" s="15" t="s">
        <v>145</v>
      </c>
      <c r="B33" s="13"/>
      <c r="C33" s="13"/>
      <c r="D33" s="13"/>
      <c r="E33" s="13"/>
      <c r="F33" s="13"/>
      <c r="G33" s="14"/>
    </row>
    <row r="34" spans="1:7" x14ac:dyDescent="0.2">
      <c r="A34" s="28" t="s">
        <v>51</v>
      </c>
      <c r="B34" s="15" t="s">
        <v>57</v>
      </c>
      <c r="C34" s="13"/>
      <c r="D34" s="13"/>
      <c r="E34" s="13"/>
      <c r="F34" s="14"/>
      <c r="G34" s="16" t="s">
        <v>56</v>
      </c>
    </row>
    <row r="35" spans="1:7" ht="22.5" x14ac:dyDescent="0.2">
      <c r="A35" s="29"/>
      <c r="B35" s="3" t="s">
        <v>52</v>
      </c>
      <c r="C35" s="3" t="s">
        <v>117</v>
      </c>
      <c r="D35" s="3" t="s">
        <v>53</v>
      </c>
      <c r="E35" s="3" t="s">
        <v>54</v>
      </c>
      <c r="F35" s="3" t="s">
        <v>55</v>
      </c>
      <c r="G35" s="17"/>
    </row>
    <row r="36" spans="1:7" x14ac:dyDescent="0.2">
      <c r="A36" s="30"/>
      <c r="B36" s="4">
        <v>1</v>
      </c>
      <c r="C36" s="4">
        <v>2</v>
      </c>
      <c r="D36" s="4" t="s">
        <v>118</v>
      </c>
      <c r="E36" s="4">
        <v>4</v>
      </c>
      <c r="F36" s="4">
        <v>5</v>
      </c>
      <c r="G36" s="4" t="s">
        <v>119</v>
      </c>
    </row>
    <row r="37" spans="1:7" x14ac:dyDescent="0.2">
      <c r="A37" s="47" t="s">
        <v>12</v>
      </c>
      <c r="B37" s="45">
        <v>36565534.740000002</v>
      </c>
      <c r="C37" s="45">
        <v>502652.82</v>
      </c>
      <c r="D37" s="45">
        <f t="shared" ref="D37:D43" si="16">B37+C37</f>
        <v>37068187.560000002</v>
      </c>
      <c r="E37" s="45">
        <v>6706694.6799999997</v>
      </c>
      <c r="F37" s="45">
        <v>6688404.3200000003</v>
      </c>
      <c r="G37" s="46">
        <f t="shared" ref="G37:G43" si="17">D37-E37</f>
        <v>30361492.880000003</v>
      </c>
    </row>
    <row r="38" spans="1:7" x14ac:dyDescent="0.2">
      <c r="A38" s="48" t="s">
        <v>11</v>
      </c>
      <c r="B38" s="21">
        <v>0</v>
      </c>
      <c r="C38" s="21">
        <v>0</v>
      </c>
      <c r="D38" s="21">
        <f t="shared" si="16"/>
        <v>0</v>
      </c>
      <c r="E38" s="21">
        <v>0</v>
      </c>
      <c r="F38" s="21">
        <v>0</v>
      </c>
      <c r="G38" s="22">
        <f t="shared" si="17"/>
        <v>0</v>
      </c>
    </row>
    <row r="39" spans="1:7" x14ac:dyDescent="0.2">
      <c r="A39" s="48" t="s">
        <v>13</v>
      </c>
      <c r="B39" s="21">
        <v>0</v>
      </c>
      <c r="C39" s="21">
        <v>0</v>
      </c>
      <c r="D39" s="21">
        <f t="shared" si="16"/>
        <v>0</v>
      </c>
      <c r="E39" s="21">
        <v>0</v>
      </c>
      <c r="F39" s="21">
        <v>0</v>
      </c>
      <c r="G39" s="22">
        <f t="shared" si="17"/>
        <v>0</v>
      </c>
    </row>
    <row r="40" spans="1:7" x14ac:dyDescent="0.2">
      <c r="A40" s="48" t="s">
        <v>25</v>
      </c>
      <c r="B40" s="21">
        <v>0</v>
      </c>
      <c r="C40" s="21">
        <v>0</v>
      </c>
      <c r="D40" s="21">
        <f t="shared" si="16"/>
        <v>0</v>
      </c>
      <c r="E40" s="21">
        <v>0</v>
      </c>
      <c r="F40" s="21">
        <v>0</v>
      </c>
      <c r="G40" s="22">
        <f t="shared" si="17"/>
        <v>0</v>
      </c>
    </row>
    <row r="41" spans="1:7" ht="11.25" customHeight="1" x14ac:dyDescent="0.2">
      <c r="A41" s="48" t="s">
        <v>26</v>
      </c>
      <c r="B41" s="21">
        <v>0</v>
      </c>
      <c r="C41" s="21">
        <v>0</v>
      </c>
      <c r="D41" s="21">
        <f t="shared" si="16"/>
        <v>0</v>
      </c>
      <c r="E41" s="21">
        <v>0</v>
      </c>
      <c r="F41" s="21">
        <v>0</v>
      </c>
      <c r="G41" s="22">
        <f t="shared" si="17"/>
        <v>0</v>
      </c>
    </row>
    <row r="42" spans="1:7" x14ac:dyDescent="0.2">
      <c r="A42" s="48" t="s">
        <v>128</v>
      </c>
      <c r="B42" s="21">
        <v>0</v>
      </c>
      <c r="C42" s="21">
        <v>0</v>
      </c>
      <c r="D42" s="21">
        <f t="shared" si="16"/>
        <v>0</v>
      </c>
      <c r="E42" s="21">
        <v>0</v>
      </c>
      <c r="F42" s="21">
        <v>0</v>
      </c>
      <c r="G42" s="22">
        <f t="shared" si="17"/>
        <v>0</v>
      </c>
    </row>
    <row r="43" spans="1:7" x14ac:dyDescent="0.2">
      <c r="A43" s="49" t="s">
        <v>14</v>
      </c>
      <c r="B43" s="43">
        <v>0</v>
      </c>
      <c r="C43" s="43">
        <v>0</v>
      </c>
      <c r="D43" s="43">
        <f t="shared" si="16"/>
        <v>0</v>
      </c>
      <c r="E43" s="43">
        <v>0</v>
      </c>
      <c r="F43" s="43">
        <v>0</v>
      </c>
      <c r="G43" s="44">
        <f t="shared" si="17"/>
        <v>0</v>
      </c>
    </row>
    <row r="44" spans="1:7" x14ac:dyDescent="0.2">
      <c r="A44" s="50" t="s">
        <v>50</v>
      </c>
      <c r="B44" s="7">
        <f t="shared" ref="B44:G44" si="18">SUM(B37:B43)</f>
        <v>36565534.740000002</v>
      </c>
      <c r="C44" s="7">
        <f t="shared" si="18"/>
        <v>502652.82</v>
      </c>
      <c r="D44" s="7">
        <f t="shared" si="18"/>
        <v>37068187.560000002</v>
      </c>
      <c r="E44" s="7">
        <f t="shared" si="18"/>
        <v>6706694.6799999997</v>
      </c>
      <c r="F44" s="7">
        <f t="shared" si="18"/>
        <v>6688404.3200000003</v>
      </c>
      <c r="G44" s="7">
        <f t="shared" si="18"/>
        <v>30361492.880000003</v>
      </c>
    </row>
    <row r="46" spans="1:7" x14ac:dyDescent="0.2">
      <c r="A46" s="1" t="s">
        <v>120</v>
      </c>
    </row>
  </sheetData>
  <sheetProtection formatCells="0" formatColumns="0" formatRows="0" insertRows="0" deleteRows="0" autoFilter="0"/>
  <mergeCells count="11">
    <mergeCell ref="B34:F34"/>
    <mergeCell ref="G34:G35"/>
    <mergeCell ref="B23:F23"/>
    <mergeCell ref="G23:G24"/>
    <mergeCell ref="A33:G33"/>
    <mergeCell ref="A23:A25"/>
    <mergeCell ref="A34:A36"/>
    <mergeCell ref="B2:F2"/>
    <mergeCell ref="G2:G3"/>
    <mergeCell ref="A1:G1"/>
    <mergeCell ref="A22:G22"/>
  </mergeCells>
  <printOptions horizontalCentered="1"/>
  <pageMargins left="0.51181102362204722" right="0.51181102362204722" top="0.59055118110236227" bottom="0.74803149606299213" header="0.31496062992125984" footer="0.31496062992125984"/>
  <pageSetup scale="84" orientation="landscape" r:id="rId1"/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tabSelected="1" zoomScaleNormal="100" workbookViewId="0">
      <selection activeCell="K28" sqref="K28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5.5" customHeight="1" x14ac:dyDescent="0.2">
      <c r="A1" s="15" t="s">
        <v>146</v>
      </c>
      <c r="B1" s="13"/>
      <c r="C1" s="13"/>
      <c r="D1" s="13"/>
      <c r="E1" s="13"/>
      <c r="F1" s="13"/>
      <c r="G1" s="14"/>
    </row>
    <row r="2" spans="1:7" x14ac:dyDescent="0.2">
      <c r="A2" s="10"/>
      <c r="B2" s="15" t="s">
        <v>57</v>
      </c>
      <c r="C2" s="13"/>
      <c r="D2" s="13"/>
      <c r="E2" s="13"/>
      <c r="F2" s="14"/>
      <c r="G2" s="16" t="s">
        <v>56</v>
      </c>
    </row>
    <row r="3" spans="1:7" ht="24.95" customHeight="1" x14ac:dyDescent="0.2">
      <c r="A3" s="11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17"/>
    </row>
    <row r="4" spans="1:7" x14ac:dyDescent="0.2">
      <c r="A4" s="12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58" t="s">
        <v>15</v>
      </c>
      <c r="B5" s="19">
        <f t="shared" ref="B5:G5" si="0">SUM(B6:B13)</f>
        <v>8363868.3200000003</v>
      </c>
      <c r="C5" s="19">
        <f t="shared" si="0"/>
        <v>0</v>
      </c>
      <c r="D5" s="19">
        <f t="shared" si="0"/>
        <v>8363868.3200000003</v>
      </c>
      <c r="E5" s="19">
        <f t="shared" si="0"/>
        <v>1928434.35</v>
      </c>
      <c r="F5" s="19">
        <f t="shared" si="0"/>
        <v>1924773.15</v>
      </c>
      <c r="G5" s="20">
        <f t="shared" si="0"/>
        <v>6435433.9700000007</v>
      </c>
    </row>
    <row r="6" spans="1:7" x14ac:dyDescent="0.2">
      <c r="A6" s="60" t="s">
        <v>40</v>
      </c>
      <c r="B6" s="21">
        <v>0</v>
      </c>
      <c r="C6" s="21">
        <v>0</v>
      </c>
      <c r="D6" s="21">
        <f>B6+C6</f>
        <v>0</v>
      </c>
      <c r="E6" s="21">
        <v>0</v>
      </c>
      <c r="F6" s="21">
        <v>0</v>
      </c>
      <c r="G6" s="22">
        <f>D6-E6</f>
        <v>0</v>
      </c>
    </row>
    <row r="7" spans="1:7" x14ac:dyDescent="0.2">
      <c r="A7" s="60" t="s">
        <v>16</v>
      </c>
      <c r="B7" s="21">
        <v>0</v>
      </c>
      <c r="C7" s="21">
        <v>0</v>
      </c>
      <c r="D7" s="21">
        <f t="shared" ref="D7:D13" si="1">B7+C7</f>
        <v>0</v>
      </c>
      <c r="E7" s="21">
        <v>0</v>
      </c>
      <c r="F7" s="21">
        <v>0</v>
      </c>
      <c r="G7" s="22">
        <f t="shared" ref="G7:G13" si="2">D7-E7</f>
        <v>0</v>
      </c>
    </row>
    <row r="8" spans="1:7" x14ac:dyDescent="0.2">
      <c r="A8" s="60" t="s">
        <v>122</v>
      </c>
      <c r="B8" s="21">
        <v>0</v>
      </c>
      <c r="C8" s="21">
        <v>0</v>
      </c>
      <c r="D8" s="21">
        <f t="shared" si="1"/>
        <v>0</v>
      </c>
      <c r="E8" s="21">
        <v>0</v>
      </c>
      <c r="F8" s="21">
        <v>0</v>
      </c>
      <c r="G8" s="22">
        <f t="shared" si="2"/>
        <v>0</v>
      </c>
    </row>
    <row r="9" spans="1:7" x14ac:dyDescent="0.2">
      <c r="A9" s="60" t="s">
        <v>3</v>
      </c>
      <c r="B9" s="21">
        <v>0</v>
      </c>
      <c r="C9" s="21">
        <v>0</v>
      </c>
      <c r="D9" s="21">
        <f t="shared" si="1"/>
        <v>0</v>
      </c>
      <c r="E9" s="21">
        <v>0</v>
      </c>
      <c r="F9" s="21">
        <v>0</v>
      </c>
      <c r="G9" s="22">
        <f t="shared" si="2"/>
        <v>0</v>
      </c>
    </row>
    <row r="10" spans="1:7" x14ac:dyDescent="0.2">
      <c r="A10" s="60" t="s">
        <v>22</v>
      </c>
      <c r="B10" s="21">
        <v>8363868.3200000003</v>
      </c>
      <c r="C10" s="21">
        <v>0</v>
      </c>
      <c r="D10" s="21">
        <f t="shared" si="1"/>
        <v>8363868.3200000003</v>
      </c>
      <c r="E10" s="21">
        <v>1928434.35</v>
      </c>
      <c r="F10" s="21">
        <v>1924773.15</v>
      </c>
      <c r="G10" s="22">
        <f t="shared" si="2"/>
        <v>6435433.9700000007</v>
      </c>
    </row>
    <row r="11" spans="1:7" x14ac:dyDescent="0.2">
      <c r="A11" s="60" t="s">
        <v>17</v>
      </c>
      <c r="B11" s="21">
        <v>0</v>
      </c>
      <c r="C11" s="21">
        <v>0</v>
      </c>
      <c r="D11" s="21">
        <f t="shared" si="1"/>
        <v>0</v>
      </c>
      <c r="E11" s="21">
        <v>0</v>
      </c>
      <c r="F11" s="21">
        <v>0</v>
      </c>
      <c r="G11" s="22">
        <f t="shared" si="2"/>
        <v>0</v>
      </c>
    </row>
    <row r="12" spans="1:7" x14ac:dyDescent="0.2">
      <c r="A12" s="60" t="s">
        <v>41</v>
      </c>
      <c r="B12" s="21">
        <v>0</v>
      </c>
      <c r="C12" s="21">
        <v>0</v>
      </c>
      <c r="D12" s="21">
        <f t="shared" si="1"/>
        <v>0</v>
      </c>
      <c r="E12" s="21">
        <v>0</v>
      </c>
      <c r="F12" s="21">
        <v>0</v>
      </c>
      <c r="G12" s="22">
        <f t="shared" si="2"/>
        <v>0</v>
      </c>
    </row>
    <row r="13" spans="1:7" x14ac:dyDescent="0.2">
      <c r="A13" s="60" t="s">
        <v>18</v>
      </c>
      <c r="B13" s="21">
        <v>0</v>
      </c>
      <c r="C13" s="21">
        <v>0</v>
      </c>
      <c r="D13" s="21">
        <f t="shared" si="1"/>
        <v>0</v>
      </c>
      <c r="E13" s="21">
        <v>0</v>
      </c>
      <c r="F13" s="21">
        <v>0</v>
      </c>
      <c r="G13" s="22">
        <f t="shared" si="2"/>
        <v>0</v>
      </c>
    </row>
    <row r="14" spans="1:7" x14ac:dyDescent="0.2">
      <c r="A14" s="59" t="s">
        <v>19</v>
      </c>
      <c r="B14" s="24">
        <f t="shared" ref="B14:G14" si="3">SUM(B15:B21)</f>
        <v>28201666.420000002</v>
      </c>
      <c r="C14" s="24">
        <f t="shared" si="3"/>
        <v>502652.82</v>
      </c>
      <c r="D14" s="24">
        <f t="shared" si="3"/>
        <v>28704319.240000002</v>
      </c>
      <c r="E14" s="24">
        <f t="shared" si="3"/>
        <v>4778260.33</v>
      </c>
      <c r="F14" s="24">
        <f t="shared" si="3"/>
        <v>4763631.17</v>
      </c>
      <c r="G14" s="25">
        <f t="shared" si="3"/>
        <v>23926058.91</v>
      </c>
    </row>
    <row r="15" spans="1:7" x14ac:dyDescent="0.2">
      <c r="A15" s="60" t="s">
        <v>42</v>
      </c>
      <c r="B15" s="21">
        <v>0</v>
      </c>
      <c r="C15" s="21">
        <v>0</v>
      </c>
      <c r="D15" s="21">
        <f>B15+C15</f>
        <v>0</v>
      </c>
      <c r="E15" s="21">
        <v>0</v>
      </c>
      <c r="F15" s="21">
        <v>0</v>
      </c>
      <c r="G15" s="22">
        <f t="shared" ref="G15:G21" si="4">D15-E15</f>
        <v>0</v>
      </c>
    </row>
    <row r="16" spans="1:7" x14ac:dyDescent="0.2">
      <c r="A16" s="60" t="s">
        <v>27</v>
      </c>
      <c r="B16" s="21">
        <v>848955.87</v>
      </c>
      <c r="C16" s="21">
        <v>0</v>
      </c>
      <c r="D16" s="21">
        <f t="shared" ref="D16:D21" si="5">B16+C16</f>
        <v>848955.87</v>
      </c>
      <c r="E16" s="21">
        <v>230698.9</v>
      </c>
      <c r="F16" s="21">
        <v>230698.9</v>
      </c>
      <c r="G16" s="22">
        <f t="shared" si="4"/>
        <v>618256.97</v>
      </c>
    </row>
    <row r="17" spans="1:7" x14ac:dyDescent="0.2">
      <c r="A17" s="60" t="s">
        <v>20</v>
      </c>
      <c r="B17" s="21">
        <v>0</v>
      </c>
      <c r="C17" s="21">
        <v>0</v>
      </c>
      <c r="D17" s="21">
        <f t="shared" si="5"/>
        <v>0</v>
      </c>
      <c r="E17" s="21">
        <v>0</v>
      </c>
      <c r="F17" s="21">
        <v>0</v>
      </c>
      <c r="G17" s="22">
        <f t="shared" si="4"/>
        <v>0</v>
      </c>
    </row>
    <row r="18" spans="1:7" x14ac:dyDescent="0.2">
      <c r="A18" s="60" t="s">
        <v>43</v>
      </c>
      <c r="B18" s="21">
        <v>0</v>
      </c>
      <c r="C18" s="21">
        <v>0</v>
      </c>
      <c r="D18" s="21">
        <f t="shared" si="5"/>
        <v>0</v>
      </c>
      <c r="E18" s="21">
        <v>0</v>
      </c>
      <c r="F18" s="21">
        <v>0</v>
      </c>
      <c r="G18" s="22">
        <f t="shared" si="4"/>
        <v>0</v>
      </c>
    </row>
    <row r="19" spans="1:7" x14ac:dyDescent="0.2">
      <c r="A19" s="60" t="s">
        <v>44</v>
      </c>
      <c r="B19" s="21">
        <v>0</v>
      </c>
      <c r="C19" s="21">
        <v>0</v>
      </c>
      <c r="D19" s="21">
        <f t="shared" si="5"/>
        <v>0</v>
      </c>
      <c r="E19" s="21">
        <v>0</v>
      </c>
      <c r="F19" s="21">
        <v>0</v>
      </c>
      <c r="G19" s="22">
        <f t="shared" si="4"/>
        <v>0</v>
      </c>
    </row>
    <row r="20" spans="1:7" x14ac:dyDescent="0.2">
      <c r="A20" s="60" t="s">
        <v>45</v>
      </c>
      <c r="B20" s="21">
        <v>1856220.8</v>
      </c>
      <c r="C20" s="21">
        <v>0</v>
      </c>
      <c r="D20" s="21">
        <f t="shared" si="5"/>
        <v>1856220.8</v>
      </c>
      <c r="E20" s="21">
        <v>459607.79</v>
      </c>
      <c r="F20" s="21">
        <v>459607.79</v>
      </c>
      <c r="G20" s="22">
        <f t="shared" si="4"/>
        <v>1396613.01</v>
      </c>
    </row>
    <row r="21" spans="1:7" x14ac:dyDescent="0.2">
      <c r="A21" s="60" t="s">
        <v>4</v>
      </c>
      <c r="B21" s="21">
        <v>25496489.75</v>
      </c>
      <c r="C21" s="21">
        <v>502652.82</v>
      </c>
      <c r="D21" s="21">
        <f t="shared" si="5"/>
        <v>25999142.57</v>
      </c>
      <c r="E21" s="21">
        <v>4087953.64</v>
      </c>
      <c r="F21" s="21">
        <v>4073324.48</v>
      </c>
      <c r="G21" s="22">
        <f t="shared" si="4"/>
        <v>21911188.93</v>
      </c>
    </row>
    <row r="22" spans="1:7" x14ac:dyDescent="0.2">
      <c r="A22" s="59" t="s">
        <v>46</v>
      </c>
      <c r="B22" s="24">
        <f t="shared" ref="B22:G22" si="6">SUM(B23:B31)</f>
        <v>0</v>
      </c>
      <c r="C22" s="24">
        <f t="shared" si="6"/>
        <v>0</v>
      </c>
      <c r="D22" s="24">
        <f t="shared" si="6"/>
        <v>0</v>
      </c>
      <c r="E22" s="24">
        <f t="shared" si="6"/>
        <v>0</v>
      </c>
      <c r="F22" s="24">
        <f t="shared" si="6"/>
        <v>0</v>
      </c>
      <c r="G22" s="25">
        <f t="shared" si="6"/>
        <v>0</v>
      </c>
    </row>
    <row r="23" spans="1:7" x14ac:dyDescent="0.2">
      <c r="A23" s="60" t="s">
        <v>28</v>
      </c>
      <c r="B23" s="21">
        <v>0</v>
      </c>
      <c r="C23" s="21">
        <v>0</v>
      </c>
      <c r="D23" s="21">
        <f>B23+C23</f>
        <v>0</v>
      </c>
      <c r="E23" s="21">
        <v>0</v>
      </c>
      <c r="F23" s="21">
        <v>0</v>
      </c>
      <c r="G23" s="22">
        <f t="shared" ref="G23:G31" si="7">D23-E23</f>
        <v>0</v>
      </c>
    </row>
    <row r="24" spans="1:7" x14ac:dyDescent="0.2">
      <c r="A24" s="60" t="s">
        <v>23</v>
      </c>
      <c r="B24" s="21">
        <v>0</v>
      </c>
      <c r="C24" s="21">
        <v>0</v>
      </c>
      <c r="D24" s="21">
        <f t="shared" ref="D24:D31" si="8">B24+C24</f>
        <v>0</v>
      </c>
      <c r="E24" s="21">
        <v>0</v>
      </c>
      <c r="F24" s="21">
        <v>0</v>
      </c>
      <c r="G24" s="22">
        <f t="shared" si="7"/>
        <v>0</v>
      </c>
    </row>
    <row r="25" spans="1:7" x14ac:dyDescent="0.2">
      <c r="A25" s="60" t="s">
        <v>29</v>
      </c>
      <c r="B25" s="21">
        <v>0</v>
      </c>
      <c r="C25" s="21">
        <v>0</v>
      </c>
      <c r="D25" s="21">
        <f t="shared" si="8"/>
        <v>0</v>
      </c>
      <c r="E25" s="21">
        <v>0</v>
      </c>
      <c r="F25" s="21">
        <v>0</v>
      </c>
      <c r="G25" s="22">
        <f t="shared" si="7"/>
        <v>0</v>
      </c>
    </row>
    <row r="26" spans="1:7" x14ac:dyDescent="0.2">
      <c r="A26" s="60" t="s">
        <v>47</v>
      </c>
      <c r="B26" s="21">
        <v>0</v>
      </c>
      <c r="C26" s="21">
        <v>0</v>
      </c>
      <c r="D26" s="21">
        <f t="shared" si="8"/>
        <v>0</v>
      </c>
      <c r="E26" s="21">
        <v>0</v>
      </c>
      <c r="F26" s="21">
        <v>0</v>
      </c>
      <c r="G26" s="22">
        <f t="shared" si="7"/>
        <v>0</v>
      </c>
    </row>
    <row r="27" spans="1:7" x14ac:dyDescent="0.2">
      <c r="A27" s="60" t="s">
        <v>21</v>
      </c>
      <c r="B27" s="21">
        <v>0</v>
      </c>
      <c r="C27" s="21">
        <v>0</v>
      </c>
      <c r="D27" s="21">
        <f t="shared" si="8"/>
        <v>0</v>
      </c>
      <c r="E27" s="21">
        <v>0</v>
      </c>
      <c r="F27" s="21">
        <v>0</v>
      </c>
      <c r="G27" s="22">
        <f t="shared" si="7"/>
        <v>0</v>
      </c>
    </row>
    <row r="28" spans="1:7" x14ac:dyDescent="0.2">
      <c r="A28" s="60" t="s">
        <v>5</v>
      </c>
      <c r="B28" s="21">
        <v>0</v>
      </c>
      <c r="C28" s="21">
        <v>0</v>
      </c>
      <c r="D28" s="21">
        <f t="shared" si="8"/>
        <v>0</v>
      </c>
      <c r="E28" s="21">
        <v>0</v>
      </c>
      <c r="F28" s="21">
        <v>0</v>
      </c>
      <c r="G28" s="22">
        <f t="shared" si="7"/>
        <v>0</v>
      </c>
    </row>
    <row r="29" spans="1:7" x14ac:dyDescent="0.2">
      <c r="A29" s="60" t="s">
        <v>6</v>
      </c>
      <c r="B29" s="21">
        <v>0</v>
      </c>
      <c r="C29" s="21">
        <v>0</v>
      </c>
      <c r="D29" s="21">
        <f t="shared" si="8"/>
        <v>0</v>
      </c>
      <c r="E29" s="21">
        <v>0</v>
      </c>
      <c r="F29" s="21">
        <v>0</v>
      </c>
      <c r="G29" s="22">
        <f t="shared" si="7"/>
        <v>0</v>
      </c>
    </row>
    <row r="30" spans="1:7" x14ac:dyDescent="0.2">
      <c r="A30" s="60" t="s">
        <v>48</v>
      </c>
      <c r="B30" s="21">
        <v>0</v>
      </c>
      <c r="C30" s="21">
        <v>0</v>
      </c>
      <c r="D30" s="21">
        <f t="shared" si="8"/>
        <v>0</v>
      </c>
      <c r="E30" s="21">
        <v>0</v>
      </c>
      <c r="F30" s="21">
        <v>0</v>
      </c>
      <c r="G30" s="22">
        <f t="shared" si="7"/>
        <v>0</v>
      </c>
    </row>
    <row r="31" spans="1:7" x14ac:dyDescent="0.2">
      <c r="A31" s="60" t="s">
        <v>30</v>
      </c>
      <c r="B31" s="21">
        <v>0</v>
      </c>
      <c r="C31" s="21">
        <v>0</v>
      </c>
      <c r="D31" s="21">
        <f t="shared" si="8"/>
        <v>0</v>
      </c>
      <c r="E31" s="21">
        <v>0</v>
      </c>
      <c r="F31" s="21">
        <v>0</v>
      </c>
      <c r="G31" s="22">
        <f t="shared" si="7"/>
        <v>0</v>
      </c>
    </row>
    <row r="32" spans="1:7" x14ac:dyDescent="0.2">
      <c r="A32" s="59" t="s">
        <v>31</v>
      </c>
      <c r="B32" s="24">
        <f t="shared" ref="B32:G32" si="9">SUM(B33:B36)</f>
        <v>0</v>
      </c>
      <c r="C32" s="24">
        <f t="shared" si="9"/>
        <v>0</v>
      </c>
      <c r="D32" s="24">
        <f t="shared" si="9"/>
        <v>0</v>
      </c>
      <c r="E32" s="24">
        <f t="shared" si="9"/>
        <v>0</v>
      </c>
      <c r="F32" s="24">
        <f t="shared" si="9"/>
        <v>0</v>
      </c>
      <c r="G32" s="25">
        <f t="shared" si="9"/>
        <v>0</v>
      </c>
    </row>
    <row r="33" spans="1:7" x14ac:dyDescent="0.2">
      <c r="A33" s="60" t="s">
        <v>49</v>
      </c>
      <c r="B33" s="21">
        <v>0</v>
      </c>
      <c r="C33" s="21">
        <v>0</v>
      </c>
      <c r="D33" s="21">
        <f>B33+C33</f>
        <v>0</v>
      </c>
      <c r="E33" s="21">
        <v>0</v>
      </c>
      <c r="F33" s="21">
        <v>0</v>
      </c>
      <c r="G33" s="22">
        <f t="shared" ref="G33:G36" si="10">D33-E33</f>
        <v>0</v>
      </c>
    </row>
    <row r="34" spans="1:7" ht="11.25" customHeight="1" x14ac:dyDescent="0.2">
      <c r="A34" s="60" t="s">
        <v>24</v>
      </c>
      <c r="B34" s="21">
        <v>0</v>
      </c>
      <c r="C34" s="21">
        <v>0</v>
      </c>
      <c r="D34" s="21">
        <f t="shared" ref="D34:D36" si="11">B34+C34</f>
        <v>0</v>
      </c>
      <c r="E34" s="21">
        <v>0</v>
      </c>
      <c r="F34" s="21">
        <v>0</v>
      </c>
      <c r="G34" s="22">
        <f t="shared" si="10"/>
        <v>0</v>
      </c>
    </row>
    <row r="35" spans="1:7" x14ac:dyDescent="0.2">
      <c r="A35" s="60" t="s">
        <v>32</v>
      </c>
      <c r="B35" s="21">
        <v>0</v>
      </c>
      <c r="C35" s="21">
        <v>0</v>
      </c>
      <c r="D35" s="21">
        <f t="shared" si="11"/>
        <v>0</v>
      </c>
      <c r="E35" s="21">
        <v>0</v>
      </c>
      <c r="F35" s="21">
        <v>0</v>
      </c>
      <c r="G35" s="22">
        <f t="shared" si="10"/>
        <v>0</v>
      </c>
    </row>
    <row r="36" spans="1:7" x14ac:dyDescent="0.2">
      <c r="A36" s="61" t="s">
        <v>7</v>
      </c>
      <c r="B36" s="62">
        <v>0</v>
      </c>
      <c r="C36" s="62">
        <v>0</v>
      </c>
      <c r="D36" s="62">
        <f t="shared" si="11"/>
        <v>0</v>
      </c>
      <c r="E36" s="62">
        <v>0</v>
      </c>
      <c r="F36" s="62">
        <v>0</v>
      </c>
      <c r="G36" s="63">
        <f t="shared" si="10"/>
        <v>0</v>
      </c>
    </row>
    <row r="37" spans="1:7" x14ac:dyDescent="0.2">
      <c r="A37" s="64" t="s">
        <v>50</v>
      </c>
      <c r="B37" s="65">
        <f t="shared" ref="B37:G37" si="12">SUM(B32+B22+B14+B5)</f>
        <v>36565534.740000002</v>
      </c>
      <c r="C37" s="65">
        <f t="shared" si="12"/>
        <v>502652.82</v>
      </c>
      <c r="D37" s="65">
        <f t="shared" si="12"/>
        <v>37068187.560000002</v>
      </c>
      <c r="E37" s="65">
        <f t="shared" si="12"/>
        <v>6706694.6799999997</v>
      </c>
      <c r="F37" s="65">
        <f t="shared" si="12"/>
        <v>6688404.3200000003</v>
      </c>
      <c r="G37" s="66">
        <f t="shared" si="12"/>
        <v>30361492.880000003</v>
      </c>
    </row>
    <row r="38" spans="1:7" ht="12.75" x14ac:dyDescent="0.2">
      <c r="A38" s="57" t="s">
        <v>120</v>
      </c>
      <c r="B38" s="5"/>
      <c r="C38" s="5"/>
      <c r="D38" s="5"/>
      <c r="E38" s="5"/>
      <c r="F38" s="5"/>
      <c r="G38" s="5"/>
    </row>
    <row r="39" spans="1:7" ht="12.75" x14ac:dyDescent="0.2">
      <c r="A39" s="57"/>
      <c r="B39" s="5"/>
      <c r="C39" s="5"/>
      <c r="D39" s="5"/>
      <c r="E39" s="5"/>
      <c r="F39" s="5"/>
      <c r="G39" s="5"/>
    </row>
    <row r="40" spans="1:7" x14ac:dyDescent="0.2">
      <c r="A40" s="5"/>
      <c r="B40" s="5"/>
      <c r="C40" s="5"/>
      <c r="D40" s="5"/>
      <c r="E40" s="5"/>
      <c r="F40" s="5"/>
      <c r="G40" s="5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COG</vt:lpstr>
      <vt:lpstr>CTG</vt:lpstr>
      <vt:lpstr>CA</vt:lpstr>
      <vt:lpstr>CFG</vt:lpstr>
      <vt:lpstr>COG!Área_de_impresión</vt:lpstr>
      <vt:lpstr>COG!Títulos_a_imprimir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CLAGUILARO-PC</cp:lastModifiedBy>
  <cp:lastPrinted>2024-04-26T21:19:55Z</cp:lastPrinted>
  <dcterms:created xsi:type="dcterms:W3CDTF">2014-02-10T03:37:14Z</dcterms:created>
  <dcterms:modified xsi:type="dcterms:W3CDTF">2024-04-26T21:22:10Z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