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IN\Desktop\2024\1er trimestre\"/>
    </mc:Choice>
  </mc:AlternateContent>
  <bookViews>
    <workbookView xWindow="-108" yWindow="-108" windowWidth="23256" windowHeight="12456" tabRatio="782" activeTab="2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1" i="1"/>
  <c r="I13" i="1"/>
  <c r="D161" i="1"/>
  <c r="E161" i="1"/>
  <c r="F161" i="1"/>
  <c r="G161" i="1"/>
  <c r="H161" i="1"/>
  <c r="C161" i="1"/>
  <c r="D152" i="1"/>
  <c r="E152" i="1"/>
  <c r="F152" i="1"/>
  <c r="G152" i="1"/>
  <c r="H152" i="1"/>
  <c r="C152" i="1"/>
  <c r="D148" i="1"/>
  <c r="E148" i="1"/>
  <c r="F148" i="1"/>
  <c r="G148" i="1"/>
  <c r="H148" i="1"/>
  <c r="C148" i="1"/>
  <c r="D140" i="1"/>
  <c r="E140" i="1"/>
  <c r="F140" i="1"/>
  <c r="G140" i="1"/>
  <c r="H140" i="1"/>
  <c r="C140" i="1"/>
  <c r="D136" i="1"/>
  <c r="E136" i="1"/>
  <c r="F136" i="1"/>
  <c r="G136" i="1"/>
  <c r="H136" i="1"/>
  <c r="C136" i="1"/>
  <c r="D126" i="1"/>
  <c r="E126" i="1"/>
  <c r="F126" i="1"/>
  <c r="G126" i="1"/>
  <c r="H126" i="1"/>
  <c r="C126" i="1"/>
  <c r="D116" i="1"/>
  <c r="E116" i="1"/>
  <c r="F116" i="1"/>
  <c r="G116" i="1"/>
  <c r="H116" i="1"/>
  <c r="C116" i="1"/>
  <c r="D106" i="1"/>
  <c r="E106" i="1"/>
  <c r="F106" i="1"/>
  <c r="G106" i="1"/>
  <c r="H106" i="1"/>
  <c r="C106" i="1"/>
  <c r="C87" i="1" s="1"/>
  <c r="C96" i="1"/>
  <c r="D96" i="1"/>
  <c r="E96" i="1"/>
  <c r="F96" i="1"/>
  <c r="G96" i="1"/>
  <c r="H96" i="1"/>
  <c r="C88" i="1"/>
  <c r="C22" i="1"/>
  <c r="F87" i="1"/>
  <c r="E87" i="1"/>
  <c r="H88" i="1"/>
  <c r="G88" i="1"/>
  <c r="F88" i="1"/>
  <c r="E88" i="1"/>
  <c r="D88" i="1"/>
  <c r="H151" i="1"/>
  <c r="H139" i="1"/>
  <c r="H138" i="1"/>
  <c r="H137" i="1"/>
  <c r="H125" i="1"/>
  <c r="H124" i="1"/>
  <c r="H123" i="1"/>
  <c r="H122" i="1"/>
  <c r="H121" i="1"/>
  <c r="H120" i="1"/>
  <c r="H119" i="1"/>
  <c r="H118" i="1"/>
  <c r="H117" i="1"/>
  <c r="H115" i="1"/>
  <c r="H114" i="1"/>
  <c r="H113" i="1"/>
  <c r="H112" i="1"/>
  <c r="H111" i="1"/>
  <c r="H110" i="1"/>
  <c r="H109" i="1"/>
  <c r="H108" i="1"/>
  <c r="H107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78" i="1"/>
  <c r="G78" i="1"/>
  <c r="F78" i="1"/>
  <c r="E78" i="1"/>
  <c r="D78" i="1"/>
  <c r="C78" i="1"/>
  <c r="H77" i="1"/>
  <c r="H74" i="1" s="1"/>
  <c r="G74" i="1"/>
  <c r="F74" i="1"/>
  <c r="E74" i="1"/>
  <c r="D74" i="1"/>
  <c r="C74" i="1"/>
  <c r="H73" i="1"/>
  <c r="H66" i="1" s="1"/>
  <c r="G66" i="1"/>
  <c r="F66" i="1"/>
  <c r="E66" i="1"/>
  <c r="D66" i="1"/>
  <c r="C66" i="1"/>
  <c r="H65" i="1"/>
  <c r="H64" i="1"/>
  <c r="H63" i="1"/>
  <c r="H62" i="1" s="1"/>
  <c r="G62" i="1"/>
  <c r="F62" i="1"/>
  <c r="E62" i="1"/>
  <c r="D62" i="1"/>
  <c r="C62" i="1"/>
  <c r="H61" i="1"/>
  <c r="H60" i="1"/>
  <c r="H59" i="1"/>
  <c r="H58" i="1"/>
  <c r="H57" i="1"/>
  <c r="H56" i="1"/>
  <c r="H55" i="1"/>
  <c r="H54" i="1"/>
  <c r="H53" i="1"/>
  <c r="H52" i="1" s="1"/>
  <c r="G52" i="1"/>
  <c r="F52" i="1"/>
  <c r="E52" i="1"/>
  <c r="D52" i="1"/>
  <c r="C52" i="1"/>
  <c r="H51" i="1"/>
  <c r="H50" i="1"/>
  <c r="H49" i="1"/>
  <c r="H48" i="1"/>
  <c r="H47" i="1"/>
  <c r="H46" i="1"/>
  <c r="H42" i="1" s="1"/>
  <c r="H45" i="1"/>
  <c r="H44" i="1"/>
  <c r="H43" i="1"/>
  <c r="G42" i="1"/>
  <c r="F42" i="1"/>
  <c r="E42" i="1"/>
  <c r="D42" i="1"/>
  <c r="D13" i="1" s="1"/>
  <c r="C42" i="1"/>
  <c r="H41" i="1"/>
  <c r="H40" i="1"/>
  <c r="H39" i="1"/>
  <c r="H38" i="1"/>
  <c r="H37" i="1"/>
  <c r="H36" i="1"/>
  <c r="H35" i="1"/>
  <c r="H34" i="1"/>
  <c r="H33" i="1"/>
  <c r="H32" i="1" s="1"/>
  <c r="G32" i="1"/>
  <c r="F32" i="1"/>
  <c r="E32" i="1"/>
  <c r="D32" i="1"/>
  <c r="C32" i="1"/>
  <c r="H31" i="1"/>
  <c r="H30" i="1"/>
  <c r="H29" i="1"/>
  <c r="H28" i="1"/>
  <c r="H27" i="1"/>
  <c r="H26" i="1"/>
  <c r="H25" i="1"/>
  <c r="H24" i="1"/>
  <c r="H22" i="1" s="1"/>
  <c r="H23" i="1"/>
  <c r="G22" i="1"/>
  <c r="F22" i="1"/>
  <c r="F13" i="1" s="1"/>
  <c r="E22" i="1"/>
  <c r="D22" i="1"/>
  <c r="H21" i="1"/>
  <c r="H20" i="1"/>
  <c r="H19" i="1"/>
  <c r="H18" i="1"/>
  <c r="H17" i="1"/>
  <c r="H14" i="1" s="1"/>
  <c r="H13" i="1" s="1"/>
  <c r="H16" i="1"/>
  <c r="H15" i="1"/>
  <c r="G14" i="1"/>
  <c r="G13" i="1" s="1"/>
  <c r="F14" i="1"/>
  <c r="E14" i="1"/>
  <c r="D14" i="1"/>
  <c r="C14" i="1"/>
  <c r="C13" i="1" s="1"/>
  <c r="E13" i="1"/>
  <c r="H87" i="1" l="1"/>
  <c r="D87" i="1"/>
  <c r="G87" i="1"/>
  <c r="F3" i="9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6" i="3" s="1"/>
  <c r="B3" i="1"/>
  <c r="B9" i="1" s="1"/>
  <c r="B1" i="1"/>
  <c r="B6" i="1" s="1"/>
  <c r="B3" i="6"/>
  <c r="B1" i="6"/>
  <c r="E21" i="3"/>
  <c r="F21" i="3"/>
  <c r="D21" i="3"/>
  <c r="E11" i="3"/>
  <c r="F11" i="3"/>
  <c r="F31" i="3" s="1"/>
  <c r="D11" i="3"/>
  <c r="D31" i="3" l="1"/>
  <c r="E31" i="3"/>
</calcChain>
</file>

<file path=xl/sharedStrings.xml><?xml version="1.0" encoding="utf-8"?>
<sst xmlns="http://schemas.openxmlformats.org/spreadsheetml/2006/main" count="273" uniqueCount="161">
  <si>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</si>
  <si>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</si>
  <si>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</si>
  <si>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</si>
  <si>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</si>
  <si>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</si>
  <si>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</si>
  <si>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</si>
  <si>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</si>
  <si>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</si>
  <si>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</si>
  <si>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</si>
  <si>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</si>
  <si>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</si>
  <si>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</si>
  <si>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</si>
  <si>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</si>
  <si>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</si>
  <si>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</si>
  <si>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</si>
  <si>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</si>
  <si>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</si>
  <si>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</si>
  <si>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Favor de ver el instructivo de esta nota (NDF-01):</t>
  </si>
  <si>
    <t>En caso de no obtener un Balance Presupuestario de Recursos Disponibles Negativo, indicar la aclaración.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</si>
  <si>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</si>
  <si>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</si>
  <si>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</si>
  <si>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</si>
  <si>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</si>
  <si>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</si>
  <si>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</si>
  <si>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</si>
  <si>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</si>
  <si>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</si>
  <si>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</si>
  <si>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</si>
  <si>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</si>
  <si>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</si>
  <si>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</si>
  <si>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</si>
  <si>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</si>
  <si>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</si>
  <si>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</si>
  <si>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</si>
  <si>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</si>
  <si>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</si>
  <si>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</si>
  <si>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</si>
  <si>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</si>
  <si>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</si>
  <si>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</si>
  <si>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</si>
  <si>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</si>
  <si>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</si>
  <si>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</si>
  <si>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</si>
  <si>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</si>
  <si>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</si>
  <si>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</si>
  <si>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</si>
  <si>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</si>
  <si>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</si>
  <si>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</si>
  <si>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</si>
  <si>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</si>
  <si>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</si>
  <si>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</si>
  <si>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</si>
  <si>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</si>
  <si>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</si>
  <si>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</si>
  <si>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</si>
  <si>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</si>
  <si>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</si>
  <si>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</si>
  <si>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</si>
  <si>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</si>
  <si>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</si>
  <si>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</si>
  <si>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</si>
  <si>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</si>
  <si>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</si>
  <si>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</si>
  <si>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</si>
  <si>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</si>
  <si>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</si>
  <si>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</si>
  <si>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</si>
  <si>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</si>
  <si>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</si>
  <si>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</si>
  <si>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</si>
  <si>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</si>
  <si>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</si>
  <si>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</si>
  <si>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</si>
  <si>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</si>
  <si>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</si>
  <si>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</si>
  <si>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</si>
  <si>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</si>
  <si>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</si>
  <si>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</si>
  <si>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</si>
  <si>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</si>
  <si>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</si>
  <si>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</si>
  <si>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</si>
  <si>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</si>
  <si>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</si>
  <si>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</si>
  <si>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</si>
  <si>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</si>
  <si>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</si>
  <si>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</si>
  <si>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</si>
  <si>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</si>
  <si>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</si>
  <si>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</si>
  <si>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</si>
  <si>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</si>
  <si>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</si>
  <si>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</si>
  <si>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</si>
  <si>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</si>
  <si>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</si>
  <si>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</si>
  <si>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</si>
  <si>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</si>
  <si>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</si>
  <si>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</si>
  <si>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</si>
  <si>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</si>
  <si>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</si>
  <si>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Favor de ver el instructivo de esta nota (NDF-03):</t>
  </si>
  <si>
    <t>En caso de no tener pasivos al cierre del ejercicio, hacer la aclaración o la inidcación.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</si>
  <si>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</si>
  <si>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</si>
  <si>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</si>
  <si>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</si>
  <si>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Favor de ver el instructivo de esta nota (NDF-04):</t>
  </si>
  <si>
    <t>En caso de no contar deuda pública u obligaciones, hacer la aclaración o la inidcación.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</si>
  <si>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</si>
  <si>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</si>
  <si>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</si>
  <si>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Favor de ver el instructivo de esta nota (NDF-05):</t>
  </si>
  <si>
    <t>En caso de no contar con Obligaciones a Corto Plazo, hacer la aclaración o la inidcación.</t>
  </si>
  <si>
    <t>a) La información relativa al cumplimiento de los convenios de Deuda Garantizada.</t>
  </si>
  <si>
    <t>Municipio de Guanajuato</t>
  </si>
  <si>
    <t>Correspondiente del 1 de Enero al 31 de Marzo de 2024</t>
  </si>
  <si>
    <t>Fundamento Artículo 6 y 19 LDF</t>
  </si>
  <si>
    <t>No aplica, ya que el Municipio de Guanajuato cuenta con Balance Presupuestario Sostenible.</t>
  </si>
  <si>
    <t>Fundamento Artículo 13 VII y 21 LDF</t>
  </si>
  <si>
    <t>Fundamento Artículo 25 LDF</t>
  </si>
  <si>
    <t>Fundamento Artículo 31 LDF</t>
  </si>
  <si>
    <t>Fundamento Artículo 40 LDF</t>
  </si>
  <si>
    <t>El Municipio de Guanajuato no cuenta con Financiamiento u Obligaciones contraídas, en el RPU.</t>
  </si>
  <si>
    <t>El Municipio de Guanajuato no cuenta con Obligaciones a Corto Plazo.</t>
  </si>
  <si>
    <t>Se informará solo al 31 de diciembre.</t>
  </si>
  <si>
    <t>El Municipio de Guanajuato no cuenta con covenios de Deuda Garantizada.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</si>
</sst>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22" x14ac:knownFonts="1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  <font>
      <i/>
      <sz val="8"/>
      <color theme="1"/>
      <name val="Arial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2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4" fillId="0" borderId="0"/>
    <xf numFmtId="0" fontId="15" fillId="0" borderId="0"/>
    <xf numFmtId="0" fontId="6" fillId="0" borderId="0"/>
    <xf numFmtId="0" fontId="2" fillId="0" borderId="0"/>
    <xf numFmtId="43" fontId="1" fillId="0" borderId="0" applyFont="0" applyFill="0" applyBorder="0" applyAlignment="0" applyProtection="0"/>
    <xf numFmtId="0" fontId="19" fillId="0" borderId="0"/>
    <xf numFmtId="0" fontId="4" fillId="0" borderId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4" fontId="4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3" fontId="4" fillId="0" borderId="3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left" indent="3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left" vertical="center" indent="4"/>
    </xf>
    <xf numFmtId="0" fontId="4" fillId="0" borderId="2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indent="4"/>
    </xf>
    <xf numFmtId="0" fontId="7" fillId="3" borderId="9" xfId="2" applyFont="1" applyFill="1" applyBorder="1" applyAlignment="1">
      <alignment horizontal="centerContinuous" vertical="center"/>
    </xf>
    <xf numFmtId="0" fontId="7" fillId="3" borderId="10" xfId="2" applyFont="1" applyFill="1" applyBorder="1" applyAlignment="1">
      <alignment horizontal="centerContinuous" vertical="center"/>
    </xf>
    <xf numFmtId="0" fontId="7" fillId="3" borderId="10" xfId="2" applyFont="1" applyFill="1" applyBorder="1" applyAlignment="1">
      <alignment horizontal="right" vertical="center"/>
    </xf>
    <xf numFmtId="0" fontId="7" fillId="3" borderId="11" xfId="2" applyFont="1" applyFill="1" applyBorder="1" applyAlignment="1">
      <alignment horizontal="left" vertical="center"/>
    </xf>
    <xf numFmtId="0" fontId="7" fillId="3" borderId="12" xfId="2" applyFont="1" applyFill="1" applyBorder="1" applyAlignment="1">
      <alignment horizontal="centerContinuous" vertical="center"/>
    </xf>
    <xf numFmtId="0" fontId="7" fillId="3" borderId="0" xfId="2" applyFont="1" applyFill="1" applyAlignment="1">
      <alignment horizontal="centerContinuous" vertical="center"/>
    </xf>
    <xf numFmtId="0" fontId="7" fillId="3" borderId="0" xfId="2" applyFont="1" applyFill="1" applyAlignment="1">
      <alignment horizontal="right" vertical="center"/>
    </xf>
    <xf numFmtId="0" fontId="7" fillId="3" borderId="8" xfId="2" applyFont="1" applyFill="1" applyBorder="1" applyAlignment="1">
      <alignment vertical="center"/>
    </xf>
    <xf numFmtId="0" fontId="7" fillId="3" borderId="8" xfId="2" applyFont="1" applyFill="1" applyBorder="1" applyAlignment="1">
      <alignment horizontal="left" vertical="center"/>
    </xf>
    <xf numFmtId="0" fontId="7" fillId="3" borderId="14" xfId="2" applyFont="1" applyFill="1" applyBorder="1" applyAlignment="1">
      <alignment horizontal="centerContinuous" vertical="center"/>
    </xf>
    <xf numFmtId="0" fontId="7" fillId="3" borderId="15" xfId="2" applyFont="1" applyFill="1" applyBorder="1" applyAlignment="1">
      <alignment horizontal="centerContinuous" vertical="center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Protection="1"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left" inden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 indent="1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10" fontId="11" fillId="3" borderId="0" xfId="2" applyNumberFormat="1" applyFont="1" applyFill="1" applyAlignment="1">
      <alignment horizontal="right" vertical="center"/>
    </xf>
    <xf numFmtId="0" fontId="7" fillId="3" borderId="0" xfId="2" applyFont="1" applyFill="1" applyAlignment="1">
      <alignment horizontal="left" vertical="center"/>
    </xf>
    <xf numFmtId="0" fontId="8" fillId="0" borderId="0" xfId="0" applyFont="1"/>
    <xf numFmtId="0" fontId="3" fillId="0" borderId="0" xfId="0" applyFont="1"/>
    <xf numFmtId="0" fontId="12" fillId="0" borderId="20" xfId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0" fontId="13" fillId="0" borderId="30" xfId="0" applyFont="1" applyBorder="1" applyAlignment="1">
      <alignment vertical="center"/>
    </xf>
    <xf numFmtId="0" fontId="11" fillId="0" borderId="31" xfId="0" applyFont="1" applyBorder="1" applyAlignment="1">
      <alignment horizontal="right" vertical="center" wrapText="1"/>
    </xf>
    <xf numFmtId="4" fontId="11" fillId="0" borderId="31" xfId="0" applyNumberFormat="1" applyFont="1" applyBorder="1" applyAlignment="1">
      <alignment horizontal="right" vertical="center" wrapText="1"/>
    </xf>
    <xf numFmtId="4" fontId="11" fillId="0" borderId="32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34" xfId="0" applyNumberFormat="1" applyFont="1" applyBorder="1" applyAlignment="1">
      <alignment horizontal="right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4" fontId="4" fillId="0" borderId="2" xfId="0" applyNumberFormat="1" applyFont="1" applyBorder="1" applyAlignment="1">
      <alignment vertical="center" wrapText="1"/>
    </xf>
    <xf numFmtId="4" fontId="13" fillId="0" borderId="36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11" fillId="0" borderId="36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 indent="1"/>
    </xf>
    <xf numFmtId="4" fontId="4" fillId="0" borderId="3" xfId="0" applyNumberFormat="1" applyFont="1" applyBorder="1" applyAlignment="1">
      <alignment vertical="center" wrapText="1"/>
    </xf>
    <xf numFmtId="4" fontId="13" fillId="0" borderId="17" xfId="0" applyNumberFormat="1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6" fillId="0" borderId="0" xfId="3" applyFont="1"/>
    <xf numFmtId="0" fontId="17" fillId="0" borderId="0" xfId="1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1"/>
    </xf>
    <xf numFmtId="0" fontId="3" fillId="0" borderId="0" xfId="6" applyFont="1"/>
    <xf numFmtId="0" fontId="18" fillId="0" borderId="0" xfId="6" applyFont="1"/>
    <xf numFmtId="4" fontId="3" fillId="0" borderId="2" xfId="8" applyNumberFormat="1" applyFont="1" applyBorder="1" applyAlignment="1" applyProtection="1">
      <alignment horizontal="right" vertical="top"/>
      <protection locked="0"/>
    </xf>
    <xf numFmtId="4" fontId="4" fillId="0" borderId="2" xfId="8" applyNumberFormat="1" applyFont="1" applyBorder="1" applyAlignment="1" applyProtection="1">
      <alignment horizontal="right" vertical="top"/>
      <protection locked="0"/>
    </xf>
    <xf numFmtId="164" fontId="4" fillId="5" borderId="2" xfId="7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/>
    <xf numFmtId="0" fontId="7" fillId="3" borderId="13" xfId="2" applyFont="1" applyFill="1" applyBorder="1" applyAlignment="1">
      <alignment horizontal="center" vertical="center"/>
    </xf>
    <xf numFmtId="0" fontId="7" fillId="3" borderId="14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</cellXfs>
  <cellStyles count="24">
    <cellStyle name="Euro" xfId="10"/>
    <cellStyle name="Hipervínculo" xfId="1" builtinId="8"/>
    <cellStyle name="Millares 2" xfId="7"/>
    <cellStyle name="Millares 2 2" xfId="12"/>
    <cellStyle name="Millares 2 3" xfId="13"/>
    <cellStyle name="Millares 2 4" xfId="11"/>
    <cellStyle name="Millares 3" xfId="14"/>
    <cellStyle name="Moneda 2" xfId="15"/>
    <cellStyle name="Normal" xfId="0" builtinId="0"/>
    <cellStyle name="Normal 10" xfId="8"/>
    <cellStyle name="Normal 2" xfId="3"/>
    <cellStyle name="Normal 2 2" xfId="4"/>
    <cellStyle name="Normal 2 3" xfId="6"/>
    <cellStyle name="Normal 2 4" xfId="16"/>
    <cellStyle name="Normal 3" xfId="2"/>
    <cellStyle name="Normal 3 2" xfId="17"/>
    <cellStyle name="Normal 3 3" xfId="5"/>
    <cellStyle name="Normal 4" xfId="18"/>
    <cellStyle name="Normal 4 2" xfId="19"/>
    <cellStyle name="Normal 5" xfId="20"/>
    <cellStyle name="Normal 5 2" xfId="21"/>
    <cellStyle name="Normal 6" xfId="22"/>
    <cellStyle name="Normal 6 2" xfId="23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</xdr:row>
      <xdr:rowOff>0</xdr:rowOff>
    </xdr:from>
    <xdr:ext cx="5448857" cy="4482896"/>
    <xdr:pic>
      <xdr:nvPicPr>
        <xdr:cNvPr id="2" name="Imagen 1">
          <a:extLst>
            <a:ext uri="{FF2B5EF4-FFF2-40B4-BE49-F238E27FC236}">
              <a16:creationId xmlns="" xmlns:a16="http://schemas.microsoft.com/office/drawing/2014/main" id="{DAD31166-6FE6-43C6-B1E0-6840AE872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" y="2720340"/>
          <a:ext cx="5448857" cy="448289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53</xdr:row>
      <xdr:rowOff>0</xdr:rowOff>
    </xdr:from>
    <xdr:ext cx="5431999" cy="2102162"/>
    <xdr:pic>
      <xdr:nvPicPr>
        <xdr:cNvPr id="3" name="Imagen 2">
          <a:extLst>
            <a:ext uri="{FF2B5EF4-FFF2-40B4-BE49-F238E27FC236}">
              <a16:creationId xmlns="" xmlns:a16="http://schemas.microsoft.com/office/drawing/2014/main" id="{1D393E25-C5F6-479D-B0D5-791B86592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620" y="7383780"/>
          <a:ext cx="5431999" cy="21021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39</xdr:row>
      <xdr:rowOff>0</xdr:rowOff>
    </xdr:from>
    <xdr:ext cx="5772381" cy="308568"/>
    <xdr:pic>
      <xdr:nvPicPr>
        <xdr:cNvPr id="2" name="Imagen 1">
          <a:extLst>
            <a:ext uri="{FF2B5EF4-FFF2-40B4-BE49-F238E27FC236}">
              <a16:creationId xmlns="" xmlns:a16="http://schemas.microsoft.com/office/drawing/2014/main" id="{4660130A-51FB-45E1-93BD-D6DA32A4C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" y="5196840"/>
          <a:ext cx="5772381" cy="308568"/>
        </a:xfrm>
        <a:prstGeom prst="rect">
          <a:avLst/>
        </a:prstGeom>
      </xdr:spPr>
    </xdr:pic>
    <xdr:clientData/>
  </xdr:oneCellAnchor>
  <xdr:oneCellAnchor>
    <xdr:from>
      <xdr:col>2</xdr:col>
      <xdr:colOff>2</xdr:colOff>
      <xdr:row>42</xdr:row>
      <xdr:rowOff>110493</xdr:rowOff>
    </xdr:from>
    <xdr:ext cx="5845715" cy="687610"/>
    <xdr:pic>
      <xdr:nvPicPr>
        <xdr:cNvPr id="3" name="Imagen 2">
          <a:extLst>
            <a:ext uri="{FF2B5EF4-FFF2-40B4-BE49-F238E27FC236}">
              <a16:creationId xmlns="" xmlns:a16="http://schemas.microsoft.com/office/drawing/2014/main" id="{1C73D742-34D2-49C6-AEE2-ABDA11DF9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622" y="5695953"/>
          <a:ext cx="5845715" cy="687610"/>
        </a:xfrm>
        <a:prstGeom prst="rect">
          <a:avLst/>
        </a:prstGeom>
      </xdr:spPr>
    </xdr:pic>
    <xdr:clientData/>
  </xdr:oneCellAnchor>
  <xdr:oneCellAnchor>
    <xdr:from>
      <xdr:col>2</xdr:col>
      <xdr:colOff>47624</xdr:colOff>
      <xdr:row>49</xdr:row>
      <xdr:rowOff>9522</xdr:rowOff>
    </xdr:from>
    <xdr:ext cx="5668571" cy="1295221"/>
    <xdr:pic>
      <xdr:nvPicPr>
        <xdr:cNvPr id="4" name="Imagen 3">
          <a:extLst>
            <a:ext uri="{FF2B5EF4-FFF2-40B4-BE49-F238E27FC236}">
              <a16:creationId xmlns="" xmlns:a16="http://schemas.microsoft.com/office/drawing/2014/main" id="{96ED8824-B8EB-42C1-BC7B-AE8B24CF3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7244" y="6501762"/>
          <a:ext cx="5668571" cy="129522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20</xdr:row>
      <xdr:rowOff>0</xdr:rowOff>
    </xdr:from>
    <xdr:ext cx="5636572" cy="1206842"/>
    <xdr:pic>
      <xdr:nvPicPr>
        <xdr:cNvPr id="2" name="Imagen 1">
          <a:extLst>
            <a:ext uri="{FF2B5EF4-FFF2-40B4-BE49-F238E27FC236}">
              <a16:creationId xmlns="" xmlns:a16="http://schemas.microsoft.com/office/drawing/2014/main" id="{F7AB7EDE-4D7D-45E2-8D65-0D9EEE5F8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" y="2590800"/>
          <a:ext cx="5636572" cy="120684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</xdr:row>
      <xdr:rowOff>0</xdr:rowOff>
    </xdr:from>
    <xdr:ext cx="5383619" cy="1220557"/>
    <xdr:pic>
      <xdr:nvPicPr>
        <xdr:cNvPr id="2" name="Imagen 1">
          <a:extLst>
            <a:ext uri="{FF2B5EF4-FFF2-40B4-BE49-F238E27FC236}">
              <a16:creationId xmlns="" xmlns:a16="http://schemas.microsoft.com/office/drawing/2014/main" id="{42C1353C-2DB8-4552-A701-0F968A411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" y="2461260"/>
          <a:ext cx="5383619" cy="122055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0</xdr:rowOff>
    </xdr:from>
    <xdr:ext cx="5436381" cy="1999213"/>
    <xdr:pic>
      <xdr:nvPicPr>
        <xdr:cNvPr id="2" name="Imagen 1">
          <a:extLst>
            <a:ext uri="{FF2B5EF4-FFF2-40B4-BE49-F238E27FC236}">
              <a16:creationId xmlns="" xmlns:a16="http://schemas.microsoft.com/office/drawing/2014/main" id="{FEA16CEB-E154-4908-B486-D07D8E5D5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" y="1813560"/>
          <a:ext cx="5436381" cy="19992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5"/>
  <sheetViews>
    <sheetView workbookViewId="0">
      <selection activeCell="H33" sqref="H33"/>
    </sheetView>
  </sheetViews>
  <sheetFormatPr baseColWidth="10" defaultColWidth="12" defaultRowHeight="10.199999999999999" x14ac:dyDescent="0.2"/>
  <cols>
    <col min="1" max="1" width="17.28515625" style="1" customWidth="1"/>
    <col min="2" max="2" width="86.140625" style="1" bestFit="1" customWidth="1"/>
    <col min="3" max="16384" width="12" style="1"/>
  </cols>
  <sheetData>
    <row r="1" spans="1:4" x14ac:dyDescent="0.2">
      <c r="A1" s="18" t="s">
        <v>149</v>
      </c>
      <c r="B1" s="19"/>
      <c r="C1" s="20" t="s">
        <v>0</v>
      </c>
      <c r="D1" s="21">
        <v>2024</v>
      </c>
    </row>
    <row r="2" spans="1:4" x14ac:dyDescent="0.2">
      <c r="A2" s="22" t="s">
        <v>1</v>
      </c>
      <c r="B2" s="23"/>
      <c r="C2" s="24" t="s">
        <v>2</v>
      </c>
      <c r="D2" s="25" t="s">
        <v>3</v>
      </c>
    </row>
    <row r="3" spans="1:4" x14ac:dyDescent="0.2">
      <c r="A3" s="22" t="s">
        <v>150</v>
      </c>
      <c r="B3" s="23"/>
      <c r="C3" s="24" t="s">
        <v>4</v>
      </c>
      <c r="D3" s="26">
        <v>1</v>
      </c>
    </row>
    <row r="4" spans="1:4" x14ac:dyDescent="0.2">
      <c r="A4" s="79" t="s">
        <v>5</v>
      </c>
      <c r="B4" s="80"/>
      <c r="C4" s="27"/>
      <c r="D4" s="28"/>
    </row>
    <row r="5" spans="1:4" x14ac:dyDescent="0.2">
      <c r="A5" s="29" t="s">
        <v>6</v>
      </c>
      <c r="B5" s="30" t="s">
        <v>7</v>
      </c>
    </row>
    <row r="6" spans="1:4" x14ac:dyDescent="0.2">
      <c r="A6" s="31"/>
      <c r="B6" s="32"/>
    </row>
    <row r="7" spans="1:4" x14ac:dyDescent="0.2">
      <c r="A7" s="33"/>
      <c r="B7" s="38" t="s">
        <v>8</v>
      </c>
    </row>
    <row r="8" spans="1:4" x14ac:dyDescent="0.2">
      <c r="A8" s="33"/>
      <c r="B8" s="34"/>
    </row>
    <row r="9" spans="1:4" x14ac:dyDescent="0.2">
      <c r="A9" s="43" t="s">
        <v>9</v>
      </c>
      <c r="B9" s="35" t="s">
        <v>10</v>
      </c>
    </row>
    <row r="10" spans="1:4" x14ac:dyDescent="0.2">
      <c r="A10" s="43" t="s">
        <v>11</v>
      </c>
      <c r="B10" s="35" t="s">
        <v>12</v>
      </c>
    </row>
    <row r="11" spans="1:4" x14ac:dyDescent="0.2">
      <c r="A11" s="43" t="s">
        <v>13</v>
      </c>
      <c r="B11" s="35" t="s">
        <v>14</v>
      </c>
    </row>
    <row r="12" spans="1:4" x14ac:dyDescent="0.2">
      <c r="A12" s="43" t="s">
        <v>15</v>
      </c>
      <c r="B12" s="35" t="s">
        <v>16</v>
      </c>
    </row>
    <row r="13" spans="1:4" x14ac:dyDescent="0.2">
      <c r="A13" s="43" t="s">
        <v>17</v>
      </c>
      <c r="B13" s="35" t="s">
        <v>18</v>
      </c>
    </row>
    <row r="14" spans="1:4" x14ac:dyDescent="0.2">
      <c r="A14" s="43" t="s">
        <v>19</v>
      </c>
      <c r="B14" s="35" t="s">
        <v>20</v>
      </c>
    </row>
    <row r="15" spans="1:4" ht="10.8" thickBot="1" x14ac:dyDescent="0.25">
      <c r="A15" s="36"/>
      <c r="B15" s="37"/>
    </row>
  </sheetData>
  <mergeCells count="1">
    <mergeCell ref="A4:B4"/>
  </mergeCells>
  <phoneticPr fontId="9" type="noConversion"/>
  <dataValidations count="3">
    <dataValidation type="list" allowBlank="1" showInputMessage="1" showErrorMessage="1" prompt="Escoger el corte de la información, ya se trimestral (1 al 4) o anual (Cuenta Pública)." sqref="D3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4">
      <formula1>"1, 2, 3, 4"</formula1>
    </dataValidation>
  </dataValidations>
  <hyperlinks>
    <hyperlink ref="A9" location="'NDF-01'!C5" display="NDF-01"/>
    <hyperlink ref="A10" location="'NDF-02'!B5" display="NDF-02"/>
    <hyperlink ref="A14" location="'NDF-06'!C5" display="NDF-06"/>
    <hyperlink ref="A13" location="'NDF-05'!C5" display="NDF-05"/>
    <hyperlink ref="A12" location="'NDF-04'!C5" display="NDF-04"/>
    <hyperlink ref="A11" location="'NDF-03'!C5" display="NDF-03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G1" sqref="G1"/>
    </sheetView>
  </sheetViews>
  <sheetFormatPr baseColWidth="10" defaultColWidth="12" defaultRowHeight="10.199999999999999" x14ac:dyDescent="0.2"/>
  <cols>
    <col min="1" max="1" width="2.71093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3" style="1" bestFit="1" customWidth="1"/>
    <col min="6" max="6" width="16.28515625" style="1" customWidth="1"/>
    <col min="7" max="16384" width="12" style="1"/>
  </cols>
  <sheetData>
    <row r="1" spans="1:6" x14ac:dyDescent="0.2">
      <c r="B1" s="81" t="str">
        <f>'Notas de Disciplina Financiera'!A1</f>
        <v>Municipio de Guanajuato</v>
      </c>
      <c r="C1" s="81"/>
      <c r="D1" s="81"/>
      <c r="E1" s="39" t="s">
        <v>0</v>
      </c>
      <c r="F1" s="40">
        <f>'Notas de Disciplina Financiera'!D1</f>
        <v>2024</v>
      </c>
    </row>
    <row r="2" spans="1:6" x14ac:dyDescent="0.2">
      <c r="B2" s="81" t="s">
        <v>1</v>
      </c>
      <c r="C2" s="81"/>
      <c r="D2" s="81"/>
      <c r="E2" s="39" t="s">
        <v>2</v>
      </c>
      <c r="F2" s="40" t="str">
        <f>'Notas de Disciplina Financiera'!D2</f>
        <v>Trimestral</v>
      </c>
    </row>
    <row r="3" spans="1:6" x14ac:dyDescent="0.2">
      <c r="B3" s="81" t="str">
        <f>'Notas de Disciplina Financiera'!A3</f>
        <v>Correspondiente del 1 de Enero al 31 de Marzo de 2024</v>
      </c>
      <c r="C3" s="81"/>
      <c r="D3" s="81"/>
      <c r="E3" s="39" t="s">
        <v>4</v>
      </c>
      <c r="F3" s="40">
        <f>'Notas de Disciplina Financiera'!D3</f>
        <v>1</v>
      </c>
    </row>
    <row r="5" spans="1:6" x14ac:dyDescent="0.2">
      <c r="B5" s="42"/>
      <c r="C5" s="42" t="s">
        <v>10</v>
      </c>
    </row>
    <row r="7" spans="1:6" x14ac:dyDescent="0.2">
      <c r="B7" s="1" t="s">
        <v>21</v>
      </c>
    </row>
    <row r="8" spans="1:6" x14ac:dyDescent="0.2">
      <c r="B8" s="44" t="s">
        <v>22</v>
      </c>
    </row>
    <row r="9" spans="1:6" x14ac:dyDescent="0.2">
      <c r="A9" s="41"/>
    </row>
    <row r="10" spans="1:6" x14ac:dyDescent="0.2">
      <c r="C10" s="69" t="s">
        <v>23</v>
      </c>
    </row>
    <row r="11" spans="1:6" x14ac:dyDescent="0.2">
      <c r="C11" s="68" t="s">
        <v>24</v>
      </c>
    </row>
    <row r="12" spans="1:6" x14ac:dyDescent="0.2">
      <c r="C12" s="68"/>
    </row>
    <row r="13" spans="1:6" x14ac:dyDescent="0.2">
      <c r="C13" s="68"/>
    </row>
    <row r="14" spans="1:6" x14ac:dyDescent="0.2">
      <c r="C14" s="42" t="s">
        <v>152</v>
      </c>
    </row>
    <row r="16" spans="1:6" x14ac:dyDescent="0.2">
      <c r="C16" s="70" t="s">
        <v>151</v>
      </c>
    </row>
  </sheetData>
  <mergeCells count="3">
    <mergeCell ref="B1:D1"/>
    <mergeCell ref="B2:D2"/>
    <mergeCell ref="B3:D3"/>
  </mergeCells>
  <hyperlinks>
    <hyperlink ref="C10" location="'NDF-01 (I)'!B63" display="Favor de ver el instructivo de esta nota (NDF-01):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showGridLines="0" tabSelected="1" zoomScaleNormal="100" workbookViewId="0">
      <selection activeCell="F171" sqref="F171"/>
    </sheetView>
  </sheetViews>
  <sheetFormatPr baseColWidth="10" defaultColWidth="12" defaultRowHeight="10.199999999999999" x14ac:dyDescent="0.2"/>
  <cols>
    <col min="1" max="1" width="2.7109375" style="1" customWidth="1"/>
    <col min="2" max="2" width="83.28515625" style="1" customWidth="1"/>
    <col min="3" max="4" width="20" style="1" bestFit="1" customWidth="1"/>
    <col min="5" max="5" width="17.140625" style="1" bestFit="1" customWidth="1"/>
    <col min="6" max="7" width="18.5703125" style="1" bestFit="1" customWidth="1"/>
    <col min="8" max="8" width="20" style="1" bestFit="1" customWidth="1"/>
    <col min="9" max="9" width="18.140625" style="1" bestFit="1" customWidth="1"/>
    <col min="10" max="16384" width="12" style="1"/>
  </cols>
  <sheetData>
    <row r="1" spans="1:9" x14ac:dyDescent="0.2">
      <c r="B1" s="81" t="str">
        <f>'Notas de Disciplina Financiera'!A1</f>
        <v>Municipio de Guanajuato</v>
      </c>
      <c r="C1" s="81"/>
      <c r="D1" s="81"/>
      <c r="E1" s="39" t="s">
        <v>0</v>
      </c>
      <c r="F1" s="40">
        <f>'Notas de Disciplina Financiera'!D1</f>
        <v>2024</v>
      </c>
    </row>
    <row r="2" spans="1:9" x14ac:dyDescent="0.2">
      <c r="B2" s="81" t="s">
        <v>1</v>
      </c>
      <c r="C2" s="81"/>
      <c r="D2" s="81"/>
      <c r="E2" s="39" t="s">
        <v>2</v>
      </c>
      <c r="F2" s="40" t="str">
        <f>'Notas de Disciplina Financiera'!D2</f>
        <v>Trimestral</v>
      </c>
    </row>
    <row r="3" spans="1:9" x14ac:dyDescent="0.2">
      <c r="B3" s="81" t="str">
        <f>'Notas de Disciplina Financiera'!A3</f>
        <v>Correspondiente del 1 de Enero al 31 de Marzo de 2024</v>
      </c>
      <c r="C3" s="81"/>
      <c r="D3" s="81"/>
      <c r="E3" s="39" t="s">
        <v>4</v>
      </c>
      <c r="F3" s="40">
        <f>'Notas de Disciplina Financiera'!D3</f>
        <v>1</v>
      </c>
    </row>
    <row r="5" spans="1:9" x14ac:dyDescent="0.2">
      <c r="B5" s="42" t="s">
        <v>25</v>
      </c>
    </row>
    <row r="6" spans="1:9" x14ac:dyDescent="0.2">
      <c r="B6" s="87" t="str">
        <f>B1</f>
        <v>Municipio de Guanajuato</v>
      </c>
      <c r="C6" s="87"/>
      <c r="D6" s="87"/>
      <c r="E6" s="87"/>
      <c r="F6" s="87"/>
      <c r="G6" s="87"/>
      <c r="H6" s="87"/>
      <c r="I6" s="87"/>
    </row>
    <row r="7" spans="1:9" x14ac:dyDescent="0.2">
      <c r="B7" s="82" t="s">
        <v>26</v>
      </c>
      <c r="C7" s="82"/>
      <c r="D7" s="82"/>
      <c r="E7" s="82"/>
      <c r="F7" s="82"/>
      <c r="G7" s="82"/>
      <c r="H7" s="82"/>
      <c r="I7" s="82"/>
    </row>
    <row r="8" spans="1:9" x14ac:dyDescent="0.2">
      <c r="B8" s="82" t="s">
        <v>27</v>
      </c>
      <c r="C8" s="82"/>
      <c r="D8" s="82"/>
      <c r="E8" s="82"/>
      <c r="F8" s="82"/>
      <c r="G8" s="82"/>
      <c r="H8" s="82"/>
      <c r="I8" s="82"/>
    </row>
    <row r="9" spans="1:9" x14ac:dyDescent="0.2">
      <c r="B9" s="82" t="str">
        <f>B3</f>
        <v>Correspondiente del 1 de Enero al 31 de Marzo de 2024</v>
      </c>
      <c r="C9" s="82"/>
      <c r="D9" s="82"/>
      <c r="E9" s="82"/>
      <c r="F9" s="82"/>
      <c r="G9" s="82"/>
      <c r="H9" s="82"/>
      <c r="I9" s="82"/>
    </row>
    <row r="10" spans="1:9" x14ac:dyDescent="0.2">
      <c r="B10" s="83" t="s">
        <v>28</v>
      </c>
      <c r="C10" s="83"/>
      <c r="D10" s="83"/>
      <c r="E10" s="83"/>
      <c r="F10" s="83"/>
      <c r="G10" s="83"/>
      <c r="H10" s="83"/>
      <c r="I10" s="83"/>
    </row>
    <row r="11" spans="1:9" x14ac:dyDescent="0.2">
      <c r="B11" s="8"/>
      <c r="C11" s="8"/>
      <c r="D11" s="84" t="s">
        <v>29</v>
      </c>
      <c r="E11" s="85"/>
      <c r="F11" s="85"/>
      <c r="G11" s="85"/>
      <c r="H11" s="86"/>
      <c r="I11" s="8"/>
    </row>
    <row r="12" spans="1:9" ht="56.25" customHeight="1" x14ac:dyDescent="0.2">
      <c r="B12" s="7" t="s">
        <v>30</v>
      </c>
      <c r="C12" s="7" t="s">
        <v>31</v>
      </c>
      <c r="D12" s="2" t="s">
        <v>32</v>
      </c>
      <c r="E12" s="2" t="s">
        <v>33</v>
      </c>
      <c r="F12" s="2" t="s">
        <v>34</v>
      </c>
      <c r="G12" s="2" t="s">
        <v>35</v>
      </c>
      <c r="H12" s="2" t="s">
        <v>36</v>
      </c>
      <c r="I12" s="7" t="s">
        <v>37</v>
      </c>
    </row>
    <row r="13" spans="1:9" x14ac:dyDescent="0.2">
      <c r="A13" s="41"/>
      <c r="B13" s="12" t="s">
        <v>38</v>
      </c>
      <c r="C13" s="3">
        <f>SUM(C14,C22,C32,C42,C52,C62,C66,C74,C78)</f>
        <v>639125426.46000004</v>
      </c>
      <c r="D13" s="3">
        <f t="shared" ref="D13:H13" si="0">SUM(D14,D22,D32,D42,D52,D62,D66,D74,D78)</f>
        <v>182223772.33999997</v>
      </c>
      <c r="E13" s="3">
        <f t="shared" si="0"/>
        <v>0</v>
      </c>
      <c r="F13" s="3">
        <f t="shared" si="0"/>
        <v>25949621</v>
      </c>
      <c r="G13" s="3">
        <f t="shared" si="0"/>
        <v>25521221</v>
      </c>
      <c r="H13" s="3">
        <f t="shared" si="0"/>
        <v>182652172.34</v>
      </c>
      <c r="I13" s="3">
        <f>C13+H13</f>
        <v>821777598.80000007</v>
      </c>
    </row>
    <row r="14" spans="1:9" x14ac:dyDescent="0.2">
      <c r="B14" s="16" t="s">
        <v>39</v>
      </c>
      <c r="C14" s="3">
        <f>SUM(C15:C21)</f>
        <v>371195787.53000003</v>
      </c>
      <c r="D14" s="3">
        <f t="shared" ref="D14:H14" si="1">SUM(D15:D21)</f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ref="I14:I77" si="2">C14+H14</f>
        <v>371195787.53000003</v>
      </c>
    </row>
    <row r="15" spans="1:9" x14ac:dyDescent="0.2">
      <c r="B15" s="15" t="s">
        <v>40</v>
      </c>
      <c r="C15" s="77">
        <v>112980113</v>
      </c>
      <c r="D15" s="77">
        <v>0</v>
      </c>
      <c r="E15" s="77">
        <v>0</v>
      </c>
      <c r="F15" s="77">
        <v>0</v>
      </c>
      <c r="G15" s="77">
        <v>0</v>
      </c>
      <c r="H15" s="77">
        <f t="shared" ref="H15:H21" si="3">D15-E15+F15-G15</f>
        <v>0</v>
      </c>
      <c r="I15" s="77">
        <f t="shared" si="2"/>
        <v>112980113</v>
      </c>
    </row>
    <row r="16" spans="1:9" x14ac:dyDescent="0.2">
      <c r="B16" s="15" t="s">
        <v>41</v>
      </c>
      <c r="C16" s="77">
        <v>30981650.109999999</v>
      </c>
      <c r="D16" s="77">
        <v>0</v>
      </c>
      <c r="E16" s="77">
        <v>0</v>
      </c>
      <c r="F16" s="77">
        <v>0</v>
      </c>
      <c r="G16" s="77">
        <v>0</v>
      </c>
      <c r="H16" s="77">
        <f t="shared" si="3"/>
        <v>0</v>
      </c>
      <c r="I16" s="77">
        <f t="shared" si="2"/>
        <v>30981650.109999999</v>
      </c>
    </row>
    <row r="17" spans="2:9" x14ac:dyDescent="0.2">
      <c r="B17" s="15" t="s">
        <v>42</v>
      </c>
      <c r="C17" s="77">
        <v>33898654</v>
      </c>
      <c r="D17" s="77">
        <v>0</v>
      </c>
      <c r="E17" s="77">
        <v>0</v>
      </c>
      <c r="F17" s="77">
        <v>0</v>
      </c>
      <c r="G17" s="77">
        <v>0</v>
      </c>
      <c r="H17" s="77">
        <f t="shared" si="3"/>
        <v>0</v>
      </c>
      <c r="I17" s="77">
        <f t="shared" si="2"/>
        <v>33898654</v>
      </c>
    </row>
    <row r="18" spans="2:9" x14ac:dyDescent="0.2">
      <c r="B18" s="15" t="s">
        <v>43</v>
      </c>
      <c r="C18" s="77">
        <v>77405981</v>
      </c>
      <c r="D18" s="77">
        <v>0</v>
      </c>
      <c r="E18" s="77">
        <v>0</v>
      </c>
      <c r="F18" s="77">
        <v>0</v>
      </c>
      <c r="G18" s="77">
        <v>0</v>
      </c>
      <c r="H18" s="77">
        <f t="shared" si="3"/>
        <v>0</v>
      </c>
      <c r="I18" s="77">
        <f t="shared" si="2"/>
        <v>77405981</v>
      </c>
    </row>
    <row r="19" spans="2:9" x14ac:dyDescent="0.2">
      <c r="B19" s="15" t="s">
        <v>44</v>
      </c>
      <c r="C19" s="77">
        <v>115929389.42</v>
      </c>
      <c r="D19" s="77">
        <v>0</v>
      </c>
      <c r="E19" s="77">
        <v>0</v>
      </c>
      <c r="F19" s="77">
        <v>0</v>
      </c>
      <c r="G19" s="77">
        <v>0</v>
      </c>
      <c r="H19" s="77">
        <f t="shared" si="3"/>
        <v>0</v>
      </c>
      <c r="I19" s="77">
        <f t="shared" si="2"/>
        <v>115929389.42</v>
      </c>
    </row>
    <row r="20" spans="2:9" x14ac:dyDescent="0.2">
      <c r="B20" s="15" t="s">
        <v>45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f t="shared" si="3"/>
        <v>0</v>
      </c>
      <c r="I20" s="77">
        <f t="shared" si="2"/>
        <v>0</v>
      </c>
    </row>
    <row r="21" spans="2:9" x14ac:dyDescent="0.2">
      <c r="B21" s="15" t="s">
        <v>46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f t="shared" si="3"/>
        <v>0</v>
      </c>
      <c r="I21" s="77">
        <f t="shared" si="2"/>
        <v>0</v>
      </c>
    </row>
    <row r="22" spans="2:9" x14ac:dyDescent="0.2">
      <c r="B22" s="16" t="s">
        <v>47</v>
      </c>
      <c r="C22" s="75">
        <f>SUM(C23:C31)</f>
        <v>52569394</v>
      </c>
      <c r="D22" s="75">
        <f t="shared" ref="D22:H22" si="4">SUM(D23:D31)</f>
        <v>4097763.6799999997</v>
      </c>
      <c r="E22" s="75">
        <f t="shared" si="4"/>
        <v>0</v>
      </c>
      <c r="F22" s="75">
        <f t="shared" si="4"/>
        <v>789788.59999999986</v>
      </c>
      <c r="G22" s="75">
        <f t="shared" si="4"/>
        <v>353000</v>
      </c>
      <c r="H22" s="75">
        <f t="shared" si="4"/>
        <v>4534552.28</v>
      </c>
      <c r="I22" s="75">
        <f t="shared" si="2"/>
        <v>57103946.280000001</v>
      </c>
    </row>
    <row r="23" spans="2:9" x14ac:dyDescent="0.2">
      <c r="B23" s="15" t="s">
        <v>48</v>
      </c>
      <c r="C23" s="77">
        <v>7008722</v>
      </c>
      <c r="D23" s="77">
        <v>1458000</v>
      </c>
      <c r="E23" s="77">
        <v>0</v>
      </c>
      <c r="F23" s="77">
        <v>254583</v>
      </c>
      <c r="G23" s="77">
        <v>0</v>
      </c>
      <c r="H23" s="77">
        <f t="shared" ref="H23:H31" si="5">D23-E23+F23-G23</f>
        <v>1712583</v>
      </c>
      <c r="I23" s="77">
        <f t="shared" si="2"/>
        <v>8721305</v>
      </c>
    </row>
    <row r="24" spans="2:9" x14ac:dyDescent="0.2">
      <c r="B24" s="15" t="s">
        <v>49</v>
      </c>
      <c r="C24" s="77">
        <v>2557885</v>
      </c>
      <c r="D24" s="77">
        <v>0</v>
      </c>
      <c r="E24" s="77">
        <v>0</v>
      </c>
      <c r="F24" s="77">
        <v>249556.72</v>
      </c>
      <c r="G24" s="77">
        <v>195000</v>
      </c>
      <c r="H24" s="77">
        <f t="shared" si="5"/>
        <v>54556.72</v>
      </c>
      <c r="I24" s="77">
        <f t="shared" si="2"/>
        <v>2612441.7200000002</v>
      </c>
    </row>
    <row r="25" spans="2:9" x14ac:dyDescent="0.2">
      <c r="B25" s="15" t="s">
        <v>50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f t="shared" si="5"/>
        <v>0</v>
      </c>
      <c r="I25" s="77">
        <f t="shared" si="2"/>
        <v>0</v>
      </c>
    </row>
    <row r="26" spans="2:9" x14ac:dyDescent="0.2">
      <c r="B26" s="15" t="s">
        <v>51</v>
      </c>
      <c r="C26" s="77">
        <v>15390977</v>
      </c>
      <c r="D26" s="77">
        <v>1999770.4</v>
      </c>
      <c r="E26" s="77">
        <v>0</v>
      </c>
      <c r="F26" s="77">
        <v>0</v>
      </c>
      <c r="G26" s="77">
        <v>85000</v>
      </c>
      <c r="H26" s="77">
        <f t="shared" si="5"/>
        <v>1914770.4</v>
      </c>
      <c r="I26" s="77">
        <f t="shared" si="2"/>
        <v>17305747.399999999</v>
      </c>
    </row>
    <row r="27" spans="2:9" x14ac:dyDescent="0.2">
      <c r="B27" s="15" t="s">
        <v>52</v>
      </c>
      <c r="C27" s="77">
        <v>1015000</v>
      </c>
      <c r="D27" s="77">
        <v>0</v>
      </c>
      <c r="E27" s="77">
        <v>0</v>
      </c>
      <c r="F27" s="77">
        <v>154377.60000000001</v>
      </c>
      <c r="G27" s="77">
        <v>0</v>
      </c>
      <c r="H27" s="77">
        <f t="shared" si="5"/>
        <v>154377.60000000001</v>
      </c>
      <c r="I27" s="77">
        <f t="shared" si="2"/>
        <v>1169377.6000000001</v>
      </c>
    </row>
    <row r="28" spans="2:9" x14ac:dyDescent="0.2">
      <c r="B28" s="15" t="s">
        <v>53</v>
      </c>
      <c r="C28" s="77">
        <v>18506112</v>
      </c>
      <c r="D28" s="77">
        <v>0</v>
      </c>
      <c r="E28" s="77">
        <v>0</v>
      </c>
      <c r="F28" s="77">
        <v>12993.97</v>
      </c>
      <c r="G28" s="77">
        <v>0</v>
      </c>
      <c r="H28" s="77">
        <f t="shared" si="5"/>
        <v>12993.97</v>
      </c>
      <c r="I28" s="77">
        <f t="shared" si="2"/>
        <v>18519105.969999999</v>
      </c>
    </row>
    <row r="29" spans="2:9" x14ac:dyDescent="0.2">
      <c r="B29" s="15" t="s">
        <v>54</v>
      </c>
      <c r="C29" s="77">
        <v>6460650</v>
      </c>
      <c r="D29" s="77">
        <v>639993.28</v>
      </c>
      <c r="E29" s="77">
        <v>0</v>
      </c>
      <c r="F29" s="77">
        <v>63000</v>
      </c>
      <c r="G29" s="77">
        <v>23000</v>
      </c>
      <c r="H29" s="77">
        <f t="shared" si="5"/>
        <v>679993.28</v>
      </c>
      <c r="I29" s="77">
        <f t="shared" si="2"/>
        <v>7140643.2800000003</v>
      </c>
    </row>
    <row r="30" spans="2:9" x14ac:dyDescent="0.2">
      <c r="B30" s="15" t="s">
        <v>55</v>
      </c>
      <c r="C30" s="77">
        <v>195000</v>
      </c>
      <c r="D30" s="77">
        <v>0</v>
      </c>
      <c r="E30" s="77">
        <v>0</v>
      </c>
      <c r="F30" s="77">
        <v>0</v>
      </c>
      <c r="G30" s="77">
        <v>0</v>
      </c>
      <c r="H30" s="77">
        <f t="shared" si="5"/>
        <v>0</v>
      </c>
      <c r="I30" s="77">
        <f t="shared" si="2"/>
        <v>195000</v>
      </c>
    </row>
    <row r="31" spans="2:9" x14ac:dyDescent="0.2">
      <c r="B31" s="15" t="s">
        <v>56</v>
      </c>
      <c r="C31" s="77">
        <v>1435048</v>
      </c>
      <c r="D31" s="77">
        <v>0</v>
      </c>
      <c r="E31" s="77">
        <v>0</v>
      </c>
      <c r="F31" s="77">
        <v>55277.31</v>
      </c>
      <c r="G31" s="77">
        <v>50000</v>
      </c>
      <c r="H31" s="77">
        <f t="shared" si="5"/>
        <v>5277.3099999999977</v>
      </c>
      <c r="I31" s="77">
        <f t="shared" si="2"/>
        <v>1440325.31</v>
      </c>
    </row>
    <row r="32" spans="2:9" x14ac:dyDescent="0.2">
      <c r="B32" s="16" t="s">
        <v>57</v>
      </c>
      <c r="C32" s="75">
        <f>SUM(C33:C41)</f>
        <v>111787158</v>
      </c>
      <c r="D32" s="75">
        <f t="shared" ref="D32:H32" si="6">SUM(D33:D41)</f>
        <v>4012984</v>
      </c>
      <c r="E32" s="75">
        <f t="shared" si="6"/>
        <v>0</v>
      </c>
      <c r="F32" s="75">
        <f t="shared" si="6"/>
        <v>4137332.4</v>
      </c>
      <c r="G32" s="75">
        <f t="shared" si="6"/>
        <v>1332000</v>
      </c>
      <c r="H32" s="75">
        <f t="shared" si="6"/>
        <v>6818316.4000000004</v>
      </c>
      <c r="I32" s="75">
        <f t="shared" si="2"/>
        <v>118605474.40000001</v>
      </c>
    </row>
    <row r="33" spans="2:9" x14ac:dyDescent="0.2">
      <c r="B33" s="15" t="s">
        <v>58</v>
      </c>
      <c r="C33" s="77">
        <v>5198895</v>
      </c>
      <c r="D33" s="77">
        <v>0</v>
      </c>
      <c r="E33" s="77">
        <v>0</v>
      </c>
      <c r="F33" s="77">
        <v>3000</v>
      </c>
      <c r="G33" s="77">
        <v>0</v>
      </c>
      <c r="H33" s="77">
        <f t="shared" ref="H33:H41" si="7">D33-E33+F33-G33</f>
        <v>3000</v>
      </c>
      <c r="I33" s="77">
        <f t="shared" si="2"/>
        <v>5201895</v>
      </c>
    </row>
    <row r="34" spans="2:9" x14ac:dyDescent="0.2">
      <c r="B34" s="15" t="s">
        <v>59</v>
      </c>
      <c r="C34" s="77">
        <v>9109011</v>
      </c>
      <c r="D34" s="77">
        <v>0</v>
      </c>
      <c r="E34" s="77">
        <v>0</v>
      </c>
      <c r="F34" s="77">
        <v>428400</v>
      </c>
      <c r="G34" s="77">
        <v>39153</v>
      </c>
      <c r="H34" s="77">
        <f t="shared" si="7"/>
        <v>389247</v>
      </c>
      <c r="I34" s="77">
        <f t="shared" si="2"/>
        <v>9498258</v>
      </c>
    </row>
    <row r="35" spans="2:9" x14ac:dyDescent="0.2">
      <c r="B35" s="15" t="s">
        <v>60</v>
      </c>
      <c r="C35" s="77">
        <v>18809947</v>
      </c>
      <c r="D35" s="77">
        <v>2517984</v>
      </c>
      <c r="E35" s="77">
        <v>0</v>
      </c>
      <c r="F35" s="77">
        <v>1768732.4</v>
      </c>
      <c r="G35" s="77">
        <v>462847</v>
      </c>
      <c r="H35" s="77">
        <f t="shared" si="7"/>
        <v>3823869.4000000004</v>
      </c>
      <c r="I35" s="77">
        <f t="shared" si="2"/>
        <v>22633816.399999999</v>
      </c>
    </row>
    <row r="36" spans="2:9" x14ac:dyDescent="0.2">
      <c r="B36" s="15" t="s">
        <v>61</v>
      </c>
      <c r="C36" s="77">
        <v>8632800</v>
      </c>
      <c r="D36" s="77">
        <v>0</v>
      </c>
      <c r="E36" s="77">
        <v>0</v>
      </c>
      <c r="F36" s="77">
        <v>0</v>
      </c>
      <c r="G36" s="77">
        <v>0</v>
      </c>
      <c r="H36" s="77">
        <f t="shared" si="7"/>
        <v>0</v>
      </c>
      <c r="I36" s="77">
        <f t="shared" si="2"/>
        <v>8632800</v>
      </c>
    </row>
    <row r="37" spans="2:9" x14ac:dyDescent="0.2">
      <c r="B37" s="15" t="s">
        <v>62</v>
      </c>
      <c r="C37" s="77">
        <v>35393485</v>
      </c>
      <c r="D37" s="77">
        <v>48000</v>
      </c>
      <c r="E37" s="77">
        <v>0</v>
      </c>
      <c r="F37" s="77">
        <v>25700</v>
      </c>
      <c r="G37" s="77">
        <v>130000</v>
      </c>
      <c r="H37" s="77">
        <f t="shared" si="7"/>
        <v>-56300</v>
      </c>
      <c r="I37" s="77">
        <f t="shared" si="2"/>
        <v>35337185</v>
      </c>
    </row>
    <row r="38" spans="2:9" x14ac:dyDescent="0.2">
      <c r="B38" s="15" t="s">
        <v>63</v>
      </c>
      <c r="C38" s="77">
        <v>10551400</v>
      </c>
      <c r="D38" s="77">
        <v>610000</v>
      </c>
      <c r="E38" s="77">
        <v>0</v>
      </c>
      <c r="F38" s="77">
        <v>1130000</v>
      </c>
      <c r="G38" s="77">
        <v>700000</v>
      </c>
      <c r="H38" s="77">
        <f t="shared" si="7"/>
        <v>1040000</v>
      </c>
      <c r="I38" s="77">
        <f t="shared" si="2"/>
        <v>11591400</v>
      </c>
    </row>
    <row r="39" spans="2:9" x14ac:dyDescent="0.2">
      <c r="B39" s="15" t="s">
        <v>64</v>
      </c>
      <c r="C39" s="77">
        <v>1788181</v>
      </c>
      <c r="D39" s="77">
        <v>0</v>
      </c>
      <c r="E39" s="77">
        <v>0</v>
      </c>
      <c r="F39" s="77">
        <v>171500</v>
      </c>
      <c r="G39" s="77">
        <v>0</v>
      </c>
      <c r="H39" s="77">
        <f t="shared" si="7"/>
        <v>171500</v>
      </c>
      <c r="I39" s="77">
        <f t="shared" si="2"/>
        <v>1959681</v>
      </c>
    </row>
    <row r="40" spans="2:9" x14ac:dyDescent="0.2">
      <c r="B40" s="15" t="s">
        <v>65</v>
      </c>
      <c r="C40" s="77">
        <v>10966471</v>
      </c>
      <c r="D40" s="77">
        <v>620000</v>
      </c>
      <c r="E40" s="77">
        <v>0</v>
      </c>
      <c r="F40" s="77">
        <v>580000</v>
      </c>
      <c r="G40" s="77">
        <v>0</v>
      </c>
      <c r="H40" s="77">
        <f t="shared" si="7"/>
        <v>1200000</v>
      </c>
      <c r="I40" s="77">
        <f t="shared" si="2"/>
        <v>12166471</v>
      </c>
    </row>
    <row r="41" spans="2:9" x14ac:dyDescent="0.2">
      <c r="B41" s="15" t="s">
        <v>66</v>
      </c>
      <c r="C41" s="77">
        <v>11336968</v>
      </c>
      <c r="D41" s="77">
        <v>217000</v>
      </c>
      <c r="E41" s="77">
        <v>0</v>
      </c>
      <c r="F41" s="77">
        <v>30000</v>
      </c>
      <c r="G41" s="77">
        <v>0</v>
      </c>
      <c r="H41" s="77">
        <f t="shared" si="7"/>
        <v>247000</v>
      </c>
      <c r="I41" s="77">
        <f t="shared" si="2"/>
        <v>11583968</v>
      </c>
    </row>
    <row r="42" spans="2:9" x14ac:dyDescent="0.2">
      <c r="B42" s="16" t="s">
        <v>67</v>
      </c>
      <c r="C42" s="75">
        <f>SUM(C43:C51)</f>
        <v>78253086.930000007</v>
      </c>
      <c r="D42" s="75">
        <f t="shared" ref="D42:H42" si="8">SUM(D43:D51)</f>
        <v>21606358.259999998</v>
      </c>
      <c r="E42" s="75">
        <f t="shared" si="8"/>
        <v>0</v>
      </c>
      <c r="F42" s="75">
        <f t="shared" si="8"/>
        <v>2757500</v>
      </c>
      <c r="G42" s="75">
        <f t="shared" si="8"/>
        <v>3236221</v>
      </c>
      <c r="H42" s="75">
        <f t="shared" si="8"/>
        <v>21127637.259999998</v>
      </c>
      <c r="I42" s="75">
        <f t="shared" si="2"/>
        <v>99380724.189999998</v>
      </c>
    </row>
    <row r="43" spans="2:9" x14ac:dyDescent="0.2">
      <c r="B43" s="15" t="s">
        <v>68</v>
      </c>
      <c r="C43" s="77">
        <v>47755505.93</v>
      </c>
      <c r="D43" s="77">
        <v>0</v>
      </c>
      <c r="E43" s="77">
        <v>0</v>
      </c>
      <c r="F43" s="77">
        <v>0</v>
      </c>
      <c r="G43" s="77">
        <v>0</v>
      </c>
      <c r="H43" s="77">
        <f t="shared" ref="H43:H51" si="9">D43-E43+F43-G43</f>
        <v>0</v>
      </c>
      <c r="I43" s="77">
        <f t="shared" si="2"/>
        <v>47755505.93</v>
      </c>
    </row>
    <row r="44" spans="2:9" x14ac:dyDescent="0.2">
      <c r="B44" s="15" t="s">
        <v>69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f t="shared" si="9"/>
        <v>0</v>
      </c>
      <c r="I44" s="77">
        <f t="shared" si="2"/>
        <v>0</v>
      </c>
    </row>
    <row r="45" spans="2:9" x14ac:dyDescent="0.2">
      <c r="B45" s="15" t="s">
        <v>70</v>
      </c>
      <c r="C45" s="77">
        <v>565000</v>
      </c>
      <c r="D45" s="77">
        <v>0</v>
      </c>
      <c r="E45" s="77">
        <v>0</v>
      </c>
      <c r="F45" s="77">
        <v>0</v>
      </c>
      <c r="G45" s="77">
        <v>0</v>
      </c>
      <c r="H45" s="77">
        <f t="shared" si="9"/>
        <v>0</v>
      </c>
      <c r="I45" s="77">
        <f t="shared" si="2"/>
        <v>565000</v>
      </c>
    </row>
    <row r="46" spans="2:9" x14ac:dyDescent="0.2">
      <c r="B46" s="15" t="s">
        <v>71</v>
      </c>
      <c r="C46" s="77">
        <v>29932581</v>
      </c>
      <c r="D46" s="77">
        <v>21606358.259999998</v>
      </c>
      <c r="E46" s="77">
        <v>0</v>
      </c>
      <c r="F46" s="77">
        <v>2757500</v>
      </c>
      <c r="G46" s="77">
        <v>3236221</v>
      </c>
      <c r="H46" s="77">
        <f t="shared" si="9"/>
        <v>21127637.259999998</v>
      </c>
      <c r="I46" s="77">
        <f t="shared" si="2"/>
        <v>51060218.259999998</v>
      </c>
    </row>
    <row r="47" spans="2:9" x14ac:dyDescent="0.2">
      <c r="B47" s="15" t="s">
        <v>72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f t="shared" si="9"/>
        <v>0</v>
      </c>
      <c r="I47" s="77">
        <f t="shared" si="2"/>
        <v>0</v>
      </c>
    </row>
    <row r="48" spans="2:9" x14ac:dyDescent="0.2">
      <c r="B48" s="15" t="s">
        <v>73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f t="shared" si="9"/>
        <v>0</v>
      </c>
      <c r="I48" s="77">
        <f t="shared" si="2"/>
        <v>0</v>
      </c>
    </row>
    <row r="49" spans="2:9" x14ac:dyDescent="0.2">
      <c r="B49" s="15" t="s">
        <v>74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f t="shared" si="9"/>
        <v>0</v>
      </c>
      <c r="I49" s="77">
        <f t="shared" si="2"/>
        <v>0</v>
      </c>
    </row>
    <row r="50" spans="2:9" x14ac:dyDescent="0.2">
      <c r="B50" s="15" t="s">
        <v>75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f t="shared" si="9"/>
        <v>0</v>
      </c>
      <c r="I50" s="77">
        <f t="shared" si="2"/>
        <v>0</v>
      </c>
    </row>
    <row r="51" spans="2:9" x14ac:dyDescent="0.2">
      <c r="B51" s="15" t="s">
        <v>76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f t="shared" si="9"/>
        <v>0</v>
      </c>
      <c r="I51" s="77">
        <f t="shared" si="2"/>
        <v>0</v>
      </c>
    </row>
    <row r="52" spans="2:9" x14ac:dyDescent="0.2">
      <c r="B52" s="16" t="s">
        <v>77</v>
      </c>
      <c r="C52" s="75">
        <f>SUM(C53:C61)</f>
        <v>470000</v>
      </c>
      <c r="D52" s="75">
        <f t="shared" ref="D52:H52" si="10">SUM(D53:D61)</f>
        <v>18597814.140000001</v>
      </c>
      <c r="E52" s="75">
        <f t="shared" si="10"/>
        <v>0</v>
      </c>
      <c r="F52" s="75">
        <f t="shared" si="10"/>
        <v>265000</v>
      </c>
      <c r="G52" s="75">
        <f t="shared" si="10"/>
        <v>0</v>
      </c>
      <c r="H52" s="75">
        <f t="shared" si="10"/>
        <v>18862814.140000001</v>
      </c>
      <c r="I52" s="75">
        <f t="shared" si="2"/>
        <v>19332814.140000001</v>
      </c>
    </row>
    <row r="53" spans="2:9" x14ac:dyDescent="0.2">
      <c r="B53" s="15" t="s">
        <v>78</v>
      </c>
      <c r="C53" s="77">
        <v>0</v>
      </c>
      <c r="D53" s="77">
        <v>122000</v>
      </c>
      <c r="E53" s="77">
        <v>0</v>
      </c>
      <c r="F53" s="77">
        <v>265000</v>
      </c>
      <c r="G53" s="77">
        <v>0</v>
      </c>
      <c r="H53" s="77">
        <f t="shared" ref="H53:H61" si="11">D53-E53+F53-G53</f>
        <v>387000</v>
      </c>
      <c r="I53" s="77">
        <f t="shared" si="2"/>
        <v>387000</v>
      </c>
    </row>
    <row r="54" spans="2:9" x14ac:dyDescent="0.2">
      <c r="B54" s="15" t="s">
        <v>79</v>
      </c>
      <c r="C54" s="77">
        <v>0</v>
      </c>
      <c r="D54" s="77">
        <v>200000</v>
      </c>
      <c r="E54" s="77">
        <v>0</v>
      </c>
      <c r="F54" s="77">
        <v>0</v>
      </c>
      <c r="G54" s="77">
        <v>0</v>
      </c>
      <c r="H54" s="77">
        <f t="shared" si="11"/>
        <v>200000</v>
      </c>
      <c r="I54" s="77">
        <f t="shared" si="2"/>
        <v>200000</v>
      </c>
    </row>
    <row r="55" spans="2:9" x14ac:dyDescent="0.2">
      <c r="B55" s="15" t="s">
        <v>80</v>
      </c>
      <c r="C55" s="77">
        <v>0</v>
      </c>
      <c r="D55" s="77">
        <v>300000</v>
      </c>
      <c r="E55" s="77">
        <v>0</v>
      </c>
      <c r="F55" s="77">
        <v>0</v>
      </c>
      <c r="G55" s="77">
        <v>0</v>
      </c>
      <c r="H55" s="77">
        <f t="shared" si="11"/>
        <v>300000</v>
      </c>
      <c r="I55" s="77">
        <f t="shared" si="2"/>
        <v>300000</v>
      </c>
    </row>
    <row r="56" spans="2:9" x14ac:dyDescent="0.2">
      <c r="B56" s="15" t="s">
        <v>81</v>
      </c>
      <c r="C56" s="77">
        <v>0</v>
      </c>
      <c r="D56" s="77">
        <v>17866030</v>
      </c>
      <c r="E56" s="77">
        <v>0</v>
      </c>
      <c r="F56" s="77">
        <v>0</v>
      </c>
      <c r="G56" s="77">
        <v>0</v>
      </c>
      <c r="H56" s="77">
        <f t="shared" si="11"/>
        <v>17866030</v>
      </c>
      <c r="I56" s="77">
        <f t="shared" si="2"/>
        <v>17866030</v>
      </c>
    </row>
    <row r="57" spans="2:9" x14ac:dyDescent="0.2">
      <c r="B57" s="15" t="s">
        <v>82</v>
      </c>
      <c r="C57" s="77">
        <v>0</v>
      </c>
      <c r="D57" s="77">
        <v>109784.14</v>
      </c>
      <c r="E57" s="77">
        <v>0</v>
      </c>
      <c r="F57" s="77">
        <v>0</v>
      </c>
      <c r="G57" s="77">
        <v>0</v>
      </c>
      <c r="H57" s="77">
        <f t="shared" si="11"/>
        <v>109784.14</v>
      </c>
      <c r="I57" s="77">
        <f t="shared" si="2"/>
        <v>109784.14</v>
      </c>
    </row>
    <row r="58" spans="2:9" x14ac:dyDescent="0.2">
      <c r="B58" s="15" t="s">
        <v>83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  <c r="H58" s="77">
        <f t="shared" si="11"/>
        <v>0</v>
      </c>
      <c r="I58" s="77">
        <f t="shared" si="2"/>
        <v>0</v>
      </c>
    </row>
    <row r="59" spans="2:9" x14ac:dyDescent="0.2">
      <c r="B59" s="15" t="s">
        <v>84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f t="shared" si="11"/>
        <v>0</v>
      </c>
      <c r="I59" s="77">
        <f t="shared" si="2"/>
        <v>0</v>
      </c>
    </row>
    <row r="60" spans="2:9" x14ac:dyDescent="0.2">
      <c r="B60" s="15" t="s">
        <v>85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>
        <f t="shared" si="11"/>
        <v>0</v>
      </c>
      <c r="I60" s="77">
        <f t="shared" si="2"/>
        <v>0</v>
      </c>
    </row>
    <row r="61" spans="2:9" x14ac:dyDescent="0.2">
      <c r="B61" s="15" t="s">
        <v>86</v>
      </c>
      <c r="C61" s="77">
        <v>470000</v>
      </c>
      <c r="D61" s="77">
        <v>0</v>
      </c>
      <c r="E61" s="77">
        <v>0</v>
      </c>
      <c r="F61" s="77">
        <v>0</v>
      </c>
      <c r="G61" s="77">
        <v>0</v>
      </c>
      <c r="H61" s="77">
        <f t="shared" si="11"/>
        <v>0</v>
      </c>
      <c r="I61" s="77">
        <f t="shared" si="2"/>
        <v>470000</v>
      </c>
    </row>
    <row r="62" spans="2:9" x14ac:dyDescent="0.2">
      <c r="B62" s="16" t="s">
        <v>87</v>
      </c>
      <c r="C62" s="75">
        <f>SUM(C63:C65)</f>
        <v>15800000</v>
      </c>
      <c r="D62" s="75">
        <f t="shared" ref="D62:H62" si="12">SUM(D63:D65)</f>
        <v>133408852.25999999</v>
      </c>
      <c r="E62" s="75">
        <f t="shared" si="12"/>
        <v>0</v>
      </c>
      <c r="F62" s="75">
        <f t="shared" si="12"/>
        <v>17500000</v>
      </c>
      <c r="G62" s="75">
        <f t="shared" si="12"/>
        <v>17500000</v>
      </c>
      <c r="H62" s="75">
        <f t="shared" si="12"/>
        <v>133408852.26000001</v>
      </c>
      <c r="I62" s="75">
        <f t="shared" si="2"/>
        <v>149208852.25999999</v>
      </c>
    </row>
    <row r="63" spans="2:9" x14ac:dyDescent="0.2">
      <c r="B63" s="15" t="s">
        <v>88</v>
      </c>
      <c r="C63" s="77">
        <v>15200000</v>
      </c>
      <c r="D63" s="77">
        <v>98978565.039999992</v>
      </c>
      <c r="E63" s="77">
        <v>0</v>
      </c>
      <c r="F63" s="77">
        <v>5812634.6799999997</v>
      </c>
      <c r="G63" s="77">
        <v>15700000</v>
      </c>
      <c r="H63" s="77">
        <f t="shared" ref="H63:H65" si="13">D63-E63+F63-G63</f>
        <v>89091199.719999999</v>
      </c>
      <c r="I63" s="77">
        <f t="shared" si="2"/>
        <v>104291199.72</v>
      </c>
    </row>
    <row r="64" spans="2:9" x14ac:dyDescent="0.2">
      <c r="B64" s="15" t="s">
        <v>89</v>
      </c>
      <c r="C64" s="77">
        <v>600000</v>
      </c>
      <c r="D64" s="77">
        <v>34430287.220000006</v>
      </c>
      <c r="E64" s="77">
        <v>0</v>
      </c>
      <c r="F64" s="77">
        <v>11687365.32</v>
      </c>
      <c r="G64" s="77">
        <v>1800000</v>
      </c>
      <c r="H64" s="77">
        <f t="shared" si="13"/>
        <v>44317652.540000007</v>
      </c>
      <c r="I64" s="77">
        <f t="shared" si="2"/>
        <v>44917652.540000007</v>
      </c>
    </row>
    <row r="65" spans="2:9" x14ac:dyDescent="0.2">
      <c r="B65" s="15" t="s">
        <v>90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f t="shared" si="13"/>
        <v>0</v>
      </c>
      <c r="I65" s="77">
        <f t="shared" si="2"/>
        <v>0</v>
      </c>
    </row>
    <row r="66" spans="2:9" x14ac:dyDescent="0.2">
      <c r="B66" s="16" t="s">
        <v>91</v>
      </c>
      <c r="C66" s="75">
        <f>SUM(C67:C73)</f>
        <v>1700000</v>
      </c>
      <c r="D66" s="75">
        <f t="shared" ref="D66:H66" si="14">SUM(D67:D73)</f>
        <v>0</v>
      </c>
      <c r="E66" s="75">
        <f t="shared" si="14"/>
        <v>0</v>
      </c>
      <c r="F66" s="75">
        <f t="shared" si="14"/>
        <v>0</v>
      </c>
      <c r="G66" s="75">
        <f t="shared" si="14"/>
        <v>500000</v>
      </c>
      <c r="H66" s="75">
        <f t="shared" si="14"/>
        <v>-500000</v>
      </c>
      <c r="I66" s="75">
        <f t="shared" si="2"/>
        <v>1200000</v>
      </c>
    </row>
    <row r="67" spans="2:9" x14ac:dyDescent="0.2">
      <c r="B67" s="15" t="s">
        <v>92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f t="shared" si="2"/>
        <v>0</v>
      </c>
    </row>
    <row r="68" spans="2:9" x14ac:dyDescent="0.2">
      <c r="B68" s="15" t="s">
        <v>93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f t="shared" si="2"/>
        <v>0</v>
      </c>
    </row>
    <row r="69" spans="2:9" x14ac:dyDescent="0.2">
      <c r="B69" s="15" t="s">
        <v>94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f t="shared" si="2"/>
        <v>0</v>
      </c>
    </row>
    <row r="70" spans="2:9" x14ac:dyDescent="0.2">
      <c r="B70" s="15" t="s">
        <v>95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f t="shared" si="2"/>
        <v>0</v>
      </c>
    </row>
    <row r="71" spans="2:9" x14ac:dyDescent="0.2">
      <c r="B71" s="15" t="s">
        <v>96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f t="shared" si="2"/>
        <v>0</v>
      </c>
    </row>
    <row r="72" spans="2:9" x14ac:dyDescent="0.2">
      <c r="B72" s="15" t="s">
        <v>97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f t="shared" si="2"/>
        <v>0</v>
      </c>
    </row>
    <row r="73" spans="2:9" x14ac:dyDescent="0.2">
      <c r="B73" s="15" t="s">
        <v>98</v>
      </c>
      <c r="C73" s="77">
        <v>1700000</v>
      </c>
      <c r="D73" s="77">
        <v>0</v>
      </c>
      <c r="E73" s="77">
        <v>0</v>
      </c>
      <c r="F73" s="77">
        <v>0</v>
      </c>
      <c r="G73" s="77">
        <v>500000</v>
      </c>
      <c r="H73" s="77">
        <f t="shared" ref="H73" si="15">D73-E73+F73-G73</f>
        <v>-500000</v>
      </c>
      <c r="I73" s="77">
        <f t="shared" si="2"/>
        <v>1200000</v>
      </c>
    </row>
    <row r="74" spans="2:9" x14ac:dyDescent="0.2">
      <c r="B74" s="16" t="s">
        <v>99</v>
      </c>
      <c r="C74" s="75">
        <f>SUM(C75:C77)</f>
        <v>7350000</v>
      </c>
      <c r="D74" s="75">
        <f t="shared" ref="D74:H74" si="16">SUM(D75:D77)</f>
        <v>500000</v>
      </c>
      <c r="E74" s="75">
        <f t="shared" si="16"/>
        <v>0</v>
      </c>
      <c r="F74" s="75">
        <f t="shared" si="16"/>
        <v>500000</v>
      </c>
      <c r="G74" s="75">
        <f t="shared" si="16"/>
        <v>2600000</v>
      </c>
      <c r="H74" s="75">
        <f t="shared" si="16"/>
        <v>-1600000</v>
      </c>
      <c r="I74" s="75">
        <f t="shared" si="2"/>
        <v>5750000</v>
      </c>
    </row>
    <row r="75" spans="2:9" x14ac:dyDescent="0.2">
      <c r="B75" s="15" t="s">
        <v>100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f t="shared" si="2"/>
        <v>0</v>
      </c>
    </row>
    <row r="76" spans="2:9" x14ac:dyDescent="0.2">
      <c r="B76" s="15" t="s">
        <v>101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f t="shared" si="2"/>
        <v>0</v>
      </c>
    </row>
    <row r="77" spans="2:9" x14ac:dyDescent="0.2">
      <c r="B77" s="15" t="s">
        <v>102</v>
      </c>
      <c r="C77" s="77">
        <v>7350000</v>
      </c>
      <c r="D77" s="77">
        <v>500000</v>
      </c>
      <c r="E77" s="77">
        <v>0</v>
      </c>
      <c r="F77" s="77">
        <v>500000</v>
      </c>
      <c r="G77" s="77">
        <v>2600000</v>
      </c>
      <c r="H77" s="77">
        <f t="shared" ref="H77" si="17">D77-E77+F77-G77</f>
        <v>-1600000</v>
      </c>
      <c r="I77" s="77">
        <f t="shared" si="2"/>
        <v>5750000</v>
      </c>
    </row>
    <row r="78" spans="2:9" x14ac:dyDescent="0.2">
      <c r="B78" s="16" t="s">
        <v>103</v>
      </c>
      <c r="C78" s="75">
        <f>SUM(C79:C85)</f>
        <v>0</v>
      </c>
      <c r="D78" s="75">
        <f t="shared" ref="D78:H78" si="18">SUM(D79:D85)</f>
        <v>0</v>
      </c>
      <c r="E78" s="75">
        <f t="shared" si="18"/>
        <v>0</v>
      </c>
      <c r="F78" s="75">
        <f t="shared" si="18"/>
        <v>0</v>
      </c>
      <c r="G78" s="75">
        <f t="shared" si="18"/>
        <v>0</v>
      </c>
      <c r="H78" s="75">
        <f t="shared" si="18"/>
        <v>0</v>
      </c>
      <c r="I78" s="75">
        <f t="shared" ref="I78:I141" si="19">C78+H78</f>
        <v>0</v>
      </c>
    </row>
    <row r="79" spans="2:9" x14ac:dyDescent="0.2">
      <c r="B79" s="15" t="s">
        <v>104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f t="shared" si="19"/>
        <v>0</v>
      </c>
    </row>
    <row r="80" spans="2:9" x14ac:dyDescent="0.2">
      <c r="B80" s="15" t="s">
        <v>105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f t="shared" si="19"/>
        <v>0</v>
      </c>
    </row>
    <row r="81" spans="2:9" x14ac:dyDescent="0.2">
      <c r="B81" s="15" t="s">
        <v>106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f t="shared" si="19"/>
        <v>0</v>
      </c>
    </row>
    <row r="82" spans="2:9" x14ac:dyDescent="0.2">
      <c r="B82" s="15" t="s">
        <v>107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f t="shared" si="19"/>
        <v>0</v>
      </c>
    </row>
    <row r="83" spans="2:9" x14ac:dyDescent="0.2">
      <c r="B83" s="15" t="s">
        <v>108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f t="shared" si="19"/>
        <v>0</v>
      </c>
    </row>
    <row r="84" spans="2:9" x14ac:dyDescent="0.2">
      <c r="B84" s="15" t="s">
        <v>109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f t="shared" si="19"/>
        <v>0</v>
      </c>
    </row>
    <row r="85" spans="2:9" x14ac:dyDescent="0.2">
      <c r="B85" s="15" t="s">
        <v>110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f t="shared" si="19"/>
        <v>0</v>
      </c>
    </row>
    <row r="86" spans="2:9" x14ac:dyDescent="0.2">
      <c r="B86" s="9"/>
      <c r="C86" s="76"/>
      <c r="D86" s="76"/>
      <c r="E86" s="76"/>
      <c r="F86" s="76"/>
      <c r="G86" s="76"/>
      <c r="H86" s="76"/>
      <c r="I86" s="76"/>
    </row>
    <row r="87" spans="2:9" x14ac:dyDescent="0.2">
      <c r="B87" s="13" t="s">
        <v>111</v>
      </c>
      <c r="C87" s="3">
        <f>SUM(C88,C96,C106,C116,C126,C136,C140,C148,C152)</f>
        <v>239690599.03999996</v>
      </c>
      <c r="D87" s="3">
        <f>SUM(D88,D96,D106,D116,D126,D136,D140,D148,D152)</f>
        <v>256741175.57999998</v>
      </c>
      <c r="E87" s="3">
        <f t="shared" ref="E87" si="20">SUM(E88,E96,E106,E116,E126,E136,E140,E148,E152)</f>
        <v>4835318.8</v>
      </c>
      <c r="F87" s="3">
        <f t="shared" ref="F87" si="21">SUM(F88,F96,F106,F116,F126,F136,F140,F148,F152)</f>
        <v>39130938.169999994</v>
      </c>
      <c r="G87" s="3">
        <f t="shared" ref="G87" si="22">SUM(G88,G96,G106,G116,G126,G136,G140,G148,G152)</f>
        <v>39130938.170000002</v>
      </c>
      <c r="H87" s="3">
        <f t="shared" ref="H87" si="23">SUM(H88,H96,H106,H116,H126,H136,H140,H148,H152)</f>
        <v>251905856.77999997</v>
      </c>
      <c r="I87" s="3">
        <f t="shared" si="19"/>
        <v>491596455.81999993</v>
      </c>
    </row>
    <row r="88" spans="2:9" x14ac:dyDescent="0.2">
      <c r="B88" s="16" t="s">
        <v>39</v>
      </c>
      <c r="C88" s="75">
        <f>SUM(C89:C95)</f>
        <v>148786219</v>
      </c>
      <c r="D88" s="75">
        <f t="shared" ref="D88" si="24">SUM(D89:D95)</f>
        <v>0</v>
      </c>
      <c r="E88" s="75">
        <f t="shared" ref="E88" si="25">SUM(E89:E95)</f>
        <v>0</v>
      </c>
      <c r="F88" s="75">
        <f t="shared" ref="F88" si="26">SUM(F89:F95)</f>
        <v>0</v>
      </c>
      <c r="G88" s="75">
        <f t="shared" ref="G88" si="27">SUM(G89:G95)</f>
        <v>0</v>
      </c>
      <c r="H88" s="75">
        <f t="shared" ref="H88" si="28">SUM(H89:H95)</f>
        <v>0</v>
      </c>
      <c r="I88" s="75">
        <f t="shared" si="19"/>
        <v>148786219</v>
      </c>
    </row>
    <row r="89" spans="2:9" x14ac:dyDescent="0.2">
      <c r="B89" s="15" t="s">
        <v>40</v>
      </c>
      <c r="C89" s="77">
        <v>46042814</v>
      </c>
      <c r="D89" s="77">
        <v>0</v>
      </c>
      <c r="E89" s="77">
        <v>0</v>
      </c>
      <c r="F89" s="77">
        <v>0</v>
      </c>
      <c r="G89" s="77">
        <v>0</v>
      </c>
      <c r="H89" s="77">
        <f t="shared" ref="H89:H95" si="29">D89-E89+F89-G89</f>
        <v>0</v>
      </c>
      <c r="I89" s="77">
        <f t="shared" si="19"/>
        <v>46042814</v>
      </c>
    </row>
    <row r="90" spans="2:9" x14ac:dyDescent="0.2">
      <c r="B90" s="15" t="s">
        <v>41</v>
      </c>
      <c r="C90" s="77">
        <v>2884536</v>
      </c>
      <c r="D90" s="77">
        <v>0</v>
      </c>
      <c r="E90" s="77">
        <v>0</v>
      </c>
      <c r="F90" s="77">
        <v>0</v>
      </c>
      <c r="G90" s="77">
        <v>0</v>
      </c>
      <c r="H90" s="77">
        <f t="shared" si="29"/>
        <v>0</v>
      </c>
      <c r="I90" s="77">
        <f t="shared" si="19"/>
        <v>2884536</v>
      </c>
    </row>
    <row r="91" spans="2:9" x14ac:dyDescent="0.2">
      <c r="B91" s="15" t="s">
        <v>42</v>
      </c>
      <c r="C91" s="77">
        <v>16823637</v>
      </c>
      <c r="D91" s="77">
        <v>0</v>
      </c>
      <c r="E91" s="77">
        <v>0</v>
      </c>
      <c r="F91" s="77">
        <v>0</v>
      </c>
      <c r="G91" s="77">
        <v>0</v>
      </c>
      <c r="H91" s="77">
        <f t="shared" si="29"/>
        <v>0</v>
      </c>
      <c r="I91" s="77">
        <f t="shared" si="19"/>
        <v>16823637</v>
      </c>
    </row>
    <row r="92" spans="2:9" x14ac:dyDescent="0.2">
      <c r="B92" s="15" t="s">
        <v>43</v>
      </c>
      <c r="C92" s="77">
        <v>26979985</v>
      </c>
      <c r="D92" s="77">
        <v>0</v>
      </c>
      <c r="E92" s="77">
        <v>0</v>
      </c>
      <c r="F92" s="77">
        <v>0</v>
      </c>
      <c r="G92" s="77">
        <v>0</v>
      </c>
      <c r="H92" s="77">
        <f t="shared" si="29"/>
        <v>0</v>
      </c>
      <c r="I92" s="77">
        <f t="shared" si="19"/>
        <v>26979985</v>
      </c>
    </row>
    <row r="93" spans="2:9" x14ac:dyDescent="0.2">
      <c r="B93" s="15" t="s">
        <v>44</v>
      </c>
      <c r="C93" s="77">
        <v>56055247</v>
      </c>
      <c r="D93" s="77">
        <v>0</v>
      </c>
      <c r="E93" s="77">
        <v>0</v>
      </c>
      <c r="F93" s="77">
        <v>0</v>
      </c>
      <c r="G93" s="77">
        <v>0</v>
      </c>
      <c r="H93" s="77">
        <f t="shared" si="29"/>
        <v>0</v>
      </c>
      <c r="I93" s="77">
        <f t="shared" si="19"/>
        <v>56055247</v>
      </c>
    </row>
    <row r="94" spans="2:9" x14ac:dyDescent="0.2">
      <c r="B94" s="15" t="s">
        <v>45</v>
      </c>
      <c r="C94" s="77">
        <v>0</v>
      </c>
      <c r="D94" s="77">
        <v>0</v>
      </c>
      <c r="E94" s="77">
        <v>0</v>
      </c>
      <c r="F94" s="77">
        <v>0</v>
      </c>
      <c r="G94" s="77">
        <v>0</v>
      </c>
      <c r="H94" s="77">
        <f t="shared" si="29"/>
        <v>0</v>
      </c>
      <c r="I94" s="77">
        <f t="shared" si="19"/>
        <v>0</v>
      </c>
    </row>
    <row r="95" spans="2:9" x14ac:dyDescent="0.2">
      <c r="B95" s="15" t="s">
        <v>46</v>
      </c>
      <c r="C95" s="77">
        <v>0</v>
      </c>
      <c r="D95" s="77">
        <v>0</v>
      </c>
      <c r="E95" s="77">
        <v>0</v>
      </c>
      <c r="F95" s="77">
        <v>0</v>
      </c>
      <c r="G95" s="77">
        <v>0</v>
      </c>
      <c r="H95" s="77">
        <f t="shared" si="29"/>
        <v>0</v>
      </c>
      <c r="I95" s="77">
        <f t="shared" si="19"/>
        <v>0</v>
      </c>
    </row>
    <row r="96" spans="2:9" x14ac:dyDescent="0.2">
      <c r="B96" s="16" t="s">
        <v>47</v>
      </c>
      <c r="C96" s="75">
        <f>SUM(C97:C105)</f>
        <v>15775299.199999999</v>
      </c>
      <c r="D96" s="75">
        <f t="shared" ref="D96:H96" si="30">SUM(D97:D105)</f>
        <v>142000</v>
      </c>
      <c r="E96" s="75">
        <f t="shared" si="30"/>
        <v>0</v>
      </c>
      <c r="F96" s="75">
        <f t="shared" si="30"/>
        <v>0</v>
      </c>
      <c r="G96" s="75">
        <f t="shared" si="30"/>
        <v>0</v>
      </c>
      <c r="H96" s="75">
        <f t="shared" si="30"/>
        <v>142000</v>
      </c>
      <c r="I96" s="75">
        <f t="shared" si="19"/>
        <v>15917299.199999999</v>
      </c>
    </row>
    <row r="97" spans="2:9" x14ac:dyDescent="0.2">
      <c r="B97" s="15" t="s">
        <v>48</v>
      </c>
      <c r="C97" s="77">
        <v>0</v>
      </c>
      <c r="D97" s="77">
        <v>0</v>
      </c>
      <c r="E97" s="77">
        <v>0</v>
      </c>
      <c r="F97" s="77">
        <v>0</v>
      </c>
      <c r="G97" s="77">
        <v>0</v>
      </c>
      <c r="H97" s="77">
        <f t="shared" ref="H97:H105" si="31">D97-E97+F97-G97</f>
        <v>0</v>
      </c>
      <c r="I97" s="77">
        <f t="shared" si="19"/>
        <v>0</v>
      </c>
    </row>
    <row r="98" spans="2:9" x14ac:dyDescent="0.2">
      <c r="B98" s="15" t="s">
        <v>49</v>
      </c>
      <c r="C98" s="77">
        <v>4000000</v>
      </c>
      <c r="D98" s="77">
        <v>0</v>
      </c>
      <c r="E98" s="77">
        <v>0</v>
      </c>
      <c r="F98" s="77">
        <v>0</v>
      </c>
      <c r="G98" s="77">
        <v>0</v>
      </c>
      <c r="H98" s="77">
        <f t="shared" si="31"/>
        <v>0</v>
      </c>
      <c r="I98" s="77">
        <f t="shared" si="19"/>
        <v>4000000</v>
      </c>
    </row>
    <row r="99" spans="2:9" x14ac:dyDescent="0.2">
      <c r="B99" s="15" t="s">
        <v>50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f t="shared" si="31"/>
        <v>0</v>
      </c>
      <c r="I99" s="77">
        <f t="shared" si="19"/>
        <v>0</v>
      </c>
    </row>
    <row r="100" spans="2:9" x14ac:dyDescent="0.2">
      <c r="B100" s="15" t="s">
        <v>51</v>
      </c>
      <c r="C100" s="77">
        <v>0</v>
      </c>
      <c r="D100" s="77">
        <v>0</v>
      </c>
      <c r="E100" s="77">
        <v>0</v>
      </c>
      <c r="F100" s="77">
        <v>0</v>
      </c>
      <c r="G100" s="77">
        <v>0</v>
      </c>
      <c r="H100" s="77">
        <f t="shared" si="31"/>
        <v>0</v>
      </c>
      <c r="I100" s="77">
        <f t="shared" si="19"/>
        <v>0</v>
      </c>
    </row>
    <row r="101" spans="2:9" x14ac:dyDescent="0.2">
      <c r="B101" s="17" t="s">
        <v>52</v>
      </c>
      <c r="C101" s="77">
        <v>0</v>
      </c>
      <c r="D101" s="77">
        <v>0</v>
      </c>
      <c r="E101" s="77">
        <v>0</v>
      </c>
      <c r="F101" s="77">
        <v>0</v>
      </c>
      <c r="G101" s="77">
        <v>0</v>
      </c>
      <c r="H101" s="77">
        <f t="shared" si="31"/>
        <v>0</v>
      </c>
      <c r="I101" s="77">
        <f t="shared" si="19"/>
        <v>0</v>
      </c>
    </row>
    <row r="102" spans="2:9" x14ac:dyDescent="0.2">
      <c r="B102" s="15" t="s">
        <v>53</v>
      </c>
      <c r="C102" s="77">
        <v>11775299.199999999</v>
      </c>
      <c r="D102" s="77">
        <v>40000</v>
      </c>
      <c r="E102" s="77">
        <v>0</v>
      </c>
      <c r="F102" s="77">
        <v>0</v>
      </c>
      <c r="G102" s="77">
        <v>0</v>
      </c>
      <c r="H102" s="77">
        <f t="shared" si="31"/>
        <v>40000</v>
      </c>
      <c r="I102" s="77">
        <f t="shared" si="19"/>
        <v>11815299.199999999</v>
      </c>
    </row>
    <row r="103" spans="2:9" x14ac:dyDescent="0.2">
      <c r="B103" s="15" t="s">
        <v>54</v>
      </c>
      <c r="C103" s="77">
        <v>0</v>
      </c>
      <c r="D103" s="77">
        <v>70000</v>
      </c>
      <c r="E103" s="77">
        <v>0</v>
      </c>
      <c r="F103" s="77">
        <v>0</v>
      </c>
      <c r="G103" s="77">
        <v>0</v>
      </c>
      <c r="H103" s="77">
        <f t="shared" si="31"/>
        <v>70000</v>
      </c>
      <c r="I103" s="77">
        <f t="shared" si="19"/>
        <v>70000</v>
      </c>
    </row>
    <row r="104" spans="2:9" x14ac:dyDescent="0.2">
      <c r="B104" s="15" t="s">
        <v>55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  <c r="H104" s="77">
        <f t="shared" si="31"/>
        <v>0</v>
      </c>
      <c r="I104" s="77">
        <f t="shared" si="19"/>
        <v>0</v>
      </c>
    </row>
    <row r="105" spans="2:9" x14ac:dyDescent="0.2">
      <c r="B105" s="15" t="s">
        <v>56</v>
      </c>
      <c r="C105" s="77">
        <v>0</v>
      </c>
      <c r="D105" s="77">
        <v>32000</v>
      </c>
      <c r="E105" s="77">
        <v>0</v>
      </c>
      <c r="F105" s="77">
        <v>0</v>
      </c>
      <c r="G105" s="77">
        <v>0</v>
      </c>
      <c r="H105" s="77">
        <f t="shared" si="31"/>
        <v>32000</v>
      </c>
      <c r="I105" s="77">
        <f t="shared" si="19"/>
        <v>32000</v>
      </c>
    </row>
    <row r="106" spans="2:9" x14ac:dyDescent="0.2">
      <c r="B106" s="16" t="s">
        <v>57</v>
      </c>
      <c r="C106" s="75">
        <f>SUM(C107:C115)</f>
        <v>9408189</v>
      </c>
      <c r="D106" s="75">
        <f t="shared" ref="D106:H106" si="32">SUM(D107:D115)</f>
        <v>187045678.31999999</v>
      </c>
      <c r="E106" s="75">
        <f t="shared" si="32"/>
        <v>0</v>
      </c>
      <c r="F106" s="75">
        <f t="shared" si="32"/>
        <v>0</v>
      </c>
      <c r="G106" s="75">
        <f t="shared" si="32"/>
        <v>0</v>
      </c>
      <c r="H106" s="75">
        <f t="shared" si="32"/>
        <v>187045678.31999999</v>
      </c>
      <c r="I106" s="75">
        <f t="shared" si="19"/>
        <v>196453867.31999999</v>
      </c>
    </row>
    <row r="107" spans="2:9" x14ac:dyDescent="0.2">
      <c r="B107" s="15" t="s">
        <v>58</v>
      </c>
      <c r="C107" s="77">
        <v>9194261</v>
      </c>
      <c r="D107" s="77">
        <v>0</v>
      </c>
      <c r="E107" s="77">
        <v>0</v>
      </c>
      <c r="F107" s="77">
        <v>0</v>
      </c>
      <c r="G107" s="77">
        <v>0</v>
      </c>
      <c r="H107" s="77">
        <f t="shared" ref="H107:H115" si="33">D107-E107+F107-G107</f>
        <v>0</v>
      </c>
      <c r="I107" s="77">
        <f t="shared" si="19"/>
        <v>9194261</v>
      </c>
    </row>
    <row r="108" spans="2:9" x14ac:dyDescent="0.2">
      <c r="B108" s="15" t="s">
        <v>59</v>
      </c>
      <c r="C108" s="77">
        <v>0</v>
      </c>
      <c r="D108" s="77">
        <v>1456000</v>
      </c>
      <c r="E108" s="77">
        <v>0</v>
      </c>
      <c r="F108" s="77">
        <v>0</v>
      </c>
      <c r="G108" s="77">
        <v>0</v>
      </c>
      <c r="H108" s="77">
        <f t="shared" si="33"/>
        <v>1456000</v>
      </c>
      <c r="I108" s="77">
        <f t="shared" si="19"/>
        <v>1456000</v>
      </c>
    </row>
    <row r="109" spans="2:9" x14ac:dyDescent="0.2">
      <c r="B109" s="15" t="s">
        <v>60</v>
      </c>
      <c r="C109" s="77">
        <v>213928</v>
      </c>
      <c r="D109" s="77">
        <v>185589678.31999999</v>
      </c>
      <c r="E109" s="77">
        <v>0</v>
      </c>
      <c r="F109" s="77">
        <v>0</v>
      </c>
      <c r="G109" s="77">
        <v>0</v>
      </c>
      <c r="H109" s="77">
        <f t="shared" si="33"/>
        <v>185589678.31999999</v>
      </c>
      <c r="I109" s="77">
        <f t="shared" si="19"/>
        <v>185803606.31999999</v>
      </c>
    </row>
    <row r="110" spans="2:9" x14ac:dyDescent="0.2">
      <c r="B110" s="15" t="s">
        <v>61</v>
      </c>
      <c r="C110" s="77">
        <v>0</v>
      </c>
      <c r="D110" s="77">
        <v>0</v>
      </c>
      <c r="E110" s="77">
        <v>0</v>
      </c>
      <c r="F110" s="77">
        <v>0</v>
      </c>
      <c r="G110" s="77">
        <v>0</v>
      </c>
      <c r="H110" s="77">
        <f t="shared" si="33"/>
        <v>0</v>
      </c>
      <c r="I110" s="77">
        <f t="shared" si="19"/>
        <v>0</v>
      </c>
    </row>
    <row r="111" spans="2:9" x14ac:dyDescent="0.2">
      <c r="B111" s="15" t="s">
        <v>62</v>
      </c>
      <c r="C111" s="77">
        <v>0</v>
      </c>
      <c r="D111" s="77">
        <v>0</v>
      </c>
      <c r="E111" s="77">
        <v>0</v>
      </c>
      <c r="F111" s="77">
        <v>0</v>
      </c>
      <c r="G111" s="77">
        <v>0</v>
      </c>
      <c r="H111" s="77">
        <f t="shared" si="33"/>
        <v>0</v>
      </c>
      <c r="I111" s="77">
        <f t="shared" si="19"/>
        <v>0</v>
      </c>
    </row>
    <row r="112" spans="2:9" x14ac:dyDescent="0.2">
      <c r="B112" s="15" t="s">
        <v>63</v>
      </c>
      <c r="C112" s="77">
        <v>0</v>
      </c>
      <c r="D112" s="77">
        <v>0</v>
      </c>
      <c r="E112" s="77">
        <v>0</v>
      </c>
      <c r="F112" s="77">
        <v>0</v>
      </c>
      <c r="G112" s="77">
        <v>0</v>
      </c>
      <c r="H112" s="77">
        <f t="shared" si="33"/>
        <v>0</v>
      </c>
      <c r="I112" s="77">
        <f t="shared" si="19"/>
        <v>0</v>
      </c>
    </row>
    <row r="113" spans="2:9" x14ac:dyDescent="0.2">
      <c r="B113" s="15" t="s">
        <v>64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  <c r="H113" s="77">
        <f t="shared" si="33"/>
        <v>0</v>
      </c>
      <c r="I113" s="77">
        <f t="shared" si="19"/>
        <v>0</v>
      </c>
    </row>
    <row r="114" spans="2:9" x14ac:dyDescent="0.2">
      <c r="B114" s="15" t="s">
        <v>65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  <c r="H114" s="77">
        <f t="shared" si="33"/>
        <v>0</v>
      </c>
      <c r="I114" s="77">
        <f t="shared" si="19"/>
        <v>0</v>
      </c>
    </row>
    <row r="115" spans="2:9" x14ac:dyDescent="0.2">
      <c r="B115" s="15" t="s">
        <v>66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f t="shared" si="33"/>
        <v>0</v>
      </c>
      <c r="I115" s="77">
        <f t="shared" si="19"/>
        <v>0</v>
      </c>
    </row>
    <row r="116" spans="2:9" x14ac:dyDescent="0.2">
      <c r="B116" s="16" t="s">
        <v>67</v>
      </c>
      <c r="C116" s="75">
        <f>SUM(C117:C125)</f>
        <v>3166853.04</v>
      </c>
      <c r="D116" s="75">
        <f t="shared" ref="D116:H116" si="34">SUM(D117:D125)</f>
        <v>462000</v>
      </c>
      <c r="E116" s="75">
        <f t="shared" si="34"/>
        <v>0</v>
      </c>
      <c r="F116" s="75">
        <f t="shared" si="34"/>
        <v>0</v>
      </c>
      <c r="G116" s="75">
        <f t="shared" si="34"/>
        <v>0</v>
      </c>
      <c r="H116" s="75">
        <f t="shared" si="34"/>
        <v>462000</v>
      </c>
      <c r="I116" s="75">
        <f t="shared" si="19"/>
        <v>3628853.04</v>
      </c>
    </row>
    <row r="117" spans="2:9" x14ac:dyDescent="0.2">
      <c r="B117" s="15" t="s">
        <v>68</v>
      </c>
      <c r="C117" s="77">
        <v>3166853.04</v>
      </c>
      <c r="D117" s="77">
        <v>0</v>
      </c>
      <c r="E117" s="77">
        <v>0</v>
      </c>
      <c r="F117" s="77">
        <v>0</v>
      </c>
      <c r="G117" s="77">
        <v>0</v>
      </c>
      <c r="H117" s="77">
        <f t="shared" ref="H117:H125" si="35">D117-E117+F117-G117</f>
        <v>0</v>
      </c>
      <c r="I117" s="77">
        <f t="shared" si="19"/>
        <v>3166853.04</v>
      </c>
    </row>
    <row r="118" spans="2:9" x14ac:dyDescent="0.2">
      <c r="B118" s="15" t="s">
        <v>69</v>
      </c>
      <c r="C118" s="77">
        <v>0</v>
      </c>
      <c r="D118" s="77">
        <v>0</v>
      </c>
      <c r="E118" s="77">
        <v>0</v>
      </c>
      <c r="F118" s="77">
        <v>0</v>
      </c>
      <c r="G118" s="77">
        <v>0</v>
      </c>
      <c r="H118" s="77">
        <f t="shared" si="35"/>
        <v>0</v>
      </c>
      <c r="I118" s="77">
        <f t="shared" si="19"/>
        <v>0</v>
      </c>
    </row>
    <row r="119" spans="2:9" x14ac:dyDescent="0.2">
      <c r="B119" s="15" t="s">
        <v>70</v>
      </c>
      <c r="C119" s="77">
        <v>0</v>
      </c>
      <c r="D119" s="77">
        <v>0</v>
      </c>
      <c r="E119" s="77">
        <v>0</v>
      </c>
      <c r="F119" s="77">
        <v>0</v>
      </c>
      <c r="G119" s="77">
        <v>0</v>
      </c>
      <c r="H119" s="77">
        <f t="shared" si="35"/>
        <v>0</v>
      </c>
      <c r="I119" s="77">
        <f t="shared" si="19"/>
        <v>0</v>
      </c>
    </row>
    <row r="120" spans="2:9" x14ac:dyDescent="0.2">
      <c r="B120" s="15" t="s">
        <v>71</v>
      </c>
      <c r="C120" s="77">
        <v>0</v>
      </c>
      <c r="D120" s="77">
        <v>462000</v>
      </c>
      <c r="E120" s="77">
        <v>0</v>
      </c>
      <c r="F120" s="77">
        <v>0</v>
      </c>
      <c r="G120" s="77">
        <v>0</v>
      </c>
      <c r="H120" s="77">
        <f t="shared" si="35"/>
        <v>462000</v>
      </c>
      <c r="I120" s="77">
        <f t="shared" si="19"/>
        <v>462000</v>
      </c>
    </row>
    <row r="121" spans="2:9" x14ac:dyDescent="0.2">
      <c r="B121" s="15" t="s">
        <v>72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  <c r="H121" s="77">
        <f t="shared" si="35"/>
        <v>0</v>
      </c>
      <c r="I121" s="77">
        <f t="shared" si="19"/>
        <v>0</v>
      </c>
    </row>
    <row r="122" spans="2:9" x14ac:dyDescent="0.2">
      <c r="B122" s="15" t="s">
        <v>73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f t="shared" si="35"/>
        <v>0</v>
      </c>
      <c r="I122" s="77">
        <f t="shared" si="19"/>
        <v>0</v>
      </c>
    </row>
    <row r="123" spans="2:9" x14ac:dyDescent="0.2">
      <c r="B123" s="15" t="s">
        <v>74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f t="shared" si="35"/>
        <v>0</v>
      </c>
      <c r="I123" s="77">
        <f t="shared" si="19"/>
        <v>0</v>
      </c>
    </row>
    <row r="124" spans="2:9" x14ac:dyDescent="0.2">
      <c r="B124" s="15" t="s">
        <v>75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f t="shared" si="35"/>
        <v>0</v>
      </c>
      <c r="I124" s="77">
        <f t="shared" si="19"/>
        <v>0</v>
      </c>
    </row>
    <row r="125" spans="2:9" x14ac:dyDescent="0.2">
      <c r="B125" s="15" t="s">
        <v>76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  <c r="H125" s="77">
        <f t="shared" si="35"/>
        <v>0</v>
      </c>
      <c r="I125" s="77">
        <f t="shared" si="19"/>
        <v>0</v>
      </c>
    </row>
    <row r="126" spans="2:9" x14ac:dyDescent="0.2">
      <c r="B126" s="16" t="s">
        <v>77</v>
      </c>
      <c r="C126" s="75">
        <f>SUM(C127:C135)</f>
        <v>0</v>
      </c>
      <c r="D126" s="75">
        <f t="shared" ref="D126:H126" si="36">SUM(D127:D135)</f>
        <v>0</v>
      </c>
      <c r="E126" s="75">
        <f t="shared" si="36"/>
        <v>0</v>
      </c>
      <c r="F126" s="75">
        <f t="shared" si="36"/>
        <v>0</v>
      </c>
      <c r="G126" s="75">
        <f t="shared" si="36"/>
        <v>0</v>
      </c>
      <c r="H126" s="75">
        <f t="shared" si="36"/>
        <v>0</v>
      </c>
      <c r="I126" s="75">
        <f t="shared" si="19"/>
        <v>0</v>
      </c>
    </row>
    <row r="127" spans="2:9" x14ac:dyDescent="0.2">
      <c r="B127" s="15" t="s">
        <v>78</v>
      </c>
      <c r="C127" s="76">
        <v>0</v>
      </c>
      <c r="D127" s="76">
        <v>0</v>
      </c>
      <c r="E127" s="76">
        <v>0</v>
      </c>
      <c r="F127" s="76">
        <v>0</v>
      </c>
      <c r="G127" s="76">
        <v>0</v>
      </c>
      <c r="H127" s="76">
        <v>0</v>
      </c>
      <c r="I127" s="76">
        <f t="shared" si="19"/>
        <v>0</v>
      </c>
    </row>
    <row r="128" spans="2:9" x14ac:dyDescent="0.2">
      <c r="B128" s="15" t="s">
        <v>79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  <c r="H128" s="76">
        <v>0</v>
      </c>
      <c r="I128" s="76">
        <f t="shared" si="19"/>
        <v>0</v>
      </c>
    </row>
    <row r="129" spans="2:9" x14ac:dyDescent="0.2">
      <c r="B129" s="15" t="s">
        <v>80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  <c r="H129" s="76">
        <v>0</v>
      </c>
      <c r="I129" s="76">
        <f t="shared" si="19"/>
        <v>0</v>
      </c>
    </row>
    <row r="130" spans="2:9" x14ac:dyDescent="0.2">
      <c r="B130" s="15" t="s">
        <v>81</v>
      </c>
      <c r="C130" s="76">
        <v>0</v>
      </c>
      <c r="D130" s="76">
        <v>0</v>
      </c>
      <c r="E130" s="76">
        <v>0</v>
      </c>
      <c r="F130" s="76">
        <v>0</v>
      </c>
      <c r="G130" s="76">
        <v>0</v>
      </c>
      <c r="H130" s="76">
        <v>0</v>
      </c>
      <c r="I130" s="76">
        <f t="shared" si="19"/>
        <v>0</v>
      </c>
    </row>
    <row r="131" spans="2:9" x14ac:dyDescent="0.2">
      <c r="B131" s="15" t="s">
        <v>82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  <c r="H131" s="76">
        <v>0</v>
      </c>
      <c r="I131" s="76">
        <f t="shared" si="19"/>
        <v>0</v>
      </c>
    </row>
    <row r="132" spans="2:9" x14ac:dyDescent="0.2">
      <c r="B132" s="15" t="s">
        <v>83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  <c r="H132" s="76">
        <v>0</v>
      </c>
      <c r="I132" s="76">
        <f t="shared" si="19"/>
        <v>0</v>
      </c>
    </row>
    <row r="133" spans="2:9" x14ac:dyDescent="0.2">
      <c r="B133" s="15" t="s">
        <v>84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  <c r="H133" s="76">
        <v>0</v>
      </c>
      <c r="I133" s="76">
        <f t="shared" si="19"/>
        <v>0</v>
      </c>
    </row>
    <row r="134" spans="2:9" x14ac:dyDescent="0.2">
      <c r="B134" s="15" t="s">
        <v>85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  <c r="H134" s="76">
        <v>0</v>
      </c>
      <c r="I134" s="76">
        <f t="shared" si="19"/>
        <v>0</v>
      </c>
    </row>
    <row r="135" spans="2:9" x14ac:dyDescent="0.2">
      <c r="B135" s="15" t="s">
        <v>86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  <c r="H135" s="76">
        <v>0</v>
      </c>
      <c r="I135" s="76">
        <f t="shared" si="19"/>
        <v>0</v>
      </c>
    </row>
    <row r="136" spans="2:9" x14ac:dyDescent="0.2">
      <c r="B136" s="16" t="s">
        <v>87</v>
      </c>
      <c r="C136" s="75">
        <f>SUM(C137:C139)</f>
        <v>55554038.799999997</v>
      </c>
      <c r="D136" s="75">
        <f t="shared" ref="D136:H136" si="37">SUM(D137:D139)</f>
        <v>62311497.259999998</v>
      </c>
      <c r="E136" s="75">
        <f t="shared" si="37"/>
        <v>4835318.8</v>
      </c>
      <c r="F136" s="75">
        <f t="shared" si="37"/>
        <v>39130938.169999994</v>
      </c>
      <c r="G136" s="75">
        <f t="shared" si="37"/>
        <v>39130938.170000002</v>
      </c>
      <c r="H136" s="75">
        <f t="shared" si="37"/>
        <v>57476178.459999986</v>
      </c>
      <c r="I136" s="75">
        <f t="shared" si="19"/>
        <v>113030217.25999999</v>
      </c>
    </row>
    <row r="137" spans="2:9" x14ac:dyDescent="0.2">
      <c r="B137" s="15" t="s">
        <v>88</v>
      </c>
      <c r="C137" s="77">
        <v>55554038.799999997</v>
      </c>
      <c r="D137" s="77">
        <v>48566145.629999995</v>
      </c>
      <c r="E137" s="77">
        <v>4835318.8</v>
      </c>
      <c r="F137" s="77">
        <v>34815074.869999997</v>
      </c>
      <c r="G137" s="77">
        <v>39130938.170000002</v>
      </c>
      <c r="H137" s="77">
        <f t="shared" ref="H137:H139" si="38">D137-E137+F137-G137</f>
        <v>39414963.529999986</v>
      </c>
      <c r="I137" s="77">
        <f t="shared" si="19"/>
        <v>94969002.329999983</v>
      </c>
    </row>
    <row r="138" spans="2:9" x14ac:dyDescent="0.2">
      <c r="B138" s="15" t="s">
        <v>89</v>
      </c>
      <c r="C138" s="77">
        <v>0</v>
      </c>
      <c r="D138" s="77">
        <v>13745351.630000001</v>
      </c>
      <c r="E138" s="77">
        <v>0</v>
      </c>
      <c r="F138" s="77">
        <v>4315863.3</v>
      </c>
      <c r="G138" s="77">
        <v>0</v>
      </c>
      <c r="H138" s="77">
        <f t="shared" si="38"/>
        <v>18061214.93</v>
      </c>
      <c r="I138" s="77">
        <f t="shared" si="19"/>
        <v>18061214.93</v>
      </c>
    </row>
    <row r="139" spans="2:9" x14ac:dyDescent="0.2">
      <c r="B139" s="15" t="s">
        <v>90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f t="shared" si="38"/>
        <v>0</v>
      </c>
      <c r="I139" s="77">
        <f t="shared" si="19"/>
        <v>0</v>
      </c>
    </row>
    <row r="140" spans="2:9" x14ac:dyDescent="0.2">
      <c r="B140" s="16" t="s">
        <v>91</v>
      </c>
      <c r="C140" s="75">
        <f>SUM(C141:C147)</f>
        <v>0</v>
      </c>
      <c r="D140" s="75">
        <f t="shared" ref="D140:H140" si="39">SUM(D141:D147)</f>
        <v>0</v>
      </c>
      <c r="E140" s="75">
        <f t="shared" si="39"/>
        <v>0</v>
      </c>
      <c r="F140" s="75">
        <f t="shared" si="39"/>
        <v>0</v>
      </c>
      <c r="G140" s="75">
        <f t="shared" si="39"/>
        <v>0</v>
      </c>
      <c r="H140" s="75">
        <f t="shared" si="39"/>
        <v>0</v>
      </c>
      <c r="I140" s="75">
        <f t="shared" si="19"/>
        <v>0</v>
      </c>
    </row>
    <row r="141" spans="2:9" x14ac:dyDescent="0.2">
      <c r="B141" s="15" t="s">
        <v>92</v>
      </c>
      <c r="C141" s="76">
        <v>0</v>
      </c>
      <c r="D141" s="76">
        <v>0</v>
      </c>
      <c r="E141" s="76">
        <v>0</v>
      </c>
      <c r="F141" s="76">
        <v>0</v>
      </c>
      <c r="G141" s="76">
        <v>0</v>
      </c>
      <c r="H141" s="76">
        <v>0</v>
      </c>
      <c r="I141" s="76">
        <f t="shared" si="19"/>
        <v>0</v>
      </c>
    </row>
    <row r="142" spans="2:9" x14ac:dyDescent="0.2">
      <c r="B142" s="15" t="s">
        <v>93</v>
      </c>
      <c r="C142" s="76">
        <v>0</v>
      </c>
      <c r="D142" s="76">
        <v>0</v>
      </c>
      <c r="E142" s="76">
        <v>0</v>
      </c>
      <c r="F142" s="76">
        <v>0</v>
      </c>
      <c r="G142" s="76">
        <v>0</v>
      </c>
      <c r="H142" s="76">
        <v>0</v>
      </c>
      <c r="I142" s="76">
        <f t="shared" ref="I142:I161" si="40">C142+H142</f>
        <v>0</v>
      </c>
    </row>
    <row r="143" spans="2:9" x14ac:dyDescent="0.2">
      <c r="B143" s="15" t="s">
        <v>94</v>
      </c>
      <c r="C143" s="76">
        <v>0</v>
      </c>
      <c r="D143" s="76">
        <v>0</v>
      </c>
      <c r="E143" s="76">
        <v>0</v>
      </c>
      <c r="F143" s="76">
        <v>0</v>
      </c>
      <c r="G143" s="76">
        <v>0</v>
      </c>
      <c r="H143" s="76">
        <v>0</v>
      </c>
      <c r="I143" s="76">
        <f t="shared" si="40"/>
        <v>0</v>
      </c>
    </row>
    <row r="144" spans="2:9" x14ac:dyDescent="0.2">
      <c r="B144" s="15" t="s">
        <v>95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f t="shared" si="40"/>
        <v>0</v>
      </c>
    </row>
    <row r="145" spans="2:9" x14ac:dyDescent="0.2">
      <c r="B145" s="15" t="s">
        <v>96</v>
      </c>
      <c r="C145" s="76">
        <v>0</v>
      </c>
      <c r="D145" s="76">
        <v>0</v>
      </c>
      <c r="E145" s="76">
        <v>0</v>
      </c>
      <c r="F145" s="76">
        <v>0</v>
      </c>
      <c r="G145" s="76">
        <v>0</v>
      </c>
      <c r="H145" s="76">
        <v>0</v>
      </c>
      <c r="I145" s="76">
        <f t="shared" si="40"/>
        <v>0</v>
      </c>
    </row>
    <row r="146" spans="2:9" x14ac:dyDescent="0.2">
      <c r="B146" s="15" t="s">
        <v>97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  <c r="H146" s="76">
        <v>0</v>
      </c>
      <c r="I146" s="76">
        <f t="shared" si="40"/>
        <v>0</v>
      </c>
    </row>
    <row r="147" spans="2:9" x14ac:dyDescent="0.2">
      <c r="B147" s="15" t="s">
        <v>98</v>
      </c>
      <c r="C147" s="76">
        <v>0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f t="shared" si="40"/>
        <v>0</v>
      </c>
    </row>
    <row r="148" spans="2:9" x14ac:dyDescent="0.2">
      <c r="B148" s="16" t="s">
        <v>99</v>
      </c>
      <c r="C148" s="75">
        <f>SUM(C149:C151)</f>
        <v>7000000</v>
      </c>
      <c r="D148" s="75">
        <f t="shared" ref="D148:H148" si="41">SUM(D149:D151)</f>
        <v>6780000</v>
      </c>
      <c r="E148" s="75">
        <f t="shared" si="41"/>
        <v>0</v>
      </c>
      <c r="F148" s="75">
        <f t="shared" si="41"/>
        <v>0</v>
      </c>
      <c r="G148" s="75">
        <f t="shared" si="41"/>
        <v>0</v>
      </c>
      <c r="H148" s="75">
        <f t="shared" si="41"/>
        <v>6780000</v>
      </c>
      <c r="I148" s="75">
        <f t="shared" si="40"/>
        <v>13780000</v>
      </c>
    </row>
    <row r="149" spans="2:9" x14ac:dyDescent="0.2">
      <c r="B149" s="15" t="s">
        <v>100</v>
      </c>
      <c r="C149" s="76">
        <v>0</v>
      </c>
      <c r="D149" s="76">
        <v>0</v>
      </c>
      <c r="E149" s="76">
        <v>0</v>
      </c>
      <c r="F149" s="76">
        <v>0</v>
      </c>
      <c r="G149" s="76">
        <v>0</v>
      </c>
      <c r="H149" s="76">
        <v>0</v>
      </c>
      <c r="I149" s="76">
        <f t="shared" si="40"/>
        <v>0</v>
      </c>
    </row>
    <row r="150" spans="2:9" x14ac:dyDescent="0.2">
      <c r="B150" s="15" t="s">
        <v>101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f t="shared" si="40"/>
        <v>0</v>
      </c>
    </row>
    <row r="151" spans="2:9" x14ac:dyDescent="0.2">
      <c r="B151" s="15" t="s">
        <v>102</v>
      </c>
      <c r="C151" s="77">
        <v>7000000</v>
      </c>
      <c r="D151" s="77">
        <v>6780000</v>
      </c>
      <c r="E151" s="77">
        <v>0</v>
      </c>
      <c r="F151" s="77">
        <v>0</v>
      </c>
      <c r="G151" s="77">
        <v>0</v>
      </c>
      <c r="H151" s="77">
        <f t="shared" ref="H151" si="42">D151-E151+F151-G151</f>
        <v>6780000</v>
      </c>
      <c r="I151" s="77">
        <f t="shared" si="40"/>
        <v>13780000</v>
      </c>
    </row>
    <row r="152" spans="2:9" x14ac:dyDescent="0.2">
      <c r="B152" s="16" t="s">
        <v>103</v>
      </c>
      <c r="C152" s="75">
        <f>SUM(C153:C159)</f>
        <v>0</v>
      </c>
      <c r="D152" s="75">
        <f t="shared" ref="D152:H152" si="43">SUM(D153:D159)</f>
        <v>0</v>
      </c>
      <c r="E152" s="75">
        <f t="shared" si="43"/>
        <v>0</v>
      </c>
      <c r="F152" s="75">
        <f t="shared" si="43"/>
        <v>0</v>
      </c>
      <c r="G152" s="75">
        <f t="shared" si="43"/>
        <v>0</v>
      </c>
      <c r="H152" s="75">
        <f t="shared" si="43"/>
        <v>0</v>
      </c>
      <c r="I152" s="75">
        <f t="shared" si="40"/>
        <v>0</v>
      </c>
    </row>
    <row r="153" spans="2:9" x14ac:dyDescent="0.2">
      <c r="B153" s="15" t="s">
        <v>104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  <c r="H153" s="76">
        <v>0</v>
      </c>
      <c r="I153" s="76">
        <f t="shared" si="40"/>
        <v>0</v>
      </c>
    </row>
    <row r="154" spans="2:9" x14ac:dyDescent="0.2">
      <c r="B154" s="15" t="s">
        <v>105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f t="shared" si="40"/>
        <v>0</v>
      </c>
    </row>
    <row r="155" spans="2:9" x14ac:dyDescent="0.2">
      <c r="B155" s="15" t="s">
        <v>106</v>
      </c>
      <c r="C155" s="76">
        <v>0</v>
      </c>
      <c r="D155" s="76">
        <v>0</v>
      </c>
      <c r="E155" s="76">
        <v>0</v>
      </c>
      <c r="F155" s="76">
        <v>0</v>
      </c>
      <c r="G155" s="76">
        <v>0</v>
      </c>
      <c r="H155" s="76">
        <v>0</v>
      </c>
      <c r="I155" s="76">
        <f t="shared" si="40"/>
        <v>0</v>
      </c>
    </row>
    <row r="156" spans="2:9" x14ac:dyDescent="0.2">
      <c r="B156" s="17" t="s">
        <v>107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  <c r="H156" s="76">
        <v>0</v>
      </c>
      <c r="I156" s="76">
        <f t="shared" si="40"/>
        <v>0</v>
      </c>
    </row>
    <row r="157" spans="2:9" x14ac:dyDescent="0.2">
      <c r="B157" s="15" t="s">
        <v>108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  <c r="H157" s="76">
        <v>0</v>
      </c>
      <c r="I157" s="76">
        <f t="shared" si="40"/>
        <v>0</v>
      </c>
    </row>
    <row r="158" spans="2:9" x14ac:dyDescent="0.2">
      <c r="B158" s="15" t="s">
        <v>109</v>
      </c>
      <c r="C158" s="76">
        <v>0</v>
      </c>
      <c r="D158" s="76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f t="shared" si="40"/>
        <v>0</v>
      </c>
    </row>
    <row r="159" spans="2:9" x14ac:dyDescent="0.2">
      <c r="B159" s="15" t="s">
        <v>110</v>
      </c>
      <c r="C159" s="76">
        <v>0</v>
      </c>
      <c r="D159" s="76">
        <v>0</v>
      </c>
      <c r="E159" s="76">
        <v>0</v>
      </c>
      <c r="F159" s="76">
        <v>0</v>
      </c>
      <c r="G159" s="76">
        <v>0</v>
      </c>
      <c r="H159" s="76">
        <v>0</v>
      </c>
      <c r="I159" s="76">
        <f t="shared" si="40"/>
        <v>0</v>
      </c>
    </row>
    <row r="160" spans="2:9" x14ac:dyDescent="0.2">
      <c r="B160" s="10"/>
      <c r="C160" s="4"/>
      <c r="D160" s="4"/>
      <c r="E160" s="4"/>
      <c r="F160" s="4"/>
      <c r="G160" s="4"/>
      <c r="H160" s="4"/>
      <c r="I160" s="4"/>
    </row>
    <row r="161" spans="2:9" x14ac:dyDescent="0.2">
      <c r="B161" s="14" t="s">
        <v>112</v>
      </c>
      <c r="C161" s="5">
        <f>C13+C87</f>
        <v>878816025.5</v>
      </c>
      <c r="D161" s="5">
        <f t="shared" ref="D161:H161" si="44">D13+D87</f>
        <v>438964947.91999996</v>
      </c>
      <c r="E161" s="5">
        <f t="shared" si="44"/>
        <v>4835318.8</v>
      </c>
      <c r="F161" s="5">
        <f t="shared" si="44"/>
        <v>65080559.169999994</v>
      </c>
      <c r="G161" s="5">
        <f t="shared" si="44"/>
        <v>64652159.170000002</v>
      </c>
      <c r="H161" s="5">
        <f t="shared" si="44"/>
        <v>434558029.12</v>
      </c>
      <c r="I161" s="5">
        <f t="shared" si="40"/>
        <v>1313374054.6199999</v>
      </c>
    </row>
    <row r="162" spans="2:9" x14ac:dyDescent="0.2">
      <c r="B162" s="11"/>
      <c r="C162" s="6"/>
      <c r="D162" s="6"/>
      <c r="E162" s="6"/>
      <c r="F162" s="6"/>
      <c r="G162" s="6"/>
      <c r="H162" s="6"/>
      <c r="I162" s="6"/>
    </row>
    <row r="164" spans="2:9" x14ac:dyDescent="0.2">
      <c r="D164" s="78"/>
    </row>
    <row r="165" spans="2:9" x14ac:dyDescent="0.2">
      <c r="D165" s="78"/>
      <c r="F165" s="78"/>
    </row>
    <row r="166" spans="2:9" x14ac:dyDescent="0.2">
      <c r="D166" s="78"/>
    </row>
    <row r="167" spans="2:9" x14ac:dyDescent="0.2">
      <c r="D167" s="78"/>
      <c r="E167" s="78"/>
      <c r="F167" s="78"/>
    </row>
    <row r="169" spans="2:9" x14ac:dyDescent="0.2">
      <c r="D169" s="78"/>
    </row>
  </sheetData>
  <protectedRanges>
    <protectedRange sqref="I13:I161" name="Rango1_2"/>
    <protectedRange sqref="C13:H13 C87:H87" name="Rango1_2_1_1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workbookViewId="0">
      <selection activeCell="C36" sqref="C36"/>
    </sheetView>
  </sheetViews>
  <sheetFormatPr baseColWidth="10" defaultColWidth="12" defaultRowHeight="10.199999999999999" x14ac:dyDescent="0.2"/>
  <cols>
    <col min="1" max="1" width="2.71093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3" style="1" bestFit="1" customWidth="1"/>
    <col min="6" max="6" width="16.28515625" style="1" customWidth="1"/>
    <col min="7" max="16384" width="12" style="1"/>
  </cols>
  <sheetData>
    <row r="1" spans="1:6" x14ac:dyDescent="0.2">
      <c r="B1" s="81" t="str">
        <f>'Notas de Disciplina Financiera'!A1</f>
        <v>Municipio de Guanajuato</v>
      </c>
      <c r="C1" s="81"/>
      <c r="D1" s="81"/>
      <c r="E1" s="39" t="s">
        <v>0</v>
      </c>
      <c r="F1" s="40">
        <f>'Notas de Disciplina Financiera'!D1</f>
        <v>2024</v>
      </c>
    </row>
    <row r="2" spans="1:6" x14ac:dyDescent="0.2">
      <c r="B2" s="81" t="s">
        <v>1</v>
      </c>
      <c r="C2" s="81"/>
      <c r="D2" s="81"/>
      <c r="E2" s="39" t="s">
        <v>2</v>
      </c>
      <c r="F2" s="40" t="str">
        <f>'Notas de Disciplina Financiera'!D2</f>
        <v>Trimestral</v>
      </c>
    </row>
    <row r="3" spans="1:6" x14ac:dyDescent="0.2">
      <c r="B3" s="81" t="str">
        <f>'Notas de Disciplina Financiera'!A3</f>
        <v>Correspondiente del 1 de Enero al 31 de Marzo de 2024</v>
      </c>
      <c r="C3" s="81"/>
      <c r="D3" s="81"/>
      <c r="E3" s="39" t="s">
        <v>4</v>
      </c>
      <c r="F3" s="40">
        <f>'Notas de Disciplina Financiera'!D3</f>
        <v>1</v>
      </c>
    </row>
    <row r="5" spans="1:6" ht="10.8" thickBot="1" x14ac:dyDescent="0.25">
      <c r="C5" s="42" t="s">
        <v>113</v>
      </c>
    </row>
    <row r="6" spans="1:6" x14ac:dyDescent="0.2">
      <c r="B6" s="90" t="str">
        <f>B1</f>
        <v>Municipio de Guanajuato</v>
      </c>
      <c r="C6" s="91"/>
      <c r="D6" s="91"/>
      <c r="E6" s="91"/>
      <c r="F6" s="92"/>
    </row>
    <row r="7" spans="1:6" x14ac:dyDescent="0.2">
      <c r="B7" s="93" t="s">
        <v>114</v>
      </c>
      <c r="C7" s="94"/>
      <c r="D7" s="94"/>
      <c r="E7" s="94"/>
      <c r="F7" s="95"/>
    </row>
    <row r="8" spans="1:6" x14ac:dyDescent="0.2">
      <c r="B8" s="96" t="s">
        <v>115</v>
      </c>
      <c r="C8" s="97"/>
      <c r="D8" s="97"/>
      <c r="E8" s="97"/>
      <c r="F8" s="98"/>
    </row>
    <row r="9" spans="1:6" ht="20.399999999999999" x14ac:dyDescent="0.2">
      <c r="B9" s="88" t="s">
        <v>116</v>
      </c>
      <c r="C9" s="89" t="s">
        <v>117</v>
      </c>
      <c r="D9" s="66" t="s">
        <v>118</v>
      </c>
      <c r="E9" s="66" t="s">
        <v>119</v>
      </c>
      <c r="F9" s="67" t="s">
        <v>120</v>
      </c>
    </row>
    <row r="10" spans="1:6" x14ac:dyDescent="0.2">
      <c r="A10" s="41"/>
      <c r="B10" s="88"/>
      <c r="C10" s="89"/>
      <c r="D10" s="66" t="s">
        <v>121</v>
      </c>
      <c r="E10" s="66" t="s">
        <v>122</v>
      </c>
      <c r="F10" s="67" t="s">
        <v>123</v>
      </c>
    </row>
    <row r="11" spans="1:6" x14ac:dyDescent="0.2">
      <c r="B11" s="51"/>
      <c r="C11" s="52" t="s">
        <v>124</v>
      </c>
      <c r="D11" s="53">
        <f>SUM(D12:D20)</f>
        <v>0</v>
      </c>
      <c r="E11" s="53">
        <f t="shared" ref="E11:F11" si="0">SUM(E12:E20)</f>
        <v>0</v>
      </c>
      <c r="F11" s="54">
        <f t="shared" si="0"/>
        <v>0</v>
      </c>
    </row>
    <row r="12" spans="1:6" x14ac:dyDescent="0.2">
      <c r="B12" s="55">
        <v>1000</v>
      </c>
      <c r="C12" s="56" t="s">
        <v>125</v>
      </c>
      <c r="D12" s="57">
        <v>0</v>
      </c>
      <c r="E12" s="57">
        <v>0</v>
      </c>
      <c r="F12" s="58">
        <v>0</v>
      </c>
    </row>
    <row r="13" spans="1:6" x14ac:dyDescent="0.2">
      <c r="B13" s="55">
        <v>2000</v>
      </c>
      <c r="C13" s="56" t="s">
        <v>126</v>
      </c>
      <c r="D13" s="57">
        <v>0</v>
      </c>
      <c r="E13" s="57">
        <v>0</v>
      </c>
      <c r="F13" s="58">
        <v>0</v>
      </c>
    </row>
    <row r="14" spans="1:6" x14ac:dyDescent="0.2">
      <c r="B14" s="55">
        <v>3000</v>
      </c>
      <c r="C14" s="56" t="s">
        <v>127</v>
      </c>
      <c r="D14" s="57">
        <v>0</v>
      </c>
      <c r="E14" s="57">
        <v>0</v>
      </c>
      <c r="F14" s="58">
        <v>0</v>
      </c>
    </row>
    <row r="15" spans="1:6" x14ac:dyDescent="0.2">
      <c r="B15" s="55">
        <v>4000</v>
      </c>
      <c r="C15" s="56" t="s">
        <v>128</v>
      </c>
      <c r="D15" s="57">
        <v>0</v>
      </c>
      <c r="E15" s="57">
        <v>0</v>
      </c>
      <c r="F15" s="58">
        <v>0</v>
      </c>
    </row>
    <row r="16" spans="1:6" x14ac:dyDescent="0.2">
      <c r="B16" s="55">
        <v>5000</v>
      </c>
      <c r="C16" s="56" t="s">
        <v>129</v>
      </c>
      <c r="D16" s="57">
        <v>0</v>
      </c>
      <c r="E16" s="57">
        <v>0</v>
      </c>
      <c r="F16" s="58">
        <v>0</v>
      </c>
    </row>
    <row r="17" spans="2:6" x14ac:dyDescent="0.2">
      <c r="B17" s="55">
        <v>6000</v>
      </c>
      <c r="C17" s="56" t="s">
        <v>130</v>
      </c>
      <c r="D17" s="57">
        <v>0</v>
      </c>
      <c r="E17" s="57">
        <v>0</v>
      </c>
      <c r="F17" s="58">
        <v>0</v>
      </c>
    </row>
    <row r="18" spans="2:6" x14ac:dyDescent="0.2">
      <c r="B18" s="55">
        <v>7000</v>
      </c>
      <c r="C18" s="56" t="s">
        <v>131</v>
      </c>
      <c r="D18" s="57">
        <v>0</v>
      </c>
      <c r="E18" s="57">
        <v>0</v>
      </c>
      <c r="F18" s="58">
        <v>0</v>
      </c>
    </row>
    <row r="19" spans="2:6" x14ac:dyDescent="0.2">
      <c r="B19" s="55">
        <v>8000</v>
      </c>
      <c r="C19" s="56" t="s">
        <v>132</v>
      </c>
      <c r="D19" s="57">
        <v>0</v>
      </c>
      <c r="E19" s="57">
        <v>0</v>
      </c>
      <c r="F19" s="58">
        <v>0</v>
      </c>
    </row>
    <row r="20" spans="2:6" x14ac:dyDescent="0.2">
      <c r="B20" s="55">
        <v>9000</v>
      </c>
      <c r="C20" s="56" t="s">
        <v>133</v>
      </c>
      <c r="D20" s="57">
        <v>0</v>
      </c>
      <c r="E20" s="57">
        <v>0</v>
      </c>
      <c r="F20" s="58">
        <v>0</v>
      </c>
    </row>
    <row r="21" spans="2:6" x14ac:dyDescent="0.2">
      <c r="B21" s="55"/>
      <c r="C21" s="59" t="s">
        <v>134</v>
      </c>
      <c r="D21" s="60">
        <f>SUM(D22:D30)</f>
        <v>0</v>
      </c>
      <c r="E21" s="60">
        <f t="shared" ref="E21:F21" si="1">SUM(E22:E30)</f>
        <v>0</v>
      </c>
      <c r="F21" s="61">
        <f t="shared" si="1"/>
        <v>0</v>
      </c>
    </row>
    <row r="22" spans="2:6" x14ac:dyDescent="0.2">
      <c r="B22" s="55">
        <v>1000</v>
      </c>
      <c r="C22" s="56" t="s">
        <v>125</v>
      </c>
      <c r="D22" s="57">
        <v>0</v>
      </c>
      <c r="E22" s="57">
        <v>0</v>
      </c>
      <c r="F22" s="58">
        <v>0</v>
      </c>
    </row>
    <row r="23" spans="2:6" x14ac:dyDescent="0.2">
      <c r="B23" s="55">
        <v>2000</v>
      </c>
      <c r="C23" s="56" t="s">
        <v>126</v>
      </c>
      <c r="D23" s="57">
        <v>0</v>
      </c>
      <c r="E23" s="57">
        <v>0</v>
      </c>
      <c r="F23" s="58">
        <v>0</v>
      </c>
    </row>
    <row r="24" spans="2:6" x14ac:dyDescent="0.2">
      <c r="B24" s="55">
        <v>3000</v>
      </c>
      <c r="C24" s="56" t="s">
        <v>127</v>
      </c>
      <c r="D24" s="57">
        <v>0</v>
      </c>
      <c r="E24" s="57">
        <v>0</v>
      </c>
      <c r="F24" s="58">
        <v>0</v>
      </c>
    </row>
    <row r="25" spans="2:6" x14ac:dyDescent="0.2">
      <c r="B25" s="55">
        <v>4000</v>
      </c>
      <c r="C25" s="56" t="s">
        <v>128</v>
      </c>
      <c r="D25" s="57">
        <v>0</v>
      </c>
      <c r="E25" s="57">
        <v>0</v>
      </c>
      <c r="F25" s="58">
        <v>0</v>
      </c>
    </row>
    <row r="26" spans="2:6" x14ac:dyDescent="0.2">
      <c r="B26" s="55">
        <v>5000</v>
      </c>
      <c r="C26" s="56" t="s">
        <v>129</v>
      </c>
      <c r="D26" s="57">
        <v>0</v>
      </c>
      <c r="E26" s="57">
        <v>0</v>
      </c>
      <c r="F26" s="58">
        <v>0</v>
      </c>
    </row>
    <row r="27" spans="2:6" x14ac:dyDescent="0.2">
      <c r="B27" s="55">
        <v>6000</v>
      </c>
      <c r="C27" s="56" t="s">
        <v>130</v>
      </c>
      <c r="D27" s="57">
        <v>0</v>
      </c>
      <c r="E27" s="57">
        <v>0</v>
      </c>
      <c r="F27" s="58">
        <v>0</v>
      </c>
    </row>
    <row r="28" spans="2:6" x14ac:dyDescent="0.2">
      <c r="B28" s="55">
        <v>7000</v>
      </c>
      <c r="C28" s="56" t="s">
        <v>131</v>
      </c>
      <c r="D28" s="57">
        <v>0</v>
      </c>
      <c r="E28" s="57">
        <v>0</v>
      </c>
      <c r="F28" s="58">
        <v>0</v>
      </c>
    </row>
    <row r="29" spans="2:6" x14ac:dyDescent="0.2">
      <c r="B29" s="55">
        <v>8000</v>
      </c>
      <c r="C29" s="56" t="s">
        <v>132</v>
      </c>
      <c r="D29" s="57">
        <v>0</v>
      </c>
      <c r="E29" s="57">
        <v>0</v>
      </c>
      <c r="F29" s="58">
        <v>0</v>
      </c>
    </row>
    <row r="30" spans="2:6" x14ac:dyDescent="0.2">
      <c r="B30" s="62">
        <v>9000</v>
      </c>
      <c r="C30" s="63" t="s">
        <v>133</v>
      </c>
      <c r="D30" s="64">
        <v>0</v>
      </c>
      <c r="E30" s="64">
        <v>0</v>
      </c>
      <c r="F30" s="65">
        <v>0</v>
      </c>
    </row>
    <row r="31" spans="2:6" ht="10.8" thickBot="1" x14ac:dyDescent="0.25">
      <c r="B31" s="47"/>
      <c r="C31" s="48" t="s">
        <v>36</v>
      </c>
      <c r="D31" s="49">
        <f>D11+D21</f>
        <v>0</v>
      </c>
      <c r="E31" s="49">
        <f t="shared" ref="E31:F31" si="2">E11+E21</f>
        <v>0</v>
      </c>
      <c r="F31" s="50">
        <f t="shared" si="2"/>
        <v>0</v>
      </c>
    </row>
    <row r="33" spans="3:3" x14ac:dyDescent="0.2">
      <c r="C33" s="69" t="s">
        <v>135</v>
      </c>
    </row>
    <row r="34" spans="3:3" x14ac:dyDescent="0.2">
      <c r="C34" s="68" t="s">
        <v>136</v>
      </c>
    </row>
    <row r="36" spans="3:3" x14ac:dyDescent="0.2">
      <c r="C36" s="72" t="s">
        <v>159</v>
      </c>
    </row>
    <row r="38" spans="3:3" x14ac:dyDescent="0.2">
      <c r="C38" s="71" t="s">
        <v>153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hyperlinks>
    <hyperlink ref="C33" location="'NDF-03 (I)'!B30" display="Favor de ver el instructivo de esta nota (NDF-03):"/>
  </hyperlinks>
  <pageMargins left="0.7" right="0.7" top="0.75" bottom="0.75" header="0.3" footer="0.3"/>
  <ignoredErrors>
    <ignoredError sqref="D21:F2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I29" sqref="I29"/>
    </sheetView>
  </sheetViews>
  <sheetFormatPr baseColWidth="10" defaultColWidth="12" defaultRowHeight="10.199999999999999" x14ac:dyDescent="0.2"/>
  <cols>
    <col min="1" max="1" width="2.71093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3" style="1" bestFit="1" customWidth="1"/>
    <col min="6" max="6" width="16.28515625" style="1" customWidth="1"/>
    <col min="7" max="16384" width="12" style="1"/>
  </cols>
  <sheetData>
    <row r="1" spans="1:6" x14ac:dyDescent="0.2">
      <c r="B1" s="81" t="str">
        <f>'Notas de Disciplina Financiera'!A1</f>
        <v>Municipio de Guanajuato</v>
      </c>
      <c r="C1" s="81"/>
      <c r="D1" s="81"/>
      <c r="E1" s="39" t="s">
        <v>0</v>
      </c>
      <c r="F1" s="40">
        <f>'Notas de Disciplina Financiera'!D1</f>
        <v>2024</v>
      </c>
    </row>
    <row r="2" spans="1:6" x14ac:dyDescent="0.2">
      <c r="B2" s="81" t="s">
        <v>1</v>
      </c>
      <c r="C2" s="81"/>
      <c r="D2" s="81"/>
      <c r="E2" s="39" t="s">
        <v>2</v>
      </c>
      <c r="F2" s="40" t="str">
        <f>'Notas de Disciplina Financiera'!D2</f>
        <v>Trimestral</v>
      </c>
    </row>
    <row r="3" spans="1:6" x14ac:dyDescent="0.2">
      <c r="B3" s="81" t="str">
        <f>'Notas de Disciplina Financiera'!A3</f>
        <v>Correspondiente del 1 de Enero al 31 de Marzo de 2024</v>
      </c>
      <c r="C3" s="81"/>
      <c r="D3" s="81"/>
      <c r="E3" s="39" t="s">
        <v>4</v>
      </c>
      <c r="F3" s="40">
        <f>'Notas de Disciplina Financiera'!D3</f>
        <v>1</v>
      </c>
    </row>
    <row r="5" spans="1:6" x14ac:dyDescent="0.2">
      <c r="B5" s="42"/>
      <c r="C5" s="42" t="s">
        <v>16</v>
      </c>
    </row>
    <row r="7" spans="1:6" x14ac:dyDescent="0.2">
      <c r="B7" s="1" t="s">
        <v>137</v>
      </c>
    </row>
    <row r="8" spans="1:6" x14ac:dyDescent="0.2">
      <c r="B8" s="44" t="s">
        <v>138</v>
      </c>
    </row>
    <row r="9" spans="1:6" x14ac:dyDescent="0.2">
      <c r="A9" s="41"/>
      <c r="B9" s="46" t="s">
        <v>139</v>
      </c>
    </row>
    <row r="10" spans="1:6" x14ac:dyDescent="0.2">
      <c r="B10" s="46" t="s">
        <v>140</v>
      </c>
    </row>
    <row r="13" spans="1:6" x14ac:dyDescent="0.2">
      <c r="C13" s="69" t="s">
        <v>141</v>
      </c>
    </row>
    <row r="14" spans="1:6" x14ac:dyDescent="0.2">
      <c r="C14" s="68" t="s">
        <v>142</v>
      </c>
    </row>
    <row r="17" spans="3:3" x14ac:dyDescent="0.2">
      <c r="C17" s="73" t="s">
        <v>157</v>
      </c>
    </row>
    <row r="19" spans="3:3" x14ac:dyDescent="0.2">
      <c r="C19" s="74" t="s">
        <v>154</v>
      </c>
    </row>
  </sheetData>
  <mergeCells count="3">
    <mergeCell ref="B1:D1"/>
    <mergeCell ref="B2:D2"/>
    <mergeCell ref="B3:D3"/>
  </mergeCells>
  <hyperlinks>
    <hyperlink ref="C13" location="'NDF-04 (I)'!B24" display="Favor de ver el instructivo de esta nota (NDF-03):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16" sqref="C16"/>
    </sheetView>
  </sheetViews>
  <sheetFormatPr baseColWidth="10" defaultColWidth="12" defaultRowHeight="10.199999999999999" x14ac:dyDescent="0.2"/>
  <cols>
    <col min="1" max="1" width="2.71093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3" style="1" bestFit="1" customWidth="1"/>
    <col min="6" max="6" width="16.28515625" style="1" customWidth="1"/>
    <col min="7" max="16384" width="12" style="1"/>
  </cols>
  <sheetData>
    <row r="1" spans="1:6" x14ac:dyDescent="0.2">
      <c r="B1" s="81" t="str">
        <f>'Notas de Disciplina Financiera'!A1</f>
        <v>Municipio de Guanajuato</v>
      </c>
      <c r="C1" s="81"/>
      <c r="D1" s="81"/>
      <c r="E1" s="39" t="s">
        <v>0</v>
      </c>
      <c r="F1" s="40">
        <f>'Notas de Disciplina Financiera'!D1</f>
        <v>2024</v>
      </c>
    </row>
    <row r="2" spans="1:6" x14ac:dyDescent="0.2">
      <c r="B2" s="81" t="s">
        <v>1</v>
      </c>
      <c r="C2" s="81"/>
      <c r="D2" s="81"/>
      <c r="E2" s="39" t="s">
        <v>2</v>
      </c>
      <c r="F2" s="40" t="str">
        <f>'Notas de Disciplina Financiera'!D2</f>
        <v>Trimestral</v>
      </c>
    </row>
    <row r="3" spans="1:6" x14ac:dyDescent="0.2">
      <c r="B3" s="81" t="str">
        <f>'Notas de Disciplina Financiera'!A3</f>
        <v>Correspondiente del 1 de Enero al 31 de Marzo de 2024</v>
      </c>
      <c r="C3" s="81"/>
      <c r="D3" s="81"/>
      <c r="E3" s="39" t="s">
        <v>4</v>
      </c>
      <c r="F3" s="40">
        <f>'Notas de Disciplina Financiera'!D3</f>
        <v>1</v>
      </c>
    </row>
    <row r="5" spans="1:6" x14ac:dyDescent="0.2">
      <c r="B5" s="42"/>
      <c r="C5" s="42" t="s">
        <v>18</v>
      </c>
    </row>
    <row r="7" spans="1:6" x14ac:dyDescent="0.2">
      <c r="B7" s="1" t="s">
        <v>137</v>
      </c>
    </row>
    <row r="8" spans="1:6" x14ac:dyDescent="0.2">
      <c r="B8" s="44" t="s">
        <v>143</v>
      </c>
    </row>
    <row r="9" spans="1:6" x14ac:dyDescent="0.2">
      <c r="A9" s="41"/>
      <c r="B9" s="45" t="s">
        <v>144</v>
      </c>
    </row>
    <row r="10" spans="1:6" x14ac:dyDescent="0.2">
      <c r="B10" s="45" t="s">
        <v>145</v>
      </c>
    </row>
    <row r="13" spans="1:6" x14ac:dyDescent="0.2">
      <c r="C13" s="69" t="s">
        <v>146</v>
      </c>
    </row>
    <row r="14" spans="1:6" x14ac:dyDescent="0.2">
      <c r="C14" s="68" t="s">
        <v>147</v>
      </c>
    </row>
    <row r="16" spans="1:6" x14ac:dyDescent="0.2">
      <c r="C16" s="73" t="s">
        <v>158</v>
      </c>
    </row>
    <row r="18" spans="3:3" x14ac:dyDescent="0.2">
      <c r="C18" s="74" t="s">
        <v>155</v>
      </c>
    </row>
  </sheetData>
  <mergeCells count="3">
    <mergeCell ref="B1:D1"/>
    <mergeCell ref="B2:D2"/>
    <mergeCell ref="B3:D3"/>
  </mergeCells>
  <hyperlinks>
    <hyperlink ref="C13" location="'NDF-05 (I)'!B22" display="Favor de ver el instructivo de esta nota (NDF-05):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selection activeCell="F11" sqref="F11"/>
    </sheetView>
  </sheetViews>
  <sheetFormatPr baseColWidth="10" defaultColWidth="12" defaultRowHeight="10.199999999999999" x14ac:dyDescent="0.2"/>
  <cols>
    <col min="1" max="1" width="2.7109375" style="1" customWidth="1"/>
    <col min="2" max="2" width="11.7109375" style="1" customWidth="1"/>
    <col min="3" max="3" width="85" style="1" bestFit="1" customWidth="1"/>
    <col min="4" max="4" width="18.42578125" style="1" customWidth="1"/>
    <col min="5" max="5" width="13" style="1" bestFit="1" customWidth="1"/>
    <col min="6" max="6" width="16.28515625" style="1" customWidth="1"/>
    <col min="7" max="16384" width="12" style="1"/>
  </cols>
  <sheetData>
    <row r="1" spans="1:6" x14ac:dyDescent="0.2">
      <c r="B1" s="81" t="str">
        <f>'Notas de Disciplina Financiera'!A1</f>
        <v>Municipio de Guanajuato</v>
      </c>
      <c r="C1" s="81"/>
      <c r="D1" s="81"/>
      <c r="E1" s="39" t="s">
        <v>0</v>
      </c>
      <c r="F1" s="40">
        <f>'Notas de Disciplina Financiera'!D1</f>
        <v>2024</v>
      </c>
    </row>
    <row r="2" spans="1:6" x14ac:dyDescent="0.2">
      <c r="B2" s="81" t="s">
        <v>1</v>
      </c>
      <c r="C2" s="81"/>
      <c r="D2" s="81"/>
      <c r="E2" s="39" t="s">
        <v>2</v>
      </c>
      <c r="F2" s="40" t="str">
        <f>'Notas de Disciplina Financiera'!D2</f>
        <v>Trimestral</v>
      </c>
    </row>
    <row r="3" spans="1:6" x14ac:dyDescent="0.2">
      <c r="B3" s="81" t="str">
        <f>'Notas de Disciplina Financiera'!A3</f>
        <v>Correspondiente del 1 de Enero al 31 de Marzo de 2024</v>
      </c>
      <c r="C3" s="81"/>
      <c r="D3" s="81"/>
      <c r="E3" s="39" t="s">
        <v>4</v>
      </c>
      <c r="F3" s="40">
        <f>'Notas de Disciplina Financiera'!D3</f>
        <v>1</v>
      </c>
    </row>
    <row r="5" spans="1:6" x14ac:dyDescent="0.2">
      <c r="B5" s="42"/>
      <c r="C5" s="42" t="s">
        <v>20</v>
      </c>
    </row>
    <row r="7" spans="1:6" x14ac:dyDescent="0.2">
      <c r="B7" s="1" t="s">
        <v>137</v>
      </c>
    </row>
    <row r="8" spans="1:6" x14ac:dyDescent="0.2">
      <c r="B8" s="44" t="s">
        <v>148</v>
      </c>
    </row>
    <row r="9" spans="1:6" x14ac:dyDescent="0.2">
      <c r="A9" s="41"/>
    </row>
    <row r="11" spans="1:6" x14ac:dyDescent="0.2">
      <c r="C11" s="73" t="s">
        <v>160</v>
      </c>
    </row>
    <row r="13" spans="1:6" x14ac:dyDescent="0.2">
      <c r="C13" s="74" t="s">
        <v>156</v>
      </c>
    </row>
  </sheetData>
  <mergeCells count="3">
    <mergeCell ref="B1:D1"/>
    <mergeCell ref="B2:D2"/>
    <mergeCell ref="B3:D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741666-B467-42AD-81E5-1DC0D3595A63}">
  <ds:schemaRefs>
    <ds:schemaRef ds:uri="0c865bf4-0f22-4e4d-b041-7b0c1657e5a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aa8a68a-ab09-4ac8-a697-fdce915bc56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EVELIN</cp:lastModifiedBy>
  <cp:revision/>
  <dcterms:created xsi:type="dcterms:W3CDTF">2024-03-15T21:50:03Z</dcterms:created>
  <dcterms:modified xsi:type="dcterms:W3CDTF">2024-04-25T18:41:31Z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