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\Desktop\M13D_2402\Terminados\"/>
    </mc:Choice>
  </mc:AlternateContent>
  <bookViews>
    <workbookView xWindow="-110" yWindow="-110" windowWidth="23270" windowHeight="12470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6">Conciliacion_Eg!$A$1:$F$57</definedName>
    <definedName name="_xlnm.Print_Area" localSheetId="5">Conciliacion_Ig!$A$1:$E$38</definedName>
    <definedName name="_xlnm.Print_Area" localSheetId="4">EFE!$A$1:$E$153</definedName>
    <definedName name="_xlnm.Print_Area" localSheetId="2">ESF!$A$1:$J$194</definedName>
    <definedName name="_xlnm.Print_Area" localSheetId="7">Memoria!$A$1:$J$72</definedName>
    <definedName name="_xlnm.Print_Area" localSheetId="0">'Notas a los Edos Financieros'!$A$1:$D$58</definedName>
    <definedName name="_xlnm.Print_Titles" localSheetId="1">ACT!$1:$6</definedName>
    <definedName name="_xlnm.Print_Titles" localSheetId="4">EFE!$1:$6</definedName>
    <definedName name="_xlnm.Print_Titles" localSheetId="2">ESF!$1:$6</definedName>
    <definedName name="_xlnm.Print_Titles" localSheetId="3">VHP!$1:$6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62" l="1"/>
  <c r="D134" i="62"/>
  <c r="C134" i="62"/>
  <c r="D124" i="62"/>
  <c r="C124" i="62"/>
  <c r="D116" i="62"/>
  <c r="C116" i="62"/>
  <c r="D114" i="62"/>
  <c r="C114" i="62"/>
  <c r="D112" i="62"/>
  <c r="C112" i="62"/>
  <c r="D106" i="62"/>
  <c r="C106" i="62"/>
  <c r="D103" i="62"/>
  <c r="C103" i="62"/>
  <c r="D102" i="62"/>
  <c r="D101" i="62" s="1"/>
  <c r="D93" i="62"/>
  <c r="C93" i="62"/>
  <c r="D91" i="62"/>
  <c r="C91" i="62"/>
  <c r="C90" i="62" s="1"/>
  <c r="D90" i="62"/>
  <c r="D81" i="62"/>
  <c r="C81" i="62"/>
  <c r="D75" i="62"/>
  <c r="C75" i="62"/>
  <c r="D72" i="62"/>
  <c r="C72" i="62"/>
  <c r="C63" i="62"/>
  <c r="D59" i="62"/>
  <c r="C59" i="62"/>
  <c r="D57" i="62"/>
  <c r="C57" i="62"/>
  <c r="D55" i="62"/>
  <c r="D50" i="62" s="1"/>
  <c r="C55" i="62"/>
  <c r="C50" i="62" s="1"/>
  <c r="D53" i="62"/>
  <c r="C53" i="62"/>
  <c r="D51" i="62"/>
  <c r="C51" i="62"/>
  <c r="C102" i="62" l="1"/>
  <c r="C101" i="62" s="1"/>
  <c r="C62" i="62"/>
  <c r="C49" i="62"/>
  <c r="C136" i="62" s="1"/>
  <c r="D62" i="62"/>
  <c r="D49" i="62" s="1"/>
  <c r="D136" i="62" s="1"/>
  <c r="A4" i="65" l="1"/>
  <c r="D38" i="62"/>
  <c r="C38" i="62"/>
  <c r="C167" i="59" l="1"/>
  <c r="C159" i="59"/>
  <c r="C155" i="59"/>
  <c r="C144" i="59"/>
  <c r="C49" i="65" l="1"/>
  <c r="C40" i="65"/>
  <c r="D21" i="62" l="1"/>
  <c r="C21" i="62"/>
  <c r="D29" i="62" l="1"/>
  <c r="D4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211" i="60" l="1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l="1"/>
  <c r="D10" i="60" s="1"/>
  <c r="D9" i="60" l="1"/>
  <c r="D18" i="60"/>
  <c r="D26" i="60"/>
  <c r="D34" i="60"/>
  <c r="D43" i="60"/>
  <c r="D52" i="60"/>
  <c r="D60" i="60"/>
  <c r="D68" i="60"/>
  <c r="D76" i="60"/>
  <c r="D84" i="60"/>
  <c r="D19" i="60"/>
  <c r="D35" i="60"/>
  <c r="D44" i="60"/>
  <c r="D85" i="60"/>
  <c r="D12" i="60"/>
  <c r="D20" i="60"/>
  <c r="D28" i="60"/>
  <c r="D45" i="60"/>
  <c r="D54" i="60"/>
  <c r="D62" i="60"/>
  <c r="D78" i="60"/>
  <c r="D86" i="60"/>
  <c r="D33" i="60"/>
  <c r="D13" i="60"/>
  <c r="D29" i="60"/>
  <c r="D38" i="60"/>
  <c r="D46" i="60"/>
  <c r="D55" i="60"/>
  <c r="D63" i="60"/>
  <c r="D71" i="60"/>
  <c r="D87" i="60"/>
  <c r="D80" i="60"/>
  <c r="D23" i="60"/>
  <c r="D40" i="60"/>
  <c r="D65" i="60"/>
  <c r="D37" i="60"/>
  <c r="D59" i="60"/>
  <c r="D14" i="60"/>
  <c r="D22" i="60"/>
  <c r="D47" i="60"/>
  <c r="D56" i="60"/>
  <c r="D72" i="60"/>
  <c r="D88" i="60"/>
  <c r="D31" i="60"/>
  <c r="D17" i="60"/>
  <c r="D50" i="60"/>
  <c r="D75" i="60"/>
  <c r="D53" i="60"/>
  <c r="D15" i="60"/>
  <c r="D89" i="60"/>
  <c r="D67" i="60"/>
  <c r="D77" i="60"/>
  <c r="D51" i="60"/>
  <c r="D16" i="60"/>
  <c r="D24" i="60"/>
  <c r="D32" i="60"/>
  <c r="D41" i="60"/>
  <c r="D49" i="60"/>
  <c r="D66" i="60"/>
  <c r="D74" i="60"/>
  <c r="D82" i="60"/>
  <c r="D90" i="60"/>
  <c r="D25" i="60"/>
  <c r="D42" i="60"/>
  <c r="D61" i="60"/>
  <c r="D11" i="60"/>
  <c r="D21" i="60"/>
  <c r="D39" i="60"/>
  <c r="D73" i="60"/>
  <c r="D81" i="60"/>
  <c r="D64" i="60"/>
  <c r="D83" i="60"/>
  <c r="D27" i="60"/>
  <c r="D79" i="60"/>
  <c r="D58" i="60"/>
  <c r="D70" i="60"/>
  <c r="D48" i="60"/>
  <c r="D30" i="60"/>
  <c r="D36" i="60"/>
  <c r="D69" i="60"/>
  <c r="D57" i="60"/>
</calcChain>
</file>

<file path=xl/sharedStrings.xml><?xml version="1.0" encoding="utf-8"?>
<sst xmlns="http://schemas.openxmlformats.org/spreadsheetml/2006/main" count="887" uniqueCount="618">
  <si>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</si>
  <si>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</si>
  <si>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</si>
  <si>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</si>
  <si>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</si>
  <si>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</si>
  <si>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</si>
  <si>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</si>
  <si>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</si>
  <si>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</si>
  <si>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</si>
  <si>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</si>
  <si>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</si>
  <si>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</si>
  <si>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</si>
  <si>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</si>
  <si>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</si>
  <si>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</si>
  <si>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</si>
  <si>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</si>
  <si>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</si>
  <si>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</si>
  <si>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</si>
  <si>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</si>
  <si>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</si>
  <si>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</si>
  <si>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</si>
  <si>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</si>
  <si>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</si>
  <si>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</si>
  <si>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</si>
  <si>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</si>
  <si>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</si>
  <si>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</si>
  <si>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</si>
  <si>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</si>
  <si>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</si>
  <si>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</si>
  <si>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</si>
  <si>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</si>
  <si>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</si>
  <si>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</si>
  <si>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</si>
  <si>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</si>
  <si>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</si>
  <si>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</si>
  <si>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</si>
  <si>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</si>
  <si>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</si>
  <si>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</si>
  <si>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</si>
  <si>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</si>
  <si>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</si>
  <si>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</si>
  <si>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</si>
  <si>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</si>
  <si>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</si>
  <si>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</si>
  <si>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</si>
  <si>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</si>
  <si>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</si>
  <si>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</si>
  <si>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</si>
  <si>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</si>
  <si>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</si>
  <si>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</si>
  <si>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</si>
  <si>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</si>
  <si>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</si>
  <si>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</si>
  <si>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</si>
  <si>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</si>
  <si>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</si>
  <si>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</si>
  <si>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</si>
  <si>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</si>
  <si>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</si>
  <si>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</si>
  <si>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</si>
  <si>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</si>
  <si>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</si>
  <si>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</si>
  <si>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</si>
  <si>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</si>
  <si>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</si>
  <si>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</si>
  <si>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</si>
  <si>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</si>
  <si>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</si>
  <si>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</si>
  <si>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</si>
  <si>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</si>
  <si>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</si>
  <si>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</si>
  <si>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</si>
  <si>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</si>
  <si>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</si>
  <si>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</si>
  <si>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</si>
  <si>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</si>
  <si>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</si>
  <si>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</si>
  <si>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</si>
  <si>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</si>
  <si>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</si>
  <si>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</si>
  <si>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</si>
  <si>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</si>
  <si>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</si>
  <si>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</si>
  <si>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</si>
  <si>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</si>
  <si>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</si>
  <si>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</si>
  <si>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</si>
  <si>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</si>
  <si>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</si>
  <si>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</si>
  <si>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</si>
  <si>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</si>
  <si>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</si>
  <si>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</si>
  <si>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</si>
  <si>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</si>
  <si>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</si>
  <si>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</si>
  <si>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</si>
  <si>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</si>
  <si>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</si>
  <si>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</si>
  <si>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</si>
  <si>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</si>
  <si>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</si>
  <si>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</si>
  <si>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</si>
  <si>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</si>
  <si>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</si>
  <si>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</si>
  <si>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</si>
  <si>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</si>
  <si>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</si>
  <si>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</si>
  <si>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</si>
  <si>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</si>
  <si>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</si>
  <si>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</si>
  <si>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</si>
  <si>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</si>
  <si>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</si>
  <si>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</si>
  <si>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</si>
  <si>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</si>
  <si>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</si>
  <si>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</si>
  <si>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</si>
  <si>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</si>
  <si>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</si>
  <si>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</si>
  <si>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</si>
  <si>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</si>
  <si>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</si>
  <si>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</si>
  <si>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</si>
  <si>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</si>
  <si>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</si>
  <si>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</si>
  <si>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</si>
  <si>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</si>
  <si>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</si>
  <si>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</si>
  <si>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</si>
  <si>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</si>
  <si>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</si>
  <si>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</si>
  <si>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</si>
  <si>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</si>
  <si>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</si>
  <si>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</si>
  <si>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</si>
  <si>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</si>
  <si>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</si>
  <si>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</si>
  <si>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</si>
  <si>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</si>
  <si>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</si>
  <si>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</si>
  <si>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</si>
  <si>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</si>
  <si>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</si>
  <si>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</si>
  <si>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</si>
  <si>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</si>
  <si>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</si>
  <si>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</si>
  <si>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</si>
  <si>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</si>
  <si>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</si>
  <si>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</si>
  <si>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</si>
  <si>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</si>
  <si>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</si>
  <si>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</si>
  <si>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</si>
  <si>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</si>
  <si>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</si>
  <si>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</si>
  <si>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</si>
  <si>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</si>
  <si>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</si>
  <si>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</si>
  <si>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</si>
  <si>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</si>
  <si>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</si>
  <si>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</si>
  <si>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</si>
  <si>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</si>
  <si>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</si>
  <si>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</si>
  <si>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</si>
  <si>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</si>
  <si>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</si>
  <si>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</si>
  <si>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</si>
  <si>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</si>
  <si>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</si>
  <si>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</si>
  <si>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</si>
  <si>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</si>
  <si>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</si>
  <si>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</si>
  <si>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</si>
  <si>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</si>
  <si>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</si>
  <si>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</si>
  <si>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</si>
  <si>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</si>
  <si>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</si>
  <si>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</si>
  <si>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</si>
  <si>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</si>
  <si>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</si>
  <si>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</si>
  <si>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</si>
  <si>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</si>
  <si>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</si>
  <si>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</si>
  <si>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</si>
  <si>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</si>
  <si>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</si>
  <si>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</si>
  <si>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</si>
  <si>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</si>
  <si>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</si>
  <si>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</si>
  <si>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</si>
  <si>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</si>
  <si>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</si>
  <si>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</si>
  <si>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</si>
  <si>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</si>
  <si>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</si>
  <si>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</si>
  <si>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</si>
  <si>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</si>
  <si>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</si>
  <si>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</si>
  <si>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</si>
  <si>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</si>
  <si>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</si>
  <si>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</si>
  <si>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</si>
  <si>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</si>
  <si>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</si>
  <si>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</si>
  <si>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</si>
  <si>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</si>
  <si>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</si>
  <si>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</si>
  <si>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</si>
  <si>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</si>
  <si>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</si>
  <si>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</si>
  <si>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</si>
  <si>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</si>
  <si>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</si>
  <si>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</si>
  <si>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</si>
  <si>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</si>
  <si>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</si>
  <si>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</si>
  <si>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</si>
  <si>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</si>
  <si>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</si>
  <si>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</si>
  <si>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</si>
  <si>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</si>
  <si>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</si>
  <si>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</si>
  <si>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</si>
  <si>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</si>
  <si>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</si>
  <si>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</si>
  <si>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</si>
  <si>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</si>
  <si>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</si>
  <si>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</si>
  <si>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</si>
  <si>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</si>
  <si>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</si>
  <si>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</si>
  <si>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</si>
  <si>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</si>
  <si>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</si>
  <si>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</si>
  <si>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</si>
  <si>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</si>
  <si>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</si>
  <si>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</si>
  <si>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</si>
  <si>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</si>
  <si>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</si>
  <si>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</si>
  <si>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</si>
  <si>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</si>
  <si>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</si>
  <si>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</si>
  <si>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</si>
  <si>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</si>
  <si>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</si>
  <si>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</si>
  <si>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</si>
  <si>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</si>
  <si>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</si>
  <si>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</si>
  <si>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</si>
  <si>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</si>
  <si>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</si>
  <si>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</si>
  <si>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</si>
  <si>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</si>
  <si>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</si>
  <si>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</si>
  <si>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</si>
  <si>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</si>
  <si>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</si>
  <si>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</si>
  <si>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</si>
  <si>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</si>
  <si>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</si>
  <si>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</si>
  <si>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</si>
  <si>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</si>
  <si>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</si>
  <si>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</si>
  <si>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</si>
  <si>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</si>
  <si>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</si>
  <si>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</si>
  <si>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</si>
  <si>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</si>
  <si>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</si>
  <si>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</si>
  <si>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</si>
  <si>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</si>
  <si>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</si>
  <si>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</si>
  <si>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</si>
  <si>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</si>
  <si>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</si>
  <si>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</si>
  <si>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</si>
  <si>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</si>
  <si>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</si>
  <si>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</si>
  <si>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</si>
  <si>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</si>
  <si>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</si>
  <si>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</si>
  <si>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</si>
  <si>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</si>
  <si>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</si>
  <si>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</si>
  <si>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</si>
  <si>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</si>
  <si>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</si>
  <si>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</si>
  <si>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</si>
  <si>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</si>
  <si>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</si>
  <si>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</si>
  <si>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</si>
  <si>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</si>
  <si>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</si>
  <si>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</si>
  <si>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</si>
  <si>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</si>
  <si>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</si>
  <si>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</si>
  <si>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</si>
  <si>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</si>
  <si>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</si>
  <si>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</si>
  <si>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</si>
  <si>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</si>
  <si>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</si>
  <si>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</si>
  <si>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</si>
  <si>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</si>
  <si>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</si>
  <si>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</si>
  <si>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</si>
  <si>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</si>
  <si>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</si>
  <si>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</si>
  <si>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</si>
  <si>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</si>
  <si>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</si>
  <si>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</si>
  <si>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</si>
  <si>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</si>
  <si>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</si>
  <si>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</si>
  <si>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</si>
  <si>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</si>
  <si>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</si>
  <si>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</si>
  <si>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</si>
  <si>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</si>
  <si>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</si>
  <si>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</si>
  <si>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</si>
  <si>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</si>
  <si>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</si>
  <si>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</si>
  <si>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</si>
  <si>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</si>
  <si>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</si>
  <si>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</si>
  <si>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</si>
  <si>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</si>
  <si>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</si>
  <si>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</si>
  <si>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</si>
  <si>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</si>
  <si>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</si>
  <si>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</si>
  <si>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</si>
  <si>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</si>
  <si>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</si>
  <si>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</si>
  <si>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</si>
  <si>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</si>
  <si>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</si>
  <si>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</si>
  <si>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</si>
  <si>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</si>
  <si>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</si>
  <si>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</si>
  <si>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</si>
  <si>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</si>
  <si>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</si>
  <si>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</si>
  <si>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</si>
  <si>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</si>
  <si>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</si>
  <si>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</si>
  <si>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</si>
  <si>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</si>
  <si>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</si>
  <si>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</si>
  <si>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</si>
  <si>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</si>
  <si>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</si>
  <si>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</si>
  <si>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</si>
  <si>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</si>
  <si>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</si>
  <si>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</si>
  <si>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</si>
  <si>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</si>
  <si>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</si>
  <si>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</si>
  <si>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</si>
  <si>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</si>
  <si>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</si>
  <si>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</si>
  <si>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</si>
  <si>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</si>
  <si>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</si>
  <si>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</si>
  <si>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</si>
  <si>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</si>
  <si>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</si>
  <si>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</si>
  <si>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</si>
  <si>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</si>
  <si>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</si>
  <si>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</si>
  <si>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</si>
  <si>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</si>
  <si>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</si>
  <si>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</si>
  <si>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</si>
  <si>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</si>
  <si>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</si>
  <si>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</si>
  <si>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</si>
  <si>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</si>
  <si>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</si>
  <si>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</si>
  <si>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</si>
  <si>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</si>
  <si>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</si>
  <si>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</si>
  <si>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</si>
  <si>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</si>
  <si>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</si>
  <si>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</si>
  <si>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</si>
  <si>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</si>
  <si>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</si>
  <si>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</si>
  <si>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</si>
  <si>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</si>
  <si>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</si>
  <si>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</si>
  <si>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</si>
  <si>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</si>
  <si>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</si>
  <si>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</si>
  <si>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</si>
  <si>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</si>
  <si>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</si>
  <si>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</si>
  <si>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</si>
  <si>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</si>
  <si>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</si>
  <si>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</si>
  <si>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</si>
  <si>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Municipal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</si>
  <si>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</si>
  <si>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</si>
  <si>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</si>
  <si>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</si>
  <si>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</si>
  <si>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</si>
  <si>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</si>
  <si>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</si>
  <si>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</si>
  <si>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</si>
  <si>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</si>
  <si>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</si>
  <si>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</si>
  <si>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</si>
  <si>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</si>
  <si>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</si>
  <si>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</si>
  <si>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</si>
  <si>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</si>
  <si>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</si>
  <si>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</si>
  <si>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</si>
  <si>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</si>
  <si>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</si>
  <si>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</si>
  <si>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</si>
  <si>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</si>
  <si>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</si>
  <si>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</si>
  <si>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</si>
  <si>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</si>
  <si>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</si>
  <si>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</si>
  <si>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</si>
  <si>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</si>
  <si>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</si>
  <si>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</si>
  <si>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</si>
  <si>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</si>
  <si>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</si>
  <si>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</si>
  <si>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</si>
  <si>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</si>
  <si>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</si>
  <si>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</si>
  <si>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</si>
  <si>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</si>
  <si>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</si>
  <si>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</si>
  <si>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</si>
  <si>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</si>
  <si>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</si>
  <si>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 de Guanajuato, Gto.</t>
  </si>
  <si>
    <t>Del 1 de Enero al 30 de Junio de 2024</t>
  </si>
  <si>
    <t>CUENTAS DE ORDEN PRESUPUESTARIO</t>
  </si>
  <si>
    <t>Donaciones de capital</t>
  </si>
  <si>
    <t>Actualización de la Hacienda pública</t>
  </si>
  <si>
    <t>Municipal y Estatal</t>
  </si>
  <si>
    <t>Gastos otorgasdos a reserva de comprobar que serán compensados en el siguiente perido trimestral</t>
  </si>
  <si>
    <t>Fondos fijos asignados a las distintas áreas del SDIF</t>
  </si>
  <si>
    <t>Costeo por ordenes</t>
  </si>
  <si>
    <t>PEPS</t>
  </si>
  <si>
    <t>Se estima conveniente dado que se tiene variedad de productos en existencia</t>
  </si>
  <si>
    <t>No se tiene impacto negativo por el método de valuación</t>
  </si>
  <si>
    <t>Línea recta</t>
  </si>
  <si>
    <t>5% anual</t>
  </si>
  <si>
    <t>La depreciación se calcula anualmente, sin cambios en criterio contable</t>
  </si>
  <si>
    <t>10% anual con excepción de bienes del tipo 5151 a los que se aplica 33.33% anual</t>
  </si>
  <si>
    <t>10% anual para bienes del tipo 5211, 33.33% para bienes del tipo 5231; 10% y 20% dependiendo de las características de cada bien para los del tipo 5291</t>
  </si>
  <si>
    <t>10% anual</t>
  </si>
  <si>
    <t>25% / 20% anual, Criterios SFIyA y CONAC, respectivamente</t>
  </si>
  <si>
    <t>No aplica</t>
  </si>
  <si>
    <t>Inpuestos federales y estatales que se enteran en el mes de julio</t>
  </si>
  <si>
    <t>Intereses bancarios</t>
  </si>
  <si>
    <t>Ingresos propios; venta de souvenirs, consultas, terapias, acceso instalaciones, etc…</t>
  </si>
  <si>
    <t>Transferencias del Municipio</t>
  </si>
  <si>
    <t>Ingresos por donativos</t>
  </si>
  <si>
    <t>Pago de nomina de la quincena 1 a la 12 del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</si>
</sst>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  <font>
      <u/>
      <sz val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51">
    <xf numFmtId="0" fontId="0" fillId="0" borderId="0" xfId="0"/>
    <xf numFmtId="0" fontId="2" fillId="0" borderId="0" xfId="0" applyFont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/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11" fillId="8" borderId="0" xfId="0" applyFont="1" applyFill="1"/>
    <xf numFmtId="0" fontId="12" fillId="9" borderId="0" xfId="0" applyFont="1" applyFill="1"/>
    <xf numFmtId="0" fontId="9" fillId="0" borderId="0" xfId="0" applyFont="1"/>
    <xf numFmtId="0" fontId="11" fillId="3" borderId="0" xfId="9" applyFont="1" applyFill="1"/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" fillId="3" borderId="3" xfId="8" applyFont="1" applyFill="1" applyBorder="1" applyAlignment="1">
      <alignment horizontal="right" vertical="center"/>
    </xf>
    <xf numFmtId="0" fontId="1" fillId="3" borderId="7" xfId="8" applyFont="1" applyFill="1" applyBorder="1" applyAlignment="1">
      <alignment horizontal="left" vertical="center"/>
    </xf>
    <xf numFmtId="0" fontId="1" fillId="3" borderId="8" xfId="8" applyFont="1" applyFill="1" applyBorder="1" applyAlignment="1">
      <alignment vertical="center"/>
    </xf>
    <xf numFmtId="0" fontId="1" fillId="3" borderId="8" xfId="8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16" fillId="0" borderId="2" xfId="11" applyFont="1" applyFill="1" applyBorder="1" applyAlignment="1" applyProtection="1">
      <alignment horizontal="center"/>
      <protection locked="0"/>
    </xf>
    <xf numFmtId="0" fontId="16" fillId="0" borderId="8" xfId="11" applyFont="1" applyFill="1" applyBorder="1" applyProtection="1">
      <protection locked="0"/>
    </xf>
    <xf numFmtId="0" fontId="2" fillId="0" borderId="8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1" fillId="3" borderId="0" xfId="8" applyFont="1" applyFill="1" applyBorder="1" applyAlignment="1">
      <alignment horizontal="right" vertical="center"/>
    </xf>
    <xf numFmtId="0" fontId="17" fillId="0" borderId="0" xfId="0" applyFont="1" applyProtection="1">
      <protection locked="0"/>
    </xf>
    <xf numFmtId="0" fontId="1" fillId="0" borderId="10" xfId="12" applyFont="1" applyBorder="1" applyAlignment="1">
      <alignment horizontal="center"/>
    </xf>
    <xf numFmtId="0" fontId="1" fillId="0" borderId="10" xfId="12" applyFont="1" applyBorder="1"/>
    <xf numFmtId="4" fontId="1" fillId="0" borderId="10" xfId="12" applyNumberFormat="1" applyFont="1" applyBorder="1"/>
    <xf numFmtId="9" fontId="1" fillId="0" borderId="10" xfId="12" applyNumberFormat="1" applyFont="1" applyBorder="1"/>
    <xf numFmtId="0" fontId="2" fillId="0" borderId="10" xfId="12" applyFont="1" applyBorder="1"/>
    <xf numFmtId="0" fontId="1" fillId="0" borderId="11" xfId="12" applyFont="1" applyBorder="1" applyAlignment="1">
      <alignment horizontal="center"/>
    </xf>
    <xf numFmtId="0" fontId="1" fillId="0" borderId="11" xfId="12" applyFont="1" applyBorder="1"/>
    <xf numFmtId="4" fontId="1" fillId="0" borderId="11" xfId="12" applyNumberFormat="1" applyFont="1" applyBorder="1"/>
    <xf numFmtId="9" fontId="1" fillId="0" borderId="11" xfId="12" applyNumberFormat="1" applyFont="1" applyBorder="1"/>
    <xf numFmtId="0" fontId="2" fillId="0" borderId="11" xfId="12" applyFont="1" applyBorder="1"/>
    <xf numFmtId="0" fontId="2" fillId="0" borderId="11" xfId="12" applyFont="1" applyBorder="1" applyAlignment="1">
      <alignment horizontal="center"/>
    </xf>
    <xf numFmtId="4" fontId="2" fillId="0" borderId="11" xfId="12" applyNumberFormat="1" applyFont="1" applyBorder="1"/>
    <xf numFmtId="9" fontId="2" fillId="0" borderId="11" xfId="12" applyNumberFormat="1" applyFont="1" applyBorder="1"/>
    <xf numFmtId="0" fontId="1" fillId="0" borderId="10" xfId="12" applyFont="1" applyBorder="1" applyAlignment="1">
      <alignment horizontal="center" vertical="center"/>
    </xf>
    <xf numFmtId="0" fontId="9" fillId="0" borderId="10" xfId="12" applyFont="1" applyBorder="1"/>
    <xf numFmtId="0" fontId="1" fillId="0" borderId="11" xfId="12" applyFont="1" applyBorder="1" applyAlignment="1">
      <alignment horizontal="center" vertical="center"/>
    </xf>
    <xf numFmtId="0" fontId="9" fillId="0" borderId="11" xfId="12" applyFont="1" applyBorder="1"/>
    <xf numFmtId="0" fontId="2" fillId="0" borderId="11" xfId="12" applyFont="1" applyBorder="1" applyAlignment="1">
      <alignment horizontal="center" vertical="center"/>
    </xf>
    <xf numFmtId="0" fontId="2" fillId="0" borderId="11" xfId="12" applyFont="1" applyBorder="1" applyAlignment="1">
      <alignment wrapText="1"/>
    </xf>
    <xf numFmtId="0" fontId="1" fillId="0" borderId="11" xfId="12" applyFont="1" applyBorder="1" applyAlignment="1">
      <alignment wrapText="1"/>
    </xf>
    <xf numFmtId="0" fontId="12" fillId="5" borderId="0" xfId="12" applyFont="1" applyFill="1" applyAlignment="1">
      <alignment horizontal="right"/>
    </xf>
    <xf numFmtId="0" fontId="12" fillId="5" borderId="0" xfId="12" applyFont="1" applyFill="1" applyAlignment="1">
      <alignment horizontal="right" vertical="center"/>
    </xf>
    <xf numFmtId="0" fontId="9" fillId="0" borderId="10" xfId="8" applyFont="1" applyBorder="1"/>
    <xf numFmtId="4" fontId="9" fillId="0" borderId="10" xfId="8" applyNumberFormat="1" applyFont="1" applyBorder="1"/>
    <xf numFmtId="0" fontId="9" fillId="0" borderId="11" xfId="8" applyFont="1" applyBorder="1"/>
    <xf numFmtId="4" fontId="9" fillId="0" borderId="11" xfId="8" applyNumberFormat="1" applyFont="1" applyBorder="1"/>
    <xf numFmtId="4" fontId="9" fillId="2" borderId="11" xfId="8" applyNumberFormat="1" applyFont="1" applyFill="1" applyBorder="1"/>
    <xf numFmtId="0" fontId="9" fillId="0" borderId="10" xfId="0" applyFont="1" applyBorder="1"/>
    <xf numFmtId="4" fontId="9" fillId="0" borderId="10" xfId="0" applyNumberFormat="1" applyFont="1" applyBorder="1"/>
    <xf numFmtId="0" fontId="9" fillId="0" borderId="11" xfId="0" applyFont="1" applyBorder="1"/>
    <xf numFmtId="4" fontId="9" fillId="0" borderId="11" xfId="0" applyNumberFormat="1" applyFont="1" applyBorder="1"/>
    <xf numFmtId="0" fontId="9" fillId="0" borderId="10" xfId="9" applyFont="1" applyBorder="1" applyAlignment="1">
      <alignment horizontal="center"/>
    </xf>
    <xf numFmtId="0" fontId="9" fillId="0" borderId="10" xfId="9" applyFont="1" applyBorder="1"/>
    <xf numFmtId="4" fontId="9" fillId="0" borderId="10" xfId="9" applyNumberFormat="1" applyFont="1" applyBorder="1"/>
    <xf numFmtId="0" fontId="9" fillId="0" borderId="11" xfId="9" applyFont="1" applyBorder="1" applyAlignment="1">
      <alignment horizontal="center"/>
    </xf>
    <xf numFmtId="0" fontId="9" fillId="0" borderId="11" xfId="9" applyFont="1" applyBorder="1"/>
    <xf numFmtId="4" fontId="9" fillId="0" borderId="11" xfId="9" applyNumberFormat="1" applyFont="1" applyBorder="1"/>
    <xf numFmtId="0" fontId="8" fillId="0" borderId="11" xfId="9" applyFont="1" applyBorder="1" applyAlignment="1">
      <alignment horizontal="center"/>
    </xf>
    <xf numFmtId="0" fontId="8" fillId="0" borderId="11" xfId="9" applyFont="1" applyBorder="1"/>
    <xf numFmtId="4" fontId="8" fillId="0" borderId="11" xfId="9" applyNumberFormat="1" applyFont="1" applyBorder="1"/>
    <xf numFmtId="0" fontId="8" fillId="0" borderId="10" xfId="9" applyFont="1" applyBorder="1" applyAlignment="1">
      <alignment horizontal="center"/>
    </xf>
    <xf numFmtId="0" fontId="8" fillId="0" borderId="10" xfId="9" applyFont="1" applyBorder="1"/>
    <xf numFmtId="4" fontId="8" fillId="0" borderId="10" xfId="9" applyNumberFormat="1" applyFont="1" applyBorder="1"/>
    <xf numFmtId="0" fontId="14" fillId="0" borderId="11" xfId="0" applyFont="1" applyBorder="1"/>
    <xf numFmtId="4" fontId="14" fillId="0" borderId="11" xfId="0" applyNumberFormat="1" applyFont="1" applyBorder="1"/>
    <xf numFmtId="0" fontId="15" fillId="0" borderId="11" xfId="0" applyFont="1" applyBorder="1"/>
    <xf numFmtId="4" fontId="15" fillId="0" borderId="11" xfId="0" applyNumberFormat="1" applyFont="1" applyBorder="1"/>
    <xf numFmtId="0" fontId="8" fillId="0" borderId="11" xfId="9" applyFont="1" applyBorder="1" applyAlignment="1">
      <alignment horizontal="left" indent="1"/>
    </xf>
    <xf numFmtId="0" fontId="8" fillId="7" borderId="12" xfId="13" applyFont="1" applyFill="1" applyBorder="1" applyAlignment="1">
      <alignment horizontal="center" vertical="center" wrapText="1"/>
    </xf>
    <xf numFmtId="0" fontId="8" fillId="0" borderId="11" xfId="13" applyFont="1" applyBorder="1" applyAlignment="1">
      <alignment vertical="center"/>
    </xf>
    <xf numFmtId="0" fontId="2" fillId="0" borderId="11" xfId="13" applyFont="1" applyBorder="1" applyAlignment="1">
      <alignment vertical="center"/>
    </xf>
    <xf numFmtId="0" fontId="2" fillId="0" borderId="11" xfId="13" applyFont="1" applyBorder="1" applyAlignment="1">
      <alignment horizontal="left" vertical="center" indent="1"/>
    </xf>
    <xf numFmtId="0" fontId="9" fillId="0" borderId="11" xfId="13" applyFont="1" applyBorder="1" applyAlignment="1">
      <alignment horizontal="left" vertical="center" wrapText="1" indent="1"/>
    </xf>
    <xf numFmtId="0" fontId="9" fillId="0" borderId="11" xfId="13" applyFont="1" applyBorder="1" applyAlignment="1">
      <alignment horizontal="left" vertical="center"/>
    </xf>
    <xf numFmtId="0" fontId="9" fillId="0" borderId="11" xfId="13" applyFont="1" applyBorder="1" applyAlignment="1">
      <alignment horizontal="left" vertical="center" indent="1"/>
    </xf>
    <xf numFmtId="0" fontId="9" fillId="0" borderId="11" xfId="13" applyFont="1" applyBorder="1" applyAlignment="1">
      <alignment horizontal="left" vertical="center" wrapText="1"/>
    </xf>
    <xf numFmtId="0" fontId="2" fillId="0" borderId="11" xfId="13" applyFont="1" applyBorder="1" applyAlignment="1">
      <alignment horizontal="left" vertical="center" wrapText="1" indent="1"/>
    </xf>
    <xf numFmtId="0" fontId="1" fillId="0" borderId="11" xfId="13" applyFont="1" applyBorder="1" applyAlignment="1">
      <alignment vertical="center"/>
    </xf>
    <xf numFmtId="0" fontId="9" fillId="0" borderId="11" xfId="13" applyFont="1" applyBorder="1" applyAlignment="1">
      <alignment vertical="center"/>
    </xf>
    <xf numFmtId="0" fontId="2" fillId="0" borderId="0" xfId="13" applyFont="1" applyBorder="1" applyAlignment="1">
      <alignment horizontal="left" vertical="center" indent="1"/>
    </xf>
    <xf numFmtId="4" fontId="9" fillId="0" borderId="0" xfId="13" applyNumberFormat="1" applyFont="1" applyBorder="1" applyAlignment="1">
      <alignment horizontal="right" vertical="center" wrapText="1" indent="1"/>
    </xf>
    <xf numFmtId="0" fontId="11" fillId="4" borderId="0" xfId="9" applyFont="1" applyFill="1" applyAlignment="1">
      <alignment horizontal="left" vertical="center"/>
    </xf>
    <xf numFmtId="0" fontId="12" fillId="5" borderId="0" xfId="9" applyFont="1" applyFill="1" applyAlignment="1">
      <alignment horizontal="left"/>
    </xf>
    <xf numFmtId="0" fontId="8" fillId="0" borderId="10" xfId="9" applyFont="1" applyBorder="1" applyAlignment="1">
      <alignment horizontal="left"/>
    </xf>
    <xf numFmtId="0" fontId="9" fillId="0" borderId="11" xfId="9" applyFont="1" applyBorder="1" applyAlignment="1">
      <alignment horizontal="left"/>
    </xf>
    <xf numFmtId="0" fontId="9" fillId="0" borderId="0" xfId="9" applyFont="1" applyAlignment="1">
      <alignment horizontal="left"/>
    </xf>
    <xf numFmtId="0" fontId="8" fillId="0" borderId="0" xfId="9" applyFont="1" applyAlignment="1">
      <alignment horizontal="left"/>
    </xf>
    <xf numFmtId="0" fontId="8" fillId="7" borderId="15" xfId="13" applyFont="1" applyFill="1" applyBorder="1" applyAlignment="1">
      <alignment horizontal="center" vertical="center"/>
    </xf>
    <xf numFmtId="0" fontId="1" fillId="7" borderId="16" xfId="9" applyFont="1" applyFill="1" applyBorder="1" applyAlignment="1">
      <alignment horizontal="center" vertical="center"/>
    </xf>
    <xf numFmtId="0" fontId="2" fillId="0" borderId="15" xfId="13" applyFont="1" applyBorder="1" applyAlignment="1">
      <alignment horizontal="left" vertical="center" indent="1"/>
    </xf>
    <xf numFmtId="4" fontId="9" fillId="0" borderId="16" xfId="13" applyNumberFormat="1" applyFont="1" applyBorder="1" applyAlignment="1">
      <alignment horizontal="right" vertical="center" wrapText="1" indent="1"/>
    </xf>
    <xf numFmtId="0" fontId="2" fillId="0" borderId="17" xfId="13" applyFont="1" applyBorder="1" applyAlignment="1">
      <alignment horizontal="left" vertical="center" indent="1"/>
    </xf>
    <xf numFmtId="4" fontId="9" fillId="0" borderId="18" xfId="13" applyNumberFormat="1" applyFont="1" applyBorder="1" applyAlignment="1">
      <alignment horizontal="right" vertical="center" wrapText="1" indent="1"/>
    </xf>
    <xf numFmtId="0" fontId="18" fillId="0" borderId="0" xfId="8" applyFont="1"/>
    <xf numFmtId="0" fontId="8" fillId="7" borderId="13" xfId="13" applyFont="1" applyFill="1" applyBorder="1" applyAlignment="1">
      <alignment vertical="center"/>
    </xf>
    <xf numFmtId="0" fontId="8" fillId="7" borderId="19" xfId="13" applyFont="1" applyFill="1" applyBorder="1" applyAlignment="1">
      <alignment vertical="center"/>
    </xf>
    <xf numFmtId="0" fontId="5" fillId="0" borderId="15" xfId="13" applyFont="1" applyBorder="1"/>
    <xf numFmtId="0" fontId="8" fillId="0" borderId="15" xfId="13" applyFont="1" applyBorder="1" applyAlignment="1">
      <alignment vertical="center"/>
    </xf>
    <xf numFmtId="49" fontId="2" fillId="0" borderId="15" xfId="13" applyNumberFormat="1" applyFont="1" applyBorder="1" applyAlignment="1">
      <alignment vertical="center"/>
    </xf>
    <xf numFmtId="49" fontId="2" fillId="0" borderId="15" xfId="13" applyNumberFormat="1" applyFont="1" applyBorder="1"/>
    <xf numFmtId="0" fontId="2" fillId="0" borderId="15" xfId="13" applyFont="1" applyBorder="1"/>
    <xf numFmtId="0" fontId="1" fillId="0" borderId="15" xfId="13" applyFont="1" applyBorder="1" applyAlignment="1">
      <alignment vertical="center"/>
    </xf>
    <xf numFmtId="0" fontId="8" fillId="2" borderId="17" xfId="13" applyFont="1" applyFill="1" applyBorder="1" applyAlignment="1">
      <alignment vertical="center"/>
    </xf>
    <xf numFmtId="0" fontId="8" fillId="7" borderId="20" xfId="13" applyFont="1" applyFill="1" applyBorder="1" applyAlignment="1">
      <alignment vertical="center"/>
    </xf>
    <xf numFmtId="4" fontId="8" fillId="0" borderId="16" xfId="13" applyNumberFormat="1" applyFont="1" applyBorder="1" applyAlignment="1">
      <alignment vertical="center"/>
    </xf>
    <xf numFmtId="4" fontId="2" fillId="0" borderId="16" xfId="13" applyNumberFormat="1" applyFont="1" applyBorder="1" applyAlignment="1">
      <alignment vertical="center"/>
    </xf>
    <xf numFmtId="4" fontId="9" fillId="0" borderId="16" xfId="13" applyNumberFormat="1" applyFont="1" applyBorder="1" applyAlignment="1">
      <alignment vertical="center"/>
    </xf>
    <xf numFmtId="4" fontId="8" fillId="7" borderId="14" xfId="13" applyNumberFormat="1" applyFont="1" applyFill="1" applyBorder="1" applyAlignment="1">
      <alignment vertical="center"/>
    </xf>
    <xf numFmtId="4" fontId="8" fillId="0" borderId="16" xfId="13" applyNumberFormat="1" applyFont="1" applyBorder="1" applyAlignment="1">
      <alignment vertical="center" wrapText="1"/>
    </xf>
    <xf numFmtId="4" fontId="2" fillId="0" borderId="16" xfId="13" applyNumberFormat="1" applyFont="1" applyBorder="1" applyAlignment="1">
      <alignment vertical="center" wrapText="1"/>
    </xf>
    <xf numFmtId="4" fontId="1" fillId="0" borderId="16" xfId="13" applyNumberFormat="1" applyFont="1" applyBorder="1" applyAlignment="1">
      <alignment vertical="center" wrapText="1"/>
    </xf>
    <xf numFmtId="4" fontId="8" fillId="7" borderId="18" xfId="13" applyNumberFormat="1" applyFont="1" applyFill="1" applyBorder="1" applyAlignment="1">
      <alignment vertical="center" wrapText="1"/>
    </xf>
    <xf numFmtId="4" fontId="8" fillId="7" borderId="14" xfId="13" applyNumberFormat="1" applyFont="1" applyFill="1" applyBorder="1" applyAlignment="1">
      <alignment vertical="center" wrapText="1"/>
    </xf>
    <xf numFmtId="0" fontId="2" fillId="0" borderId="15" xfId="13" applyFont="1" applyBorder="1" applyAlignment="1">
      <alignment vertical="center"/>
    </xf>
    <xf numFmtId="4" fontId="9" fillId="0" borderId="16" xfId="13" applyNumberFormat="1" applyFont="1" applyBorder="1" applyAlignment="1">
      <alignment vertical="center" wrapText="1"/>
    </xf>
    <xf numFmtId="0" fontId="9" fillId="0" borderId="15" xfId="13" applyFont="1" applyBorder="1" applyAlignment="1">
      <alignment horizontal="left" vertical="center"/>
    </xf>
    <xf numFmtId="0" fontId="2" fillId="0" borderId="15" xfId="13" applyFont="1" applyBorder="1" applyAlignment="1">
      <alignment horizontal="left" vertical="center"/>
    </xf>
    <xf numFmtId="0" fontId="2" fillId="0" borderId="15" xfId="13" applyFont="1" applyBorder="1" applyAlignment="1">
      <alignment horizontal="left"/>
    </xf>
    <xf numFmtId="0" fontId="8" fillId="7" borderId="17" xfId="13" applyFont="1" applyFill="1" applyBorder="1" applyAlignment="1">
      <alignment vertical="center"/>
    </xf>
    <xf numFmtId="0" fontId="19" fillId="0" borderId="0" xfId="10" applyFont="1"/>
    <xf numFmtId="4" fontId="5" fillId="0" borderId="0" xfId="10" applyNumberFormat="1" applyFont="1"/>
    <xf numFmtId="4" fontId="1" fillId="7" borderId="18" xfId="13" applyNumberFormat="1" applyFont="1" applyFill="1" applyBorder="1" applyAlignment="1">
      <alignment vertical="center" wrapText="1"/>
    </xf>
    <xf numFmtId="0" fontId="12" fillId="5" borderId="0" xfId="9" applyFont="1" applyFill="1" applyAlignment="1">
      <alignment horizontal="right"/>
    </xf>
    <xf numFmtId="0" fontId="11" fillId="4" borderId="0" xfId="9" applyFont="1" applyFill="1" applyAlignment="1">
      <alignment horizontal="left"/>
    </xf>
    <xf numFmtId="0" fontId="9" fillId="0" borderId="10" xfId="9" applyFont="1" applyBorder="1" applyAlignment="1">
      <alignment horizontal="left"/>
    </xf>
    <xf numFmtId="0" fontId="8" fillId="0" borderId="11" xfId="9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11" xfId="9" applyFont="1" applyBorder="1"/>
    <xf numFmtId="0" fontId="8" fillId="0" borderId="11" xfId="2" applyFont="1" applyBorder="1" applyAlignment="1">
      <alignment horizontal="center"/>
    </xf>
    <xf numFmtId="0" fontId="1" fillId="0" borderId="11" xfId="2" applyFont="1" applyBorder="1"/>
    <xf numFmtId="4" fontId="8" fillId="0" borderId="11" xfId="18" applyNumberFormat="1" applyFont="1" applyFill="1" applyBorder="1"/>
    <xf numFmtId="4" fontId="8" fillId="0" borderId="11" xfId="2" applyNumberFormat="1" applyFont="1" applyBorder="1"/>
    <xf numFmtId="0" fontId="9" fillId="0" borderId="11" xfId="2" applyFont="1" applyBorder="1" applyAlignment="1">
      <alignment horizontal="center"/>
    </xf>
    <xf numFmtId="0" fontId="2" fillId="0" borderId="11" xfId="2" applyFont="1" applyBorder="1"/>
    <xf numFmtId="4" fontId="9" fillId="0" borderId="11" xfId="18" applyNumberFormat="1" applyFont="1" applyFill="1" applyBorder="1"/>
    <xf numFmtId="4" fontId="9" fillId="0" borderId="11" xfId="2" applyNumberFormat="1" applyFont="1" applyBorder="1"/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4" fontId="7" fillId="0" borderId="11" xfId="0" applyNumberFormat="1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4" fontId="5" fillId="0" borderId="11" xfId="0" applyNumberFormat="1" applyFont="1" applyBorder="1"/>
    <xf numFmtId="0" fontId="2" fillId="0" borderId="11" xfId="9" applyFont="1" applyBorder="1"/>
    <xf numFmtId="4" fontId="5" fillId="0" borderId="11" xfId="2" applyNumberFormat="1" applyFont="1" applyBorder="1" applyAlignment="1" applyProtection="1">
      <alignment vertical="top"/>
      <protection locked="0"/>
    </xf>
    <xf numFmtId="0" fontId="8" fillId="0" borderId="11" xfId="9" quotePrefix="1" applyFont="1" applyBorder="1" applyAlignment="1">
      <alignment horizontal="left" indent="1"/>
    </xf>
    <xf numFmtId="4" fontId="1" fillId="0" borderId="10" xfId="9" applyNumberFormat="1" applyFont="1" applyBorder="1"/>
    <xf numFmtId="4" fontId="1" fillId="0" borderId="11" xfId="9" applyNumberFormat="1" applyFont="1" applyBorder="1"/>
    <xf numFmtId="4" fontId="2" fillId="0" borderId="11" xfId="9" applyNumberFormat="1" applyFont="1" applyBorder="1"/>
    <xf numFmtId="0" fontId="18" fillId="0" borderId="0" xfId="9" applyFont="1"/>
    <xf numFmtId="0" fontId="11" fillId="4" borderId="0" xfId="8" applyFont="1" applyFill="1" applyAlignment="1">
      <alignment horizontal="left" vertical="center"/>
    </xf>
    <xf numFmtId="0" fontId="11" fillId="4" borderId="0" xfId="8" applyFont="1" applyFill="1" applyAlignment="1">
      <alignment horizontal="left"/>
    </xf>
    <xf numFmtId="0" fontId="12" fillId="5" borderId="0" xfId="8" applyFont="1" applyFill="1" applyAlignment="1">
      <alignment horizontal="left"/>
    </xf>
    <xf numFmtId="0" fontId="9" fillId="0" borderId="10" xfId="8" applyFont="1" applyBorder="1" applyAlignment="1">
      <alignment horizontal="left"/>
    </xf>
    <xf numFmtId="0" fontId="9" fillId="0" borderId="11" xfId="8" applyFont="1" applyBorder="1" applyAlignment="1">
      <alignment horizontal="left"/>
    </xf>
    <xf numFmtId="0" fontId="12" fillId="6" borderId="0" xfId="8" applyFont="1" applyFill="1" applyAlignment="1">
      <alignment horizontal="left"/>
    </xf>
    <xf numFmtId="0" fontId="11" fillId="8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0" xfId="8" applyFont="1" applyAlignment="1">
      <alignment horizontal="left"/>
    </xf>
    <xf numFmtId="0" fontId="12" fillId="5" borderId="0" xfId="8" applyFont="1" applyFill="1" applyAlignment="1">
      <alignment horizontal="right"/>
    </xf>
    <xf numFmtId="0" fontId="12" fillId="9" borderId="0" xfId="0" applyFont="1" applyFill="1" applyAlignment="1">
      <alignment horizontal="right"/>
    </xf>
    <xf numFmtId="0" fontId="12" fillId="10" borderId="0" xfId="0" applyFont="1" applyFill="1" applyAlignment="1">
      <alignment horizontal="right"/>
    </xf>
    <xf numFmtId="0" fontId="18" fillId="0" borderId="0" xfId="0" applyFont="1"/>
    <xf numFmtId="0" fontId="9" fillId="0" borderId="11" xfId="8" applyFont="1" applyBorder="1" applyAlignment="1">
      <alignment horizontal="left" vertical="center"/>
    </xf>
    <xf numFmtId="4" fontId="9" fillId="0" borderId="11" xfId="8" applyNumberFormat="1" applyFont="1" applyBorder="1" applyAlignment="1">
      <alignment vertical="center"/>
    </xf>
    <xf numFmtId="0" fontId="2" fillId="0" borderId="11" xfId="8" applyFont="1" applyBorder="1" applyAlignment="1">
      <alignment horizontal="center" vertical="center" wrapText="1"/>
    </xf>
    <xf numFmtId="0" fontId="9" fillId="0" borderId="0" xfId="8" applyFont="1" applyBorder="1"/>
    <xf numFmtId="0" fontId="12" fillId="5" borderId="0" xfId="8" applyFont="1" applyFill="1" applyAlignment="1">
      <alignment horizontal="center"/>
    </xf>
    <xf numFmtId="4" fontId="2" fillId="0" borderId="11" xfId="8" applyNumberFormat="1" applyFont="1" applyBorder="1" applyAlignment="1">
      <alignment horizontal="center" vertical="center"/>
    </xf>
    <xf numFmtId="0" fontId="9" fillId="0" borderId="10" xfId="8" applyFont="1" applyBorder="1" applyAlignment="1">
      <alignment horizontal="left" vertical="center"/>
    </xf>
    <xf numFmtId="0" fontId="9" fillId="0" borderId="10" xfId="8" applyFont="1" applyBorder="1" applyAlignment="1">
      <alignment vertical="center"/>
    </xf>
    <xf numFmtId="4" fontId="9" fillId="0" borderId="10" xfId="8" applyNumberFormat="1" applyFont="1" applyBorder="1" applyAlignment="1">
      <alignment vertical="center"/>
    </xf>
    <xf numFmtId="0" fontId="9" fillId="0" borderId="11" xfId="8" applyFont="1" applyBorder="1" applyAlignment="1">
      <alignment vertical="center"/>
    </xf>
    <xf numFmtId="4" fontId="9" fillId="2" borderId="11" xfId="8" applyNumberFormat="1" applyFont="1" applyFill="1" applyBorder="1" applyAlignment="1">
      <alignment vertical="center"/>
    </xf>
    <xf numFmtId="4" fontId="9" fillId="0" borderId="11" xfId="8" applyNumberFormat="1" applyFont="1" applyBorder="1" applyAlignment="1">
      <alignment horizontal="center" vertical="center"/>
    </xf>
    <xf numFmtId="9" fontId="2" fillId="0" borderId="11" xfId="14" applyFont="1" applyBorder="1" applyAlignment="1">
      <alignment horizontal="left"/>
    </xf>
    <xf numFmtId="9" fontId="2" fillId="0" borderId="11" xfId="14" applyFont="1" applyBorder="1" applyAlignment="1">
      <alignment horizontal="left" vertical="center" wrapText="1"/>
    </xf>
    <xf numFmtId="0" fontId="2" fillId="0" borderId="11" xfId="12" applyFont="1" applyBorder="1" applyAlignment="1">
      <alignment vertical="center" wrapText="1"/>
    </xf>
    <xf numFmtId="4" fontId="2" fillId="0" borderId="11" xfId="12" applyNumberFormat="1" applyFont="1" applyBorder="1" applyAlignment="1">
      <alignment vertical="center"/>
    </xf>
    <xf numFmtId="9" fontId="2" fillId="0" borderId="11" xfId="12" applyNumberFormat="1" applyFont="1" applyBorder="1" applyAlignment="1">
      <alignment vertical="center"/>
    </xf>
    <xf numFmtId="0" fontId="2" fillId="0" borderId="11" xfId="12" applyFont="1" applyBorder="1" applyAlignment="1">
      <alignment vertical="center"/>
    </xf>
    <xf numFmtId="0" fontId="1" fillId="3" borderId="5" xfId="8" applyFont="1" applyFill="1" applyBorder="1" applyAlignment="1">
      <alignment horizontal="center" vertical="center"/>
    </xf>
    <xf numFmtId="0" fontId="1" fillId="3" borderId="3" xfId="8" applyFont="1" applyFill="1" applyBorder="1" applyAlignment="1">
      <alignment horizontal="center" vertical="center"/>
    </xf>
    <xf numFmtId="0" fontId="1" fillId="3" borderId="2" xfId="8" applyFont="1" applyFill="1" applyBorder="1" applyAlignment="1">
      <alignment horizontal="center" vertical="center"/>
    </xf>
    <xf numFmtId="0" fontId="1" fillId="3" borderId="0" xfId="8" applyFont="1" applyFill="1" applyBorder="1" applyAlignment="1">
      <alignment horizontal="center" vertical="center"/>
    </xf>
    <xf numFmtId="0" fontId="1" fillId="3" borderId="4" xfId="8" applyFont="1" applyFill="1" applyBorder="1" applyAlignment="1">
      <alignment horizontal="center" vertical="center"/>
    </xf>
    <xf numFmtId="0" fontId="1" fillId="3" borderId="6" xfId="8" applyFont="1" applyFill="1" applyBorder="1" applyAlignment="1">
      <alignment horizontal="center" vertical="center"/>
    </xf>
    <xf numFmtId="0" fontId="1" fillId="3" borderId="9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5" xfId="13" applyFont="1" applyFill="1" applyBorder="1" applyAlignment="1">
      <alignment horizontal="center" vertical="center"/>
    </xf>
    <xf numFmtId="0" fontId="7" fillId="7" borderId="3" xfId="13" applyFont="1" applyFill="1" applyBorder="1" applyAlignment="1">
      <alignment horizontal="center" vertical="center"/>
    </xf>
    <xf numFmtId="0" fontId="7" fillId="7" borderId="7" xfId="13" applyFont="1" applyFill="1" applyBorder="1" applyAlignment="1">
      <alignment horizontal="center" vertical="center"/>
    </xf>
    <xf numFmtId="0" fontId="7" fillId="7" borderId="2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8" xfId="13" applyFont="1" applyFill="1" applyBorder="1" applyAlignment="1">
      <alignment horizontal="center" vertical="center"/>
    </xf>
    <xf numFmtId="0" fontId="7" fillId="7" borderId="4" xfId="13" applyFont="1" applyFill="1" applyBorder="1" applyAlignment="1">
      <alignment horizontal="center" vertical="center"/>
    </xf>
    <xf numFmtId="0" fontId="7" fillId="7" borderId="6" xfId="13" applyFont="1" applyFill="1" applyBorder="1" applyAlignment="1">
      <alignment horizontal="center" vertical="center"/>
    </xf>
    <xf numFmtId="0" fontId="7" fillId="7" borderId="9" xfId="13" applyFont="1" applyFill="1" applyBorder="1" applyAlignment="1">
      <alignment horizontal="center" vertical="center"/>
    </xf>
    <xf numFmtId="0" fontId="8" fillId="7" borderId="5" xfId="13" applyFont="1" applyFill="1" applyBorder="1" applyAlignment="1">
      <alignment horizontal="center" vertical="center"/>
    </xf>
    <xf numFmtId="0" fontId="8" fillId="7" borderId="7" xfId="13" applyFont="1" applyFill="1" applyBorder="1" applyAlignment="1">
      <alignment horizontal="center" vertical="center"/>
    </xf>
    <xf numFmtId="0" fontId="1" fillId="7" borderId="5" xfId="13" applyFont="1" applyFill="1" applyBorder="1" applyAlignment="1" applyProtection="1">
      <alignment horizontal="center" vertical="center" wrapText="1"/>
      <protection locked="0"/>
    </xf>
    <xf numFmtId="0" fontId="1" fillId="7" borderId="3" xfId="13" applyFont="1" applyFill="1" applyBorder="1" applyAlignment="1" applyProtection="1">
      <alignment horizontal="center" vertical="center" wrapText="1"/>
      <protection locked="0"/>
    </xf>
    <xf numFmtId="0" fontId="1" fillId="7" borderId="7" xfId="13" applyFont="1" applyFill="1" applyBorder="1" applyAlignment="1" applyProtection="1">
      <alignment horizontal="center" vertical="center" wrapText="1"/>
      <protection locked="0"/>
    </xf>
    <xf numFmtId="0" fontId="1" fillId="7" borderId="2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1" fillId="7" borderId="8" xfId="13" applyFont="1" applyFill="1" applyBorder="1" applyAlignment="1" applyProtection="1">
      <alignment horizontal="center" vertical="center" wrapText="1"/>
      <protection locked="0"/>
    </xf>
    <xf numFmtId="0" fontId="7" fillId="7" borderId="13" xfId="13" applyFont="1" applyFill="1" applyBorder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406400</xdr:colOff>
      <xdr:row>53</xdr:row>
      <xdr:rowOff>44450</xdr:rowOff>
    </xdr:from>
    <xdr:to>
      <xdr:col>2</xdr:col>
      <xdr:colOff>81559</xdr:colOff>
      <xdr:row>58</xdr:row>
      <xdr:rowOff>54547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2400" y="7245350"/>
          <a:ext cx="4831359" cy="6450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1727200</xdr:colOff>
      <xdr:row>222</xdr:row>
      <xdr:rowOff>0</xdr:rowOff>
    </xdr:from>
    <xdr:to>
      <xdr:col>2</xdr:col>
      <xdr:colOff>761009</xdr:colOff>
      <xdr:row>227</xdr:row>
      <xdr:rowOff>10097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5700" y="31832550"/>
          <a:ext cx="4831359" cy="6450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3097695</xdr:colOff>
      <xdr:row>40</xdr:row>
      <xdr:rowOff>74543</xdr:rowOff>
    </xdr:from>
    <xdr:ext cx="1694375" cy="256737"/>
    <xdr:sp macro="" textlink="">
      <xdr:nvSpPr>
        <xdr:cNvPr id="3" name="CuadroTexto 2"/>
        <xdr:cNvSpPr txBox="1"/>
      </xdr:nvSpPr>
      <xdr:spPr>
        <a:xfrm>
          <a:off x="3520108" y="6104282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oneCellAnchor>
    <xdr:from>
      <xdr:col>1</xdr:col>
      <xdr:colOff>2592457</xdr:colOff>
      <xdr:row>9</xdr:row>
      <xdr:rowOff>74544</xdr:rowOff>
    </xdr:from>
    <xdr:ext cx="1694375" cy="256737"/>
    <xdr:sp macro="" textlink="">
      <xdr:nvSpPr>
        <xdr:cNvPr id="4" name="CuadroTexto 3"/>
        <xdr:cNvSpPr txBox="1"/>
      </xdr:nvSpPr>
      <xdr:spPr>
        <a:xfrm>
          <a:off x="3014870" y="1739348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oneCellAnchor>
    <xdr:from>
      <xdr:col>1</xdr:col>
      <xdr:colOff>2592457</xdr:colOff>
      <xdr:row>14</xdr:row>
      <xdr:rowOff>66260</xdr:rowOff>
    </xdr:from>
    <xdr:ext cx="1694375" cy="256737"/>
    <xdr:sp macro="" textlink="">
      <xdr:nvSpPr>
        <xdr:cNvPr id="5" name="CuadroTexto 4"/>
        <xdr:cNvSpPr txBox="1"/>
      </xdr:nvSpPr>
      <xdr:spPr>
        <a:xfrm>
          <a:off x="3014870" y="2435086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oneCellAnchor>
    <xdr:from>
      <xdr:col>1</xdr:col>
      <xdr:colOff>2927073</xdr:colOff>
      <xdr:row>44</xdr:row>
      <xdr:rowOff>86138</xdr:rowOff>
    </xdr:from>
    <xdr:ext cx="1694375" cy="256737"/>
    <xdr:sp macro="" textlink="">
      <xdr:nvSpPr>
        <xdr:cNvPr id="6" name="CuadroTexto 5"/>
        <xdr:cNvSpPr txBox="1"/>
      </xdr:nvSpPr>
      <xdr:spPr>
        <a:xfrm>
          <a:off x="3349486" y="6679095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oneCellAnchor>
    <xdr:from>
      <xdr:col>1</xdr:col>
      <xdr:colOff>2541103</xdr:colOff>
      <xdr:row>49</xdr:row>
      <xdr:rowOff>81169</xdr:rowOff>
    </xdr:from>
    <xdr:ext cx="1694375" cy="256737"/>
    <xdr:sp macro="" textlink="">
      <xdr:nvSpPr>
        <xdr:cNvPr id="7" name="CuadroTexto 6"/>
        <xdr:cNvSpPr txBox="1"/>
      </xdr:nvSpPr>
      <xdr:spPr>
        <a:xfrm>
          <a:off x="2963516" y="7378147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oneCellAnchor>
    <xdr:from>
      <xdr:col>1</xdr:col>
      <xdr:colOff>2683565</xdr:colOff>
      <xdr:row>92</xdr:row>
      <xdr:rowOff>91109</xdr:rowOff>
    </xdr:from>
    <xdr:ext cx="1694375" cy="256737"/>
    <xdr:sp macro="" textlink="">
      <xdr:nvSpPr>
        <xdr:cNvPr id="8" name="CuadroTexto 7"/>
        <xdr:cNvSpPr txBox="1"/>
      </xdr:nvSpPr>
      <xdr:spPr>
        <a:xfrm>
          <a:off x="3105978" y="13442674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oneCellAnchor>
    <xdr:from>
      <xdr:col>1</xdr:col>
      <xdr:colOff>2824370</xdr:colOff>
      <xdr:row>101</xdr:row>
      <xdr:rowOff>82826</xdr:rowOff>
    </xdr:from>
    <xdr:ext cx="1694375" cy="256737"/>
    <xdr:sp macro="" textlink="">
      <xdr:nvSpPr>
        <xdr:cNvPr id="9" name="CuadroTexto 8"/>
        <xdr:cNvSpPr txBox="1"/>
      </xdr:nvSpPr>
      <xdr:spPr>
        <a:xfrm>
          <a:off x="3246783" y="14701630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oneCellAnchor>
    <xdr:from>
      <xdr:col>1</xdr:col>
      <xdr:colOff>3130826</xdr:colOff>
      <xdr:row>131</xdr:row>
      <xdr:rowOff>82826</xdr:rowOff>
    </xdr:from>
    <xdr:ext cx="1694375" cy="256737"/>
    <xdr:sp macro="" textlink="">
      <xdr:nvSpPr>
        <xdr:cNvPr id="10" name="CuadroTexto 9"/>
        <xdr:cNvSpPr txBox="1"/>
      </xdr:nvSpPr>
      <xdr:spPr>
        <a:xfrm>
          <a:off x="3553239" y="18925761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oneCellAnchor>
    <xdr:from>
      <xdr:col>1</xdr:col>
      <xdr:colOff>3081130</xdr:colOff>
      <xdr:row>145</xdr:row>
      <xdr:rowOff>82826</xdr:rowOff>
    </xdr:from>
    <xdr:ext cx="1694375" cy="256737"/>
    <xdr:sp macro="" textlink="">
      <xdr:nvSpPr>
        <xdr:cNvPr id="11" name="CuadroTexto 10"/>
        <xdr:cNvSpPr txBox="1"/>
      </xdr:nvSpPr>
      <xdr:spPr>
        <a:xfrm>
          <a:off x="3503543" y="20897022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oneCellAnchor>
    <xdr:from>
      <xdr:col>1</xdr:col>
      <xdr:colOff>3221935</xdr:colOff>
      <xdr:row>167</xdr:row>
      <xdr:rowOff>82826</xdr:rowOff>
    </xdr:from>
    <xdr:ext cx="1694375" cy="256737"/>
    <xdr:sp macro="" textlink="">
      <xdr:nvSpPr>
        <xdr:cNvPr id="12" name="CuadroTexto 11"/>
        <xdr:cNvSpPr txBox="1"/>
      </xdr:nvSpPr>
      <xdr:spPr>
        <a:xfrm>
          <a:off x="3644348" y="23994717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twoCellAnchor editAs="oneCell">
    <xdr:from>
      <xdr:col>1</xdr:col>
      <xdr:colOff>3008148</xdr:colOff>
      <xdr:row>187</xdr:row>
      <xdr:rowOff>107950</xdr:rowOff>
    </xdr:from>
    <xdr:to>
      <xdr:col>5</xdr:col>
      <xdr:colOff>944053</xdr:colOff>
      <xdr:row>194</xdr:row>
      <xdr:rowOff>23625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6298" y="28625800"/>
          <a:ext cx="6025805" cy="804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974311</xdr:colOff>
      <xdr:row>41</xdr:row>
      <xdr:rowOff>6350</xdr:rowOff>
    </xdr:from>
    <xdr:to>
      <xdr:col>3</xdr:col>
      <xdr:colOff>841627</xdr:colOff>
      <xdr:row>46</xdr:row>
      <xdr:rowOff>16447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2811" y="5721350"/>
          <a:ext cx="4826666" cy="6450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1138114</xdr:colOff>
      <xdr:row>148</xdr:row>
      <xdr:rowOff>28820</xdr:rowOff>
    </xdr:from>
    <xdr:to>
      <xdr:col>3</xdr:col>
      <xdr:colOff>459627</xdr:colOff>
      <xdr:row>153</xdr:row>
      <xdr:rowOff>38917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8814" y="19466170"/>
          <a:ext cx="4833313" cy="6450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1119426</xdr:colOff>
      <xdr:row>33</xdr:row>
      <xdr:rowOff>31645</xdr:rowOff>
    </xdr:from>
    <xdr:to>
      <xdr:col>3</xdr:col>
      <xdr:colOff>313090</xdr:colOff>
      <xdr:row>38</xdr:row>
      <xdr:rowOff>41742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8772" y="4779491"/>
          <a:ext cx="4835395" cy="6450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1055078</xdr:colOff>
      <xdr:row>51</xdr:row>
      <xdr:rowOff>117231</xdr:rowOff>
    </xdr:from>
    <xdr:to>
      <xdr:col>3</xdr:col>
      <xdr:colOff>322011</xdr:colOff>
      <xdr:row>57</xdr:row>
      <xdr:rowOff>328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193" y="6916616"/>
          <a:ext cx="4835395" cy="6450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3105150</xdr:colOff>
      <xdr:row>22</xdr:row>
      <xdr:rowOff>90487</xdr:rowOff>
    </xdr:from>
    <xdr:ext cx="1694375" cy="256737"/>
    <xdr:sp macro="" textlink="">
      <xdr:nvSpPr>
        <xdr:cNvPr id="3" name="CuadroTexto 2"/>
        <xdr:cNvSpPr txBox="1"/>
      </xdr:nvSpPr>
      <xdr:spPr>
        <a:xfrm>
          <a:off x="3581400" y="3519487"/>
          <a:ext cx="169437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50">
              <a:solidFill>
                <a:srgbClr val="00B050"/>
              </a:solidFill>
            </a:rPr>
            <a:t>Sin</a:t>
          </a:r>
          <a:r>
            <a:rPr lang="es-MX" sz="1050" baseline="0">
              <a:solidFill>
                <a:srgbClr val="00B050"/>
              </a:solidFill>
            </a:rPr>
            <a:t> información que revelar</a:t>
          </a:r>
          <a:endParaRPr lang="es-MX" sz="1050">
            <a:solidFill>
              <a:srgbClr val="00B050"/>
            </a:solidFill>
          </a:endParaRPr>
        </a:p>
      </xdr:txBody>
    </xdr:sp>
    <xdr:clientData/>
  </xdr:oneCellAnchor>
  <xdr:twoCellAnchor editAs="oneCell">
    <xdr:from>
      <xdr:col>1</xdr:col>
      <xdr:colOff>2975665</xdr:colOff>
      <xdr:row>67</xdr:row>
      <xdr:rowOff>18221</xdr:rowOff>
    </xdr:from>
    <xdr:to>
      <xdr:col>5</xdr:col>
      <xdr:colOff>255112</xdr:colOff>
      <xdr:row>72</xdr:row>
      <xdr:rowOff>28318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065" y="8622471"/>
          <a:ext cx="4835947" cy="645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45"/>
  <sheetViews>
    <sheetView showGridLines="0" tabSelected="1" zoomScaleNormal="100" zoomScaleSheetLayoutView="100" workbookViewId="0">
      <selection sqref="A1:B1"/>
    </sheetView>
  </sheetViews>
  <sheetFormatPr baseColWidth="10" defaultColWidth="12.81640625" defaultRowHeight="10" x14ac:dyDescent="0.2"/>
  <cols>
    <col min="1" max="1" width="14.54296875" style="1" customWidth="1"/>
    <col min="2" max="2" width="73.81640625" style="1" bestFit="1" customWidth="1"/>
    <col min="3" max="3" width="8" style="1" customWidth="1"/>
    <col min="4" max="16384" width="12.81640625" style="1"/>
  </cols>
  <sheetData>
    <row r="1" spans="1:4" ht="16.399999999999999" customHeight="1" x14ac:dyDescent="0.2">
      <c r="A1" s="218" t="s">
        <v>592</v>
      </c>
      <c r="B1" s="219"/>
      <c r="C1" s="36" t="s">
        <v>494</v>
      </c>
      <c r="D1" s="37">
        <v>2024</v>
      </c>
    </row>
    <row r="2" spans="1:4" ht="16.399999999999999" customHeight="1" x14ac:dyDescent="0.2">
      <c r="A2" s="220" t="s">
        <v>493</v>
      </c>
      <c r="B2" s="221"/>
      <c r="C2" s="52" t="s">
        <v>495</v>
      </c>
      <c r="D2" s="38" t="s">
        <v>500</v>
      </c>
    </row>
    <row r="3" spans="1:4" ht="16.399999999999999" customHeight="1" x14ac:dyDescent="0.2">
      <c r="A3" s="220" t="s">
        <v>593</v>
      </c>
      <c r="B3" s="221"/>
      <c r="C3" s="52" t="s">
        <v>496</v>
      </c>
      <c r="D3" s="39">
        <v>2</v>
      </c>
    </row>
    <row r="4" spans="1:4" ht="16.399999999999999" customHeight="1" x14ac:dyDescent="0.2">
      <c r="A4" s="222" t="s">
        <v>515</v>
      </c>
      <c r="B4" s="223"/>
      <c r="C4" s="223"/>
      <c r="D4" s="224"/>
    </row>
    <row r="5" spans="1:4" ht="15" customHeight="1" x14ac:dyDescent="0.2">
      <c r="A5" s="40" t="s">
        <v>29</v>
      </c>
      <c r="B5" s="41" t="s">
        <v>30</v>
      </c>
    </row>
    <row r="6" spans="1:4" ht="10.5" x14ac:dyDescent="0.25">
      <c r="A6" s="42"/>
      <c r="B6" s="43"/>
    </row>
    <row r="7" spans="1:4" ht="10.5" x14ac:dyDescent="0.25">
      <c r="A7" s="44"/>
      <c r="B7" s="45" t="s">
        <v>33</v>
      </c>
    </row>
    <row r="8" spans="1:4" ht="10.5" x14ac:dyDescent="0.25">
      <c r="A8" s="44"/>
      <c r="B8" s="45"/>
    </row>
    <row r="9" spans="1:4" ht="10.5" x14ac:dyDescent="0.25">
      <c r="A9" s="44"/>
      <c r="B9" s="46" t="s">
        <v>0</v>
      </c>
    </row>
    <row r="10" spans="1:4" x14ac:dyDescent="0.2">
      <c r="A10" s="47" t="s">
        <v>479</v>
      </c>
      <c r="B10" s="48" t="s">
        <v>548</v>
      </c>
    </row>
    <row r="11" spans="1:4" x14ac:dyDescent="0.2">
      <c r="A11" s="47" t="s">
        <v>480</v>
      </c>
      <c r="B11" s="48" t="s">
        <v>276</v>
      </c>
    </row>
    <row r="12" spans="1:4" x14ac:dyDescent="0.2">
      <c r="A12" s="47" t="s">
        <v>1</v>
      </c>
      <c r="B12" s="48" t="s">
        <v>2</v>
      </c>
    </row>
    <row r="13" spans="1:4" x14ac:dyDescent="0.2">
      <c r="A13" s="47" t="s">
        <v>3</v>
      </c>
      <c r="B13" s="48" t="s">
        <v>4</v>
      </c>
    </row>
    <row r="14" spans="1:4" x14ac:dyDescent="0.2">
      <c r="A14" s="47" t="s">
        <v>5</v>
      </c>
      <c r="B14" s="48" t="s">
        <v>6</v>
      </c>
    </row>
    <row r="15" spans="1:4" x14ac:dyDescent="0.2">
      <c r="A15" s="47" t="s">
        <v>81</v>
      </c>
      <c r="B15" s="48" t="s">
        <v>488</v>
      </c>
    </row>
    <row r="16" spans="1:4" x14ac:dyDescent="0.2">
      <c r="A16" s="47" t="s">
        <v>7</v>
      </c>
      <c r="B16" s="48" t="s">
        <v>489</v>
      </c>
    </row>
    <row r="17" spans="1:2" x14ac:dyDescent="0.2">
      <c r="A17" s="47" t="s">
        <v>8</v>
      </c>
      <c r="B17" s="48" t="s">
        <v>80</v>
      </c>
    </row>
    <row r="18" spans="1:2" x14ac:dyDescent="0.2">
      <c r="A18" s="47" t="s">
        <v>9</v>
      </c>
      <c r="B18" s="48" t="s">
        <v>10</v>
      </c>
    </row>
    <row r="19" spans="1:2" x14ac:dyDescent="0.2">
      <c r="A19" s="47" t="s">
        <v>11</v>
      </c>
      <c r="B19" s="48" t="s">
        <v>12</v>
      </c>
    </row>
    <row r="20" spans="1:2" x14ac:dyDescent="0.2">
      <c r="A20" s="47" t="s">
        <v>13</v>
      </c>
      <c r="B20" s="48" t="s">
        <v>14</v>
      </c>
    </row>
    <row r="21" spans="1:2" x14ac:dyDescent="0.2">
      <c r="A21" s="47" t="s">
        <v>15</v>
      </c>
      <c r="B21" s="48" t="s">
        <v>16</v>
      </c>
    </row>
    <row r="22" spans="1:2" x14ac:dyDescent="0.2">
      <c r="A22" s="47" t="s">
        <v>17</v>
      </c>
      <c r="B22" s="48" t="s">
        <v>490</v>
      </c>
    </row>
    <row r="23" spans="1:2" x14ac:dyDescent="0.2">
      <c r="A23" s="47" t="s">
        <v>18</v>
      </c>
      <c r="B23" s="48" t="s">
        <v>19</v>
      </c>
    </row>
    <row r="24" spans="1:2" x14ac:dyDescent="0.2">
      <c r="A24" s="47" t="s">
        <v>20</v>
      </c>
      <c r="B24" s="48" t="s">
        <v>113</v>
      </c>
    </row>
    <row r="25" spans="1:2" x14ac:dyDescent="0.2">
      <c r="A25" s="47" t="s">
        <v>21</v>
      </c>
      <c r="B25" s="48" t="s">
        <v>576</v>
      </c>
    </row>
    <row r="26" spans="1:2" x14ac:dyDescent="0.2">
      <c r="A26" s="47" t="s">
        <v>578</v>
      </c>
      <c r="B26" s="48" t="s">
        <v>579</v>
      </c>
    </row>
    <row r="27" spans="1:2" x14ac:dyDescent="0.2">
      <c r="A27" s="47" t="s">
        <v>577</v>
      </c>
      <c r="B27" s="48" t="s">
        <v>580</v>
      </c>
    </row>
    <row r="28" spans="1:2" x14ac:dyDescent="0.2">
      <c r="A28" s="47" t="s">
        <v>22</v>
      </c>
      <c r="B28" s="48" t="s">
        <v>23</v>
      </c>
    </row>
    <row r="29" spans="1:2" x14ac:dyDescent="0.2">
      <c r="A29" s="47" t="s">
        <v>24</v>
      </c>
      <c r="B29" s="48" t="s">
        <v>25</v>
      </c>
    </row>
    <row r="30" spans="1:2" x14ac:dyDescent="0.2">
      <c r="A30" s="47" t="s">
        <v>26</v>
      </c>
      <c r="B30" s="48" t="s">
        <v>584</v>
      </c>
    </row>
    <row r="31" spans="1:2" x14ac:dyDescent="0.2">
      <c r="A31" s="47" t="s">
        <v>27</v>
      </c>
      <c r="B31" s="48" t="s">
        <v>585</v>
      </c>
    </row>
    <row r="32" spans="1:2" x14ac:dyDescent="0.2">
      <c r="A32" s="47" t="s">
        <v>38</v>
      </c>
      <c r="B32" s="48" t="s">
        <v>586</v>
      </c>
    </row>
    <row r="33" spans="1:2" ht="10.5" x14ac:dyDescent="0.25">
      <c r="A33" s="44"/>
      <c r="B33" s="49"/>
    </row>
    <row r="34" spans="1:2" ht="10.5" x14ac:dyDescent="0.25">
      <c r="A34" s="44"/>
      <c r="B34" s="46"/>
    </row>
    <row r="35" spans="1:2" x14ac:dyDescent="0.2">
      <c r="A35" s="47" t="s">
        <v>36</v>
      </c>
      <c r="B35" s="48" t="s">
        <v>31</v>
      </c>
    </row>
    <row r="36" spans="1:2" x14ac:dyDescent="0.2">
      <c r="A36" s="47" t="s">
        <v>37</v>
      </c>
      <c r="B36" s="48" t="s">
        <v>32</v>
      </c>
    </row>
    <row r="37" spans="1:2" ht="10.5" x14ac:dyDescent="0.25">
      <c r="A37" s="44"/>
      <c r="B37" s="49"/>
    </row>
    <row r="38" spans="1:2" ht="10.5" x14ac:dyDescent="0.25">
      <c r="A38" s="44"/>
      <c r="B38" s="45" t="s">
        <v>34</v>
      </c>
    </row>
    <row r="39" spans="1:2" ht="10.5" x14ac:dyDescent="0.25">
      <c r="A39" s="44" t="s">
        <v>35</v>
      </c>
      <c r="B39" s="48" t="s">
        <v>28</v>
      </c>
    </row>
    <row r="40" spans="1:2" ht="10.5" x14ac:dyDescent="0.25">
      <c r="A40" s="44"/>
      <c r="B40" s="48" t="s">
        <v>516</v>
      </c>
    </row>
    <row r="41" spans="1:2" ht="10.5" x14ac:dyDescent="0.25">
      <c r="A41" s="44"/>
      <c r="B41" s="48" t="s">
        <v>546</v>
      </c>
    </row>
    <row r="42" spans="1:2" ht="10.5" x14ac:dyDescent="0.25">
      <c r="A42" s="44"/>
      <c r="B42" s="48" t="s">
        <v>547</v>
      </c>
    </row>
    <row r="43" spans="1:2" ht="10.5" x14ac:dyDescent="0.25">
      <c r="A43" s="50"/>
      <c r="B43" s="51"/>
    </row>
    <row r="45" spans="1:2" ht="11.5" x14ac:dyDescent="0.25">
      <c r="A45" s="53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214"/>
  <sheetViews>
    <sheetView showGridLines="0" topLeftCell="A181" zoomScaleNormal="100" workbookViewId="0">
      <selection activeCell="E229" sqref="E229"/>
    </sheetView>
  </sheetViews>
  <sheetFormatPr baseColWidth="10" defaultColWidth="9.1796875" defaultRowHeight="10" x14ac:dyDescent="0.2"/>
  <cols>
    <col min="1" max="1" width="10" style="6" customWidth="1"/>
    <col min="2" max="2" width="83" style="6" customWidth="1"/>
    <col min="3" max="4" width="15.54296875" style="6" customWidth="1"/>
    <col min="5" max="5" width="16.54296875" style="6" customWidth="1"/>
    <col min="6" max="16384" width="9.1796875" style="6"/>
  </cols>
  <sheetData>
    <row r="1" spans="1:5" s="10" customFormat="1" ht="19" customHeight="1" x14ac:dyDescent="0.35">
      <c r="A1" s="225" t="s">
        <v>592</v>
      </c>
      <c r="B1" s="225"/>
      <c r="C1" s="225"/>
      <c r="D1" s="2" t="s">
        <v>497</v>
      </c>
      <c r="E1" s="9">
        <v>2024</v>
      </c>
    </row>
    <row r="2" spans="1:5" s="3" customFormat="1" ht="19" customHeight="1" x14ac:dyDescent="0.35">
      <c r="A2" s="225" t="s">
        <v>502</v>
      </c>
      <c r="B2" s="225"/>
      <c r="C2" s="225"/>
      <c r="D2" s="2" t="s">
        <v>498</v>
      </c>
      <c r="E2" s="9" t="s">
        <v>500</v>
      </c>
    </row>
    <row r="3" spans="1:5" s="3" customFormat="1" ht="19" customHeight="1" x14ac:dyDescent="0.35">
      <c r="A3" s="225" t="s">
        <v>593</v>
      </c>
      <c r="B3" s="225"/>
      <c r="C3" s="225"/>
      <c r="D3" s="2" t="s">
        <v>499</v>
      </c>
      <c r="E3" s="9">
        <v>2</v>
      </c>
    </row>
    <row r="4" spans="1:5" s="3" customFormat="1" ht="19" customHeight="1" x14ac:dyDescent="0.35">
      <c r="A4" s="225" t="s">
        <v>515</v>
      </c>
      <c r="B4" s="225"/>
      <c r="C4" s="225"/>
      <c r="D4" s="2"/>
      <c r="E4" s="9"/>
    </row>
    <row r="5" spans="1:5" ht="10.5" x14ac:dyDescent="0.25">
      <c r="A5" s="4" t="s">
        <v>115</v>
      </c>
      <c r="B5" s="5"/>
      <c r="C5" s="5"/>
      <c r="D5" s="5"/>
      <c r="E5" s="5"/>
    </row>
    <row r="7" spans="1:5" ht="10.5" x14ac:dyDescent="0.25">
      <c r="A7" s="24" t="s">
        <v>550</v>
      </c>
      <c r="B7" s="24"/>
      <c r="C7" s="24"/>
      <c r="D7" s="24"/>
      <c r="E7" s="24"/>
    </row>
    <row r="8" spans="1:5" ht="10.5" x14ac:dyDescent="0.25">
      <c r="A8" s="25" t="s">
        <v>85</v>
      </c>
      <c r="B8" s="25" t="s">
        <v>82</v>
      </c>
      <c r="C8" s="74" t="s">
        <v>83</v>
      </c>
      <c r="D8" s="74" t="s">
        <v>275</v>
      </c>
      <c r="E8" s="75" t="s">
        <v>588</v>
      </c>
    </row>
    <row r="9" spans="1:5" ht="10.5" x14ac:dyDescent="0.25">
      <c r="A9" s="67">
        <v>4000</v>
      </c>
      <c r="B9" s="55" t="s">
        <v>548</v>
      </c>
      <c r="C9" s="56">
        <f>SUM(C10+C57+C69)</f>
        <v>19730006.809999999</v>
      </c>
      <c r="D9" s="66">
        <f>C9/$C$9</f>
        <v>1</v>
      </c>
      <c r="E9" s="68"/>
    </row>
    <row r="10" spans="1:5" ht="10.5" x14ac:dyDescent="0.25">
      <c r="A10" s="69">
        <v>4100</v>
      </c>
      <c r="B10" s="60" t="s">
        <v>222</v>
      </c>
      <c r="C10" s="61">
        <f>SUM(C11+C21+C27+C30+C36+C39+C48)</f>
        <v>3773580.0500000003</v>
      </c>
      <c r="D10" s="66">
        <f>C10/$C$9</f>
        <v>0.19126096034023621</v>
      </c>
      <c r="E10" s="70"/>
    </row>
    <row r="11" spans="1:5" ht="10.5" x14ac:dyDescent="0.25">
      <c r="A11" s="69">
        <v>4110</v>
      </c>
      <c r="B11" s="60" t="s">
        <v>223</v>
      </c>
      <c r="C11" s="61">
        <f>SUM(C12:C20)</f>
        <v>0</v>
      </c>
      <c r="D11" s="66">
        <f t="shared" ref="D11:D74" si="0">C11/$C$9</f>
        <v>0</v>
      </c>
      <c r="E11" s="70"/>
    </row>
    <row r="12" spans="1:5" x14ac:dyDescent="0.2">
      <c r="A12" s="71">
        <v>4111</v>
      </c>
      <c r="B12" s="63" t="s">
        <v>224</v>
      </c>
      <c r="C12" s="65">
        <v>0</v>
      </c>
      <c r="D12" s="66">
        <f t="shared" si="0"/>
        <v>0</v>
      </c>
      <c r="E12" s="70"/>
    </row>
    <row r="13" spans="1:5" x14ac:dyDescent="0.2">
      <c r="A13" s="71">
        <v>4112</v>
      </c>
      <c r="B13" s="63" t="s">
        <v>225</v>
      </c>
      <c r="C13" s="65">
        <v>0</v>
      </c>
      <c r="D13" s="66">
        <f t="shared" si="0"/>
        <v>0</v>
      </c>
      <c r="E13" s="70"/>
    </row>
    <row r="14" spans="1:5" x14ac:dyDescent="0.2">
      <c r="A14" s="71">
        <v>4113</v>
      </c>
      <c r="B14" s="63" t="s">
        <v>226</v>
      </c>
      <c r="C14" s="65">
        <v>0</v>
      </c>
      <c r="D14" s="66">
        <f t="shared" si="0"/>
        <v>0</v>
      </c>
      <c r="E14" s="70"/>
    </row>
    <row r="15" spans="1:5" x14ac:dyDescent="0.2">
      <c r="A15" s="71">
        <v>4114</v>
      </c>
      <c r="B15" s="63" t="s">
        <v>227</v>
      </c>
      <c r="C15" s="65">
        <v>0</v>
      </c>
      <c r="D15" s="66">
        <f t="shared" si="0"/>
        <v>0</v>
      </c>
      <c r="E15" s="70"/>
    </row>
    <row r="16" spans="1:5" x14ac:dyDescent="0.2">
      <c r="A16" s="71">
        <v>4115</v>
      </c>
      <c r="B16" s="63" t="s">
        <v>228</v>
      </c>
      <c r="C16" s="65">
        <v>0</v>
      </c>
      <c r="D16" s="66">
        <f t="shared" si="0"/>
        <v>0</v>
      </c>
      <c r="E16" s="70"/>
    </row>
    <row r="17" spans="1:5" x14ac:dyDescent="0.2">
      <c r="A17" s="71">
        <v>4116</v>
      </c>
      <c r="B17" s="63" t="s">
        <v>229</v>
      </c>
      <c r="C17" s="65">
        <v>0</v>
      </c>
      <c r="D17" s="66">
        <f t="shared" si="0"/>
        <v>0</v>
      </c>
      <c r="E17" s="70"/>
    </row>
    <row r="18" spans="1:5" x14ac:dyDescent="0.2">
      <c r="A18" s="71">
        <v>4117</v>
      </c>
      <c r="B18" s="63" t="s">
        <v>230</v>
      </c>
      <c r="C18" s="65">
        <v>0</v>
      </c>
      <c r="D18" s="66">
        <f t="shared" si="0"/>
        <v>0</v>
      </c>
      <c r="E18" s="70"/>
    </row>
    <row r="19" spans="1:5" ht="20" x14ac:dyDescent="0.2">
      <c r="A19" s="71">
        <v>4118</v>
      </c>
      <c r="B19" s="72" t="s">
        <v>408</v>
      </c>
      <c r="C19" s="65">
        <v>0</v>
      </c>
      <c r="D19" s="66">
        <f t="shared" si="0"/>
        <v>0</v>
      </c>
      <c r="E19" s="70"/>
    </row>
    <row r="20" spans="1:5" x14ac:dyDescent="0.2">
      <c r="A20" s="71">
        <v>4119</v>
      </c>
      <c r="B20" s="63" t="s">
        <v>231</v>
      </c>
      <c r="C20" s="65">
        <v>0</v>
      </c>
      <c r="D20" s="66">
        <f t="shared" si="0"/>
        <v>0</v>
      </c>
      <c r="E20" s="70"/>
    </row>
    <row r="21" spans="1:5" ht="10.5" x14ac:dyDescent="0.25">
      <c r="A21" s="69">
        <v>4120</v>
      </c>
      <c r="B21" s="60" t="s">
        <v>232</v>
      </c>
      <c r="C21" s="61">
        <f>SUM(C22:C26)</f>
        <v>0</v>
      </c>
      <c r="D21" s="66">
        <f t="shared" si="0"/>
        <v>0</v>
      </c>
      <c r="E21" s="70"/>
    </row>
    <row r="22" spans="1:5" x14ac:dyDescent="0.2">
      <c r="A22" s="71">
        <v>4121</v>
      </c>
      <c r="B22" s="63" t="s">
        <v>233</v>
      </c>
      <c r="C22" s="65">
        <v>0</v>
      </c>
      <c r="D22" s="66">
        <f t="shared" si="0"/>
        <v>0</v>
      </c>
      <c r="E22" s="70"/>
    </row>
    <row r="23" spans="1:5" x14ac:dyDescent="0.2">
      <c r="A23" s="71">
        <v>4122</v>
      </c>
      <c r="B23" s="63" t="s">
        <v>409</v>
      </c>
      <c r="C23" s="65">
        <v>0</v>
      </c>
      <c r="D23" s="66">
        <f t="shared" si="0"/>
        <v>0</v>
      </c>
      <c r="E23" s="70"/>
    </row>
    <row r="24" spans="1:5" x14ac:dyDescent="0.2">
      <c r="A24" s="71">
        <v>4123</v>
      </c>
      <c r="B24" s="63" t="s">
        <v>234</v>
      </c>
      <c r="C24" s="65">
        <v>0</v>
      </c>
      <c r="D24" s="66">
        <f t="shared" si="0"/>
        <v>0</v>
      </c>
      <c r="E24" s="70"/>
    </row>
    <row r="25" spans="1:5" x14ac:dyDescent="0.2">
      <c r="A25" s="71">
        <v>4124</v>
      </c>
      <c r="B25" s="63" t="s">
        <v>235</v>
      </c>
      <c r="C25" s="65">
        <v>0</v>
      </c>
      <c r="D25" s="66">
        <f t="shared" si="0"/>
        <v>0</v>
      </c>
      <c r="E25" s="70"/>
    </row>
    <row r="26" spans="1:5" x14ac:dyDescent="0.2">
      <c r="A26" s="71">
        <v>4129</v>
      </c>
      <c r="B26" s="63" t="s">
        <v>236</v>
      </c>
      <c r="C26" s="65">
        <v>0</v>
      </c>
      <c r="D26" s="66">
        <f t="shared" si="0"/>
        <v>0</v>
      </c>
      <c r="E26" s="70"/>
    </row>
    <row r="27" spans="1:5" ht="10.5" x14ac:dyDescent="0.25">
      <c r="A27" s="69">
        <v>4130</v>
      </c>
      <c r="B27" s="60" t="s">
        <v>237</v>
      </c>
      <c r="C27" s="61">
        <f>SUM(C28:C29)</f>
        <v>0</v>
      </c>
      <c r="D27" s="66">
        <f t="shared" si="0"/>
        <v>0</v>
      </c>
      <c r="E27" s="70"/>
    </row>
    <row r="28" spans="1:5" x14ac:dyDescent="0.2">
      <c r="A28" s="71">
        <v>4131</v>
      </c>
      <c r="B28" s="63" t="s">
        <v>238</v>
      </c>
      <c r="C28" s="65">
        <v>0</v>
      </c>
      <c r="D28" s="66">
        <f t="shared" si="0"/>
        <v>0</v>
      </c>
      <c r="E28" s="70"/>
    </row>
    <row r="29" spans="1:5" ht="20" x14ac:dyDescent="0.2">
      <c r="A29" s="71">
        <v>4132</v>
      </c>
      <c r="B29" s="72" t="s">
        <v>410</v>
      </c>
      <c r="C29" s="65">
        <v>0</v>
      </c>
      <c r="D29" s="66">
        <f t="shared" si="0"/>
        <v>0</v>
      </c>
      <c r="E29" s="70"/>
    </row>
    <row r="30" spans="1:5" ht="10.5" x14ac:dyDescent="0.25">
      <c r="A30" s="69">
        <v>4140</v>
      </c>
      <c r="B30" s="60" t="s">
        <v>239</v>
      </c>
      <c r="C30" s="61">
        <f>SUM(C31:C35)</f>
        <v>0</v>
      </c>
      <c r="D30" s="66">
        <f t="shared" si="0"/>
        <v>0</v>
      </c>
      <c r="E30" s="70"/>
    </row>
    <row r="31" spans="1:5" x14ac:dyDescent="0.2">
      <c r="A31" s="71">
        <v>4141</v>
      </c>
      <c r="B31" s="63" t="s">
        <v>240</v>
      </c>
      <c r="C31" s="65">
        <v>0</v>
      </c>
      <c r="D31" s="66">
        <f t="shared" si="0"/>
        <v>0</v>
      </c>
      <c r="E31" s="70"/>
    </row>
    <row r="32" spans="1:5" x14ac:dyDescent="0.2">
      <c r="A32" s="71">
        <v>4143</v>
      </c>
      <c r="B32" s="63" t="s">
        <v>241</v>
      </c>
      <c r="C32" s="65">
        <v>0</v>
      </c>
      <c r="D32" s="66">
        <f t="shared" si="0"/>
        <v>0</v>
      </c>
      <c r="E32" s="70"/>
    </row>
    <row r="33" spans="1:5" x14ac:dyDescent="0.2">
      <c r="A33" s="71">
        <v>4144</v>
      </c>
      <c r="B33" s="63" t="s">
        <v>242</v>
      </c>
      <c r="C33" s="65">
        <v>0</v>
      </c>
      <c r="D33" s="66">
        <f t="shared" si="0"/>
        <v>0</v>
      </c>
      <c r="E33" s="70"/>
    </row>
    <row r="34" spans="1:5" ht="20" x14ac:dyDescent="0.2">
      <c r="A34" s="71">
        <v>4145</v>
      </c>
      <c r="B34" s="72" t="s">
        <v>411</v>
      </c>
      <c r="C34" s="65">
        <v>0</v>
      </c>
      <c r="D34" s="66">
        <f t="shared" si="0"/>
        <v>0</v>
      </c>
      <c r="E34" s="70"/>
    </row>
    <row r="35" spans="1:5" x14ac:dyDescent="0.2">
      <c r="A35" s="71">
        <v>4149</v>
      </c>
      <c r="B35" s="63" t="s">
        <v>243</v>
      </c>
      <c r="C35" s="65">
        <v>0</v>
      </c>
      <c r="D35" s="66">
        <f t="shared" si="0"/>
        <v>0</v>
      </c>
      <c r="E35" s="70"/>
    </row>
    <row r="36" spans="1:5" ht="10.5" x14ac:dyDescent="0.25">
      <c r="A36" s="69">
        <v>4150</v>
      </c>
      <c r="B36" s="60" t="s">
        <v>412</v>
      </c>
      <c r="C36" s="61">
        <f>SUM(C37:C38)</f>
        <v>124329.06</v>
      </c>
      <c r="D36" s="66">
        <f t="shared" si="0"/>
        <v>6.3015213931393475E-3</v>
      </c>
      <c r="E36" s="70"/>
    </row>
    <row r="37" spans="1:5" x14ac:dyDescent="0.2">
      <c r="A37" s="71">
        <v>4151</v>
      </c>
      <c r="B37" s="63" t="s">
        <v>412</v>
      </c>
      <c r="C37" s="65">
        <v>124329.06</v>
      </c>
      <c r="D37" s="66">
        <f>C37/$C$9</f>
        <v>6.3015213931393475E-3</v>
      </c>
      <c r="E37" s="212" t="s">
        <v>613</v>
      </c>
    </row>
    <row r="38" spans="1:5" ht="20" x14ac:dyDescent="0.2">
      <c r="A38" s="71">
        <v>4154</v>
      </c>
      <c r="B38" s="72" t="s">
        <v>413</v>
      </c>
      <c r="C38" s="65">
        <v>0</v>
      </c>
      <c r="D38" s="66">
        <f t="shared" si="0"/>
        <v>0</v>
      </c>
      <c r="E38" s="70"/>
    </row>
    <row r="39" spans="1:5" ht="10.5" x14ac:dyDescent="0.25">
      <c r="A39" s="69">
        <v>4160</v>
      </c>
      <c r="B39" s="60" t="s">
        <v>414</v>
      </c>
      <c r="C39" s="61">
        <f>SUM(C40:C47)</f>
        <v>0</v>
      </c>
      <c r="D39" s="66">
        <f t="shared" si="0"/>
        <v>0</v>
      </c>
      <c r="E39" s="70"/>
    </row>
    <row r="40" spans="1:5" x14ac:dyDescent="0.2">
      <c r="A40" s="71">
        <v>4161</v>
      </c>
      <c r="B40" s="63" t="s">
        <v>244</v>
      </c>
      <c r="C40" s="65">
        <v>0</v>
      </c>
      <c r="D40" s="66">
        <f t="shared" si="0"/>
        <v>0</v>
      </c>
      <c r="E40" s="70"/>
    </row>
    <row r="41" spans="1:5" x14ac:dyDescent="0.2">
      <c r="A41" s="71">
        <v>4162</v>
      </c>
      <c r="B41" s="63" t="s">
        <v>245</v>
      </c>
      <c r="C41" s="65">
        <v>0</v>
      </c>
      <c r="D41" s="66">
        <f t="shared" si="0"/>
        <v>0</v>
      </c>
      <c r="E41" s="70"/>
    </row>
    <row r="42" spans="1:5" x14ac:dyDescent="0.2">
      <c r="A42" s="71">
        <v>4163</v>
      </c>
      <c r="B42" s="63" t="s">
        <v>246</v>
      </c>
      <c r="C42" s="65">
        <v>0</v>
      </c>
      <c r="D42" s="66">
        <f t="shared" si="0"/>
        <v>0</v>
      </c>
      <c r="E42" s="70"/>
    </row>
    <row r="43" spans="1:5" x14ac:dyDescent="0.2">
      <c r="A43" s="71">
        <v>4164</v>
      </c>
      <c r="B43" s="63" t="s">
        <v>247</v>
      </c>
      <c r="C43" s="65">
        <v>0</v>
      </c>
      <c r="D43" s="66">
        <f t="shared" si="0"/>
        <v>0</v>
      </c>
      <c r="E43" s="70"/>
    </row>
    <row r="44" spans="1:5" x14ac:dyDescent="0.2">
      <c r="A44" s="71">
        <v>4165</v>
      </c>
      <c r="B44" s="63" t="s">
        <v>248</v>
      </c>
      <c r="C44" s="65">
        <v>0</v>
      </c>
      <c r="D44" s="66">
        <f t="shared" si="0"/>
        <v>0</v>
      </c>
      <c r="E44" s="70"/>
    </row>
    <row r="45" spans="1:5" ht="20" x14ac:dyDescent="0.2">
      <c r="A45" s="71">
        <v>4166</v>
      </c>
      <c r="B45" s="72" t="s">
        <v>415</v>
      </c>
      <c r="C45" s="65">
        <v>0</v>
      </c>
      <c r="D45" s="66">
        <f t="shared" si="0"/>
        <v>0</v>
      </c>
      <c r="E45" s="70"/>
    </row>
    <row r="46" spans="1:5" x14ac:dyDescent="0.2">
      <c r="A46" s="71">
        <v>4168</v>
      </c>
      <c r="B46" s="63" t="s">
        <v>249</v>
      </c>
      <c r="C46" s="65">
        <v>0</v>
      </c>
      <c r="D46" s="66">
        <f t="shared" si="0"/>
        <v>0</v>
      </c>
      <c r="E46" s="70"/>
    </row>
    <row r="47" spans="1:5" x14ac:dyDescent="0.2">
      <c r="A47" s="71">
        <v>4169</v>
      </c>
      <c r="B47" s="63" t="s">
        <v>250</v>
      </c>
      <c r="C47" s="65">
        <v>0</v>
      </c>
      <c r="D47" s="66">
        <f t="shared" si="0"/>
        <v>0</v>
      </c>
      <c r="E47" s="70"/>
    </row>
    <row r="48" spans="1:5" ht="10.5" x14ac:dyDescent="0.25">
      <c r="A48" s="69">
        <v>4170</v>
      </c>
      <c r="B48" s="60" t="s">
        <v>492</v>
      </c>
      <c r="C48" s="61">
        <f>SUM(C49:C56)</f>
        <v>3649250.99</v>
      </c>
      <c r="D48" s="66">
        <f t="shared" si="0"/>
        <v>0.18495943894709688</v>
      </c>
      <c r="E48" s="70"/>
    </row>
    <row r="49" spans="1:5" x14ac:dyDescent="0.2">
      <c r="A49" s="71">
        <v>4171</v>
      </c>
      <c r="B49" s="63" t="s">
        <v>416</v>
      </c>
      <c r="C49" s="65">
        <v>0</v>
      </c>
      <c r="D49" s="66">
        <f t="shared" si="0"/>
        <v>0</v>
      </c>
      <c r="E49" s="70"/>
    </row>
    <row r="50" spans="1:5" x14ac:dyDescent="0.2">
      <c r="A50" s="71">
        <v>4172</v>
      </c>
      <c r="B50" s="63" t="s">
        <v>417</v>
      </c>
      <c r="C50" s="65">
        <v>0</v>
      </c>
      <c r="D50" s="66">
        <f t="shared" si="0"/>
        <v>0</v>
      </c>
      <c r="E50" s="70"/>
    </row>
    <row r="51" spans="1:5" ht="40" x14ac:dyDescent="0.2">
      <c r="A51" s="71">
        <v>4173</v>
      </c>
      <c r="B51" s="214" t="s">
        <v>418</v>
      </c>
      <c r="C51" s="215">
        <v>3649250.99</v>
      </c>
      <c r="D51" s="216">
        <f>C51/$C$9</f>
        <v>0.18495943894709688</v>
      </c>
      <c r="E51" s="213" t="s">
        <v>614</v>
      </c>
    </row>
    <row r="52" spans="1:5" ht="20" x14ac:dyDescent="0.2">
      <c r="A52" s="71">
        <v>4174</v>
      </c>
      <c r="B52" s="72" t="s">
        <v>419</v>
      </c>
      <c r="C52" s="65">
        <v>0</v>
      </c>
      <c r="D52" s="66">
        <f t="shared" si="0"/>
        <v>0</v>
      </c>
      <c r="E52" s="70"/>
    </row>
    <row r="53" spans="1:5" ht="20" x14ac:dyDescent="0.2">
      <c r="A53" s="71">
        <v>4175</v>
      </c>
      <c r="B53" s="72" t="s">
        <v>420</v>
      </c>
      <c r="C53" s="65">
        <v>0</v>
      </c>
      <c r="D53" s="66">
        <f t="shared" si="0"/>
        <v>0</v>
      </c>
      <c r="E53" s="70"/>
    </row>
    <row r="54" spans="1:5" ht="20" x14ac:dyDescent="0.2">
      <c r="A54" s="71">
        <v>4176</v>
      </c>
      <c r="B54" s="72" t="s">
        <v>421</v>
      </c>
      <c r="C54" s="65">
        <v>0</v>
      </c>
      <c r="D54" s="66">
        <f t="shared" si="0"/>
        <v>0</v>
      </c>
      <c r="E54" s="70"/>
    </row>
    <row r="55" spans="1:5" ht="20" x14ac:dyDescent="0.2">
      <c r="A55" s="71">
        <v>4177</v>
      </c>
      <c r="B55" s="72" t="s">
        <v>422</v>
      </c>
      <c r="C55" s="65">
        <v>0</v>
      </c>
      <c r="D55" s="66">
        <f t="shared" si="0"/>
        <v>0</v>
      </c>
      <c r="E55" s="70"/>
    </row>
    <row r="56" spans="1:5" x14ac:dyDescent="0.2">
      <c r="A56" s="71">
        <v>4178</v>
      </c>
      <c r="B56" s="72" t="s">
        <v>423</v>
      </c>
      <c r="C56" s="65">
        <v>0</v>
      </c>
      <c r="D56" s="66">
        <f t="shared" si="0"/>
        <v>0</v>
      </c>
      <c r="E56" s="70"/>
    </row>
    <row r="57" spans="1:5" ht="31.5" x14ac:dyDescent="0.25">
      <c r="A57" s="69">
        <v>4200</v>
      </c>
      <c r="B57" s="73" t="s">
        <v>424</v>
      </c>
      <c r="C57" s="61">
        <f>+C58+C64</f>
        <v>15757866.060000001</v>
      </c>
      <c r="D57" s="66">
        <f t="shared" si="0"/>
        <v>0.79867514551557328</v>
      </c>
      <c r="E57" s="70"/>
    </row>
    <row r="58" spans="1:5" ht="21" x14ac:dyDescent="0.25">
      <c r="A58" s="69">
        <v>4210</v>
      </c>
      <c r="B58" s="73" t="s">
        <v>425</v>
      </c>
      <c r="C58" s="61">
        <f>SUM(C59:C63)</f>
        <v>0</v>
      </c>
      <c r="D58" s="66">
        <f t="shared" si="0"/>
        <v>0</v>
      </c>
      <c r="E58" s="70"/>
    </row>
    <row r="59" spans="1:5" x14ac:dyDescent="0.2">
      <c r="A59" s="71">
        <v>4211</v>
      </c>
      <c r="B59" s="63" t="s">
        <v>251</v>
      </c>
      <c r="C59" s="65">
        <v>0</v>
      </c>
      <c r="D59" s="66">
        <f t="shared" si="0"/>
        <v>0</v>
      </c>
      <c r="E59" s="70"/>
    </row>
    <row r="60" spans="1:5" x14ac:dyDescent="0.2">
      <c r="A60" s="71">
        <v>4212</v>
      </c>
      <c r="B60" s="63" t="s">
        <v>252</v>
      </c>
      <c r="C60" s="65">
        <v>0</v>
      </c>
      <c r="D60" s="66">
        <f t="shared" si="0"/>
        <v>0</v>
      </c>
      <c r="E60" s="70"/>
    </row>
    <row r="61" spans="1:5" x14ac:dyDescent="0.2">
      <c r="A61" s="71">
        <v>4213</v>
      </c>
      <c r="B61" s="63" t="s">
        <v>253</v>
      </c>
      <c r="C61" s="65">
        <v>0</v>
      </c>
      <c r="D61" s="66">
        <f t="shared" si="0"/>
        <v>0</v>
      </c>
      <c r="E61" s="70"/>
    </row>
    <row r="62" spans="1:5" x14ac:dyDescent="0.2">
      <c r="A62" s="71">
        <v>4214</v>
      </c>
      <c r="B62" s="63" t="s">
        <v>426</v>
      </c>
      <c r="C62" s="65">
        <v>0</v>
      </c>
      <c r="D62" s="66">
        <f t="shared" si="0"/>
        <v>0</v>
      </c>
      <c r="E62" s="70"/>
    </row>
    <row r="63" spans="1:5" x14ac:dyDescent="0.2">
      <c r="A63" s="71">
        <v>4215</v>
      </c>
      <c r="B63" s="63" t="s">
        <v>427</v>
      </c>
      <c r="C63" s="65">
        <v>0</v>
      </c>
      <c r="D63" s="66">
        <f t="shared" si="0"/>
        <v>0</v>
      </c>
      <c r="E63" s="70"/>
    </row>
    <row r="64" spans="1:5" ht="10.5" x14ac:dyDescent="0.25">
      <c r="A64" s="69">
        <v>4220</v>
      </c>
      <c r="B64" s="60" t="s">
        <v>254</v>
      </c>
      <c r="C64" s="61">
        <f>SUM(C65:C68)</f>
        <v>15757866.060000001</v>
      </c>
      <c r="D64" s="66">
        <f t="shared" si="0"/>
        <v>0.79867514551557328</v>
      </c>
      <c r="E64" s="70"/>
    </row>
    <row r="65" spans="1:5" ht="20" x14ac:dyDescent="0.2">
      <c r="A65" s="71">
        <v>4221</v>
      </c>
      <c r="B65" s="214" t="s">
        <v>255</v>
      </c>
      <c r="C65" s="215">
        <v>15757866.060000001</v>
      </c>
      <c r="D65" s="216">
        <f t="shared" si="0"/>
        <v>0.79867514551557328</v>
      </c>
      <c r="E65" s="213" t="s">
        <v>615</v>
      </c>
    </row>
    <row r="66" spans="1:5" x14ac:dyDescent="0.2">
      <c r="A66" s="71">
        <v>4223</v>
      </c>
      <c r="B66" s="63" t="s">
        <v>256</v>
      </c>
      <c r="C66" s="65">
        <v>0</v>
      </c>
      <c r="D66" s="66">
        <f t="shared" si="0"/>
        <v>0</v>
      </c>
      <c r="E66" s="70"/>
    </row>
    <row r="67" spans="1:5" x14ac:dyDescent="0.2">
      <c r="A67" s="71">
        <v>4225</v>
      </c>
      <c r="B67" s="63" t="s">
        <v>258</v>
      </c>
      <c r="C67" s="65">
        <v>0</v>
      </c>
      <c r="D67" s="66">
        <f t="shared" si="0"/>
        <v>0</v>
      </c>
      <c r="E67" s="70"/>
    </row>
    <row r="68" spans="1:5" x14ac:dyDescent="0.2">
      <c r="A68" s="71">
        <v>4227</v>
      </c>
      <c r="B68" s="63" t="s">
        <v>428</v>
      </c>
      <c r="C68" s="65">
        <v>0</v>
      </c>
      <c r="D68" s="66">
        <f t="shared" si="0"/>
        <v>0</v>
      </c>
      <c r="E68" s="70"/>
    </row>
    <row r="69" spans="1:5" ht="10.5" x14ac:dyDescent="0.25">
      <c r="A69" s="59">
        <v>4300</v>
      </c>
      <c r="B69" s="60" t="s">
        <v>259</v>
      </c>
      <c r="C69" s="61">
        <f>C70+C73+C79+C81+C83</f>
        <v>198560.7</v>
      </c>
      <c r="D69" s="66">
        <f t="shared" si="0"/>
        <v>1.0063894144190618E-2</v>
      </c>
      <c r="E69" s="63"/>
    </row>
    <row r="70" spans="1:5" ht="10.5" x14ac:dyDescent="0.25">
      <c r="A70" s="59">
        <v>4310</v>
      </c>
      <c r="B70" s="60" t="s">
        <v>260</v>
      </c>
      <c r="C70" s="61">
        <f>SUM(C71:C72)</f>
        <v>0</v>
      </c>
      <c r="D70" s="66">
        <f t="shared" si="0"/>
        <v>0</v>
      </c>
      <c r="E70" s="63"/>
    </row>
    <row r="71" spans="1:5" x14ac:dyDescent="0.2">
      <c r="A71" s="64">
        <v>4311</v>
      </c>
      <c r="B71" s="63" t="s">
        <v>429</v>
      </c>
      <c r="C71" s="65">
        <v>0</v>
      </c>
      <c r="D71" s="66">
        <f t="shared" si="0"/>
        <v>0</v>
      </c>
      <c r="E71" s="63"/>
    </row>
    <row r="72" spans="1:5" x14ac:dyDescent="0.2">
      <c r="A72" s="64">
        <v>4319</v>
      </c>
      <c r="B72" s="63" t="s">
        <v>261</v>
      </c>
      <c r="C72" s="65">
        <v>0</v>
      </c>
      <c r="D72" s="66">
        <f t="shared" si="0"/>
        <v>0</v>
      </c>
      <c r="E72" s="63"/>
    </row>
    <row r="73" spans="1:5" ht="10.5" x14ac:dyDescent="0.25">
      <c r="A73" s="59">
        <v>4320</v>
      </c>
      <c r="B73" s="60" t="s">
        <v>262</v>
      </c>
      <c r="C73" s="61">
        <f>SUM(C74:C78)</f>
        <v>0</v>
      </c>
      <c r="D73" s="66">
        <f t="shared" si="0"/>
        <v>0</v>
      </c>
      <c r="E73" s="63"/>
    </row>
    <row r="74" spans="1:5" x14ac:dyDescent="0.2">
      <c r="A74" s="64">
        <v>4321</v>
      </c>
      <c r="B74" s="63" t="s">
        <v>263</v>
      </c>
      <c r="C74" s="65">
        <v>0</v>
      </c>
      <c r="D74" s="66">
        <f t="shared" si="0"/>
        <v>0</v>
      </c>
      <c r="E74" s="63"/>
    </row>
    <row r="75" spans="1:5" x14ac:dyDescent="0.2">
      <c r="A75" s="64">
        <v>4322</v>
      </c>
      <c r="B75" s="63" t="s">
        <v>264</v>
      </c>
      <c r="C75" s="65">
        <v>0</v>
      </c>
      <c r="D75" s="66">
        <f t="shared" ref="D75:D90" si="1">C75/$C$9</f>
        <v>0</v>
      </c>
      <c r="E75" s="63"/>
    </row>
    <row r="76" spans="1:5" x14ac:dyDescent="0.2">
      <c r="A76" s="64">
        <v>4323</v>
      </c>
      <c r="B76" s="63" t="s">
        <v>265</v>
      </c>
      <c r="C76" s="65">
        <v>0</v>
      </c>
      <c r="D76" s="66">
        <f t="shared" si="1"/>
        <v>0</v>
      </c>
      <c r="E76" s="63"/>
    </row>
    <row r="77" spans="1:5" x14ac:dyDescent="0.2">
      <c r="A77" s="64">
        <v>4324</v>
      </c>
      <c r="B77" s="63" t="s">
        <v>266</v>
      </c>
      <c r="C77" s="65">
        <v>0</v>
      </c>
      <c r="D77" s="66">
        <f t="shared" si="1"/>
        <v>0</v>
      </c>
      <c r="E77" s="63"/>
    </row>
    <row r="78" spans="1:5" x14ac:dyDescent="0.2">
      <c r="A78" s="64">
        <v>4325</v>
      </c>
      <c r="B78" s="63" t="s">
        <v>267</v>
      </c>
      <c r="C78" s="65">
        <v>0</v>
      </c>
      <c r="D78" s="66">
        <f t="shared" si="1"/>
        <v>0</v>
      </c>
      <c r="E78" s="63"/>
    </row>
    <row r="79" spans="1:5" ht="10.5" x14ac:dyDescent="0.25">
      <c r="A79" s="59">
        <v>4330</v>
      </c>
      <c r="B79" s="60" t="s">
        <v>268</v>
      </c>
      <c r="C79" s="61">
        <f>SUM(C80)</f>
        <v>0</v>
      </c>
      <c r="D79" s="66">
        <f t="shared" si="1"/>
        <v>0</v>
      </c>
      <c r="E79" s="63"/>
    </row>
    <row r="80" spans="1:5" x14ac:dyDescent="0.2">
      <c r="A80" s="64">
        <v>4331</v>
      </c>
      <c r="B80" s="63" t="s">
        <v>268</v>
      </c>
      <c r="C80" s="65">
        <v>0</v>
      </c>
      <c r="D80" s="66">
        <f t="shared" si="1"/>
        <v>0</v>
      </c>
      <c r="E80" s="63"/>
    </row>
    <row r="81" spans="1:5" ht="10.5" x14ac:dyDescent="0.25">
      <c r="A81" s="59">
        <v>4340</v>
      </c>
      <c r="B81" s="60" t="s">
        <v>269</v>
      </c>
      <c r="C81" s="61">
        <f>SUM(C82)</f>
        <v>0</v>
      </c>
      <c r="D81" s="66">
        <f t="shared" si="1"/>
        <v>0</v>
      </c>
      <c r="E81" s="63"/>
    </row>
    <row r="82" spans="1:5" x14ac:dyDescent="0.2">
      <c r="A82" s="64">
        <v>4341</v>
      </c>
      <c r="B82" s="63" t="s">
        <v>269</v>
      </c>
      <c r="C82" s="65">
        <v>0</v>
      </c>
      <c r="D82" s="66">
        <f t="shared" si="1"/>
        <v>0</v>
      </c>
      <c r="E82" s="63"/>
    </row>
    <row r="83" spans="1:5" ht="10.5" x14ac:dyDescent="0.25">
      <c r="A83" s="59">
        <v>4390</v>
      </c>
      <c r="B83" s="60" t="s">
        <v>270</v>
      </c>
      <c r="C83" s="61">
        <f>SUM(C84:C90)</f>
        <v>198560.7</v>
      </c>
      <c r="D83" s="66">
        <f t="shared" si="1"/>
        <v>1.0063894144190618E-2</v>
      </c>
      <c r="E83" s="63"/>
    </row>
    <row r="84" spans="1:5" x14ac:dyDescent="0.2">
      <c r="A84" s="64">
        <v>4392</v>
      </c>
      <c r="B84" s="63" t="s">
        <v>271</v>
      </c>
      <c r="C84" s="65">
        <v>0</v>
      </c>
      <c r="D84" s="66">
        <f t="shared" si="1"/>
        <v>0</v>
      </c>
      <c r="E84" s="63"/>
    </row>
    <row r="85" spans="1:5" x14ac:dyDescent="0.2">
      <c r="A85" s="64">
        <v>4393</v>
      </c>
      <c r="B85" s="63" t="s">
        <v>430</v>
      </c>
      <c r="C85" s="65">
        <v>0</v>
      </c>
      <c r="D85" s="66">
        <f t="shared" si="1"/>
        <v>0</v>
      </c>
      <c r="E85" s="63"/>
    </row>
    <row r="86" spans="1:5" x14ac:dyDescent="0.2">
      <c r="A86" s="64">
        <v>4394</v>
      </c>
      <c r="B86" s="63" t="s">
        <v>272</v>
      </c>
      <c r="C86" s="65">
        <v>0</v>
      </c>
      <c r="D86" s="66">
        <f t="shared" si="1"/>
        <v>0</v>
      </c>
      <c r="E86" s="63"/>
    </row>
    <row r="87" spans="1:5" x14ac:dyDescent="0.2">
      <c r="A87" s="64">
        <v>4395</v>
      </c>
      <c r="B87" s="63" t="s">
        <v>273</v>
      </c>
      <c r="C87" s="65">
        <v>0</v>
      </c>
      <c r="D87" s="66">
        <f t="shared" si="1"/>
        <v>0</v>
      </c>
      <c r="E87" s="63"/>
    </row>
    <row r="88" spans="1:5" x14ac:dyDescent="0.2">
      <c r="A88" s="64">
        <v>4396</v>
      </c>
      <c r="B88" s="63" t="s">
        <v>274</v>
      </c>
      <c r="C88" s="65">
        <v>0</v>
      </c>
      <c r="D88" s="66">
        <f t="shared" si="1"/>
        <v>0</v>
      </c>
      <c r="E88" s="63"/>
    </row>
    <row r="89" spans="1:5" x14ac:dyDescent="0.2">
      <c r="A89" s="64">
        <v>4397</v>
      </c>
      <c r="B89" s="63" t="s">
        <v>431</v>
      </c>
      <c r="C89" s="65">
        <v>0</v>
      </c>
      <c r="D89" s="66">
        <f t="shared" si="1"/>
        <v>0</v>
      </c>
      <c r="E89" s="63"/>
    </row>
    <row r="90" spans="1:5" x14ac:dyDescent="0.2">
      <c r="A90" s="71">
        <v>4399</v>
      </c>
      <c r="B90" s="214" t="s">
        <v>270</v>
      </c>
      <c r="C90" s="215">
        <v>198560.7</v>
      </c>
      <c r="D90" s="216">
        <f t="shared" si="1"/>
        <v>1.0063894144190618E-2</v>
      </c>
      <c r="E90" s="213" t="s">
        <v>616</v>
      </c>
    </row>
    <row r="91" spans="1:5" x14ac:dyDescent="0.2">
      <c r="A91" s="26"/>
      <c r="B91" s="26"/>
      <c r="C91" s="26"/>
      <c r="D91" s="26"/>
      <c r="E91" s="26"/>
    </row>
    <row r="92" spans="1:5" ht="10.5" x14ac:dyDescent="0.25">
      <c r="A92" s="24" t="s">
        <v>549</v>
      </c>
      <c r="B92" s="24"/>
      <c r="C92" s="24"/>
      <c r="D92" s="24"/>
      <c r="E92" s="24"/>
    </row>
    <row r="93" spans="1:5" ht="10.5" x14ac:dyDescent="0.25">
      <c r="A93" s="25" t="s">
        <v>85</v>
      </c>
      <c r="B93" s="25" t="s">
        <v>82</v>
      </c>
      <c r="C93" s="25" t="s">
        <v>83</v>
      </c>
      <c r="D93" s="25" t="s">
        <v>275</v>
      </c>
      <c r="E93" s="25" t="s">
        <v>588</v>
      </c>
    </row>
    <row r="94" spans="1:5" ht="10.5" x14ac:dyDescent="0.25">
      <c r="A94" s="54">
        <v>5000</v>
      </c>
      <c r="B94" s="55" t="s">
        <v>276</v>
      </c>
      <c r="C94" s="56">
        <f>C95+C123+C156+C166+C181+C210</f>
        <v>13098409.1</v>
      </c>
      <c r="D94" s="57">
        <v>1</v>
      </c>
      <c r="E94" s="58"/>
    </row>
    <row r="95" spans="1:5" ht="10.5" x14ac:dyDescent="0.25">
      <c r="A95" s="59">
        <v>5100</v>
      </c>
      <c r="B95" s="60" t="s">
        <v>277</v>
      </c>
      <c r="C95" s="61">
        <f>C96+C103+C113</f>
        <v>12169391.51</v>
      </c>
      <c r="D95" s="62">
        <f>C95/$C$94</f>
        <v>0.92907401327081773</v>
      </c>
      <c r="E95" s="63"/>
    </row>
    <row r="96" spans="1:5" ht="10.5" x14ac:dyDescent="0.25">
      <c r="A96" s="59">
        <v>5110</v>
      </c>
      <c r="B96" s="60" t="s">
        <v>278</v>
      </c>
      <c r="C96" s="61">
        <f>SUM(C97:C102)</f>
        <v>9635021.5199999996</v>
      </c>
      <c r="D96" s="62">
        <f t="shared" ref="D96:D159" si="2">C96/$C$94</f>
        <v>0.73558715768008798</v>
      </c>
      <c r="E96" s="63"/>
    </row>
    <row r="97" spans="1:5" s="3" customFormat="1" ht="30" x14ac:dyDescent="0.35">
      <c r="A97" s="71">
        <v>5111</v>
      </c>
      <c r="B97" s="217" t="s">
        <v>279</v>
      </c>
      <c r="C97" s="215">
        <v>3326004.17</v>
      </c>
      <c r="D97" s="216">
        <f t="shared" si="2"/>
        <v>0.25392428535462369</v>
      </c>
      <c r="E97" s="214" t="s">
        <v>617</v>
      </c>
    </row>
    <row r="98" spans="1:5" x14ac:dyDescent="0.2">
      <c r="A98" s="64">
        <v>5112</v>
      </c>
      <c r="B98" s="63" t="s">
        <v>280</v>
      </c>
      <c r="C98" s="65">
        <v>1273716.33</v>
      </c>
      <c r="D98" s="66">
        <f t="shared" si="2"/>
        <v>9.7242063541899917E-2</v>
      </c>
      <c r="E98" s="63"/>
    </row>
    <row r="99" spans="1:5" x14ac:dyDescent="0.2">
      <c r="A99" s="64">
        <v>5113</v>
      </c>
      <c r="B99" s="63" t="s">
        <v>281</v>
      </c>
      <c r="C99" s="65">
        <v>269348.45</v>
      </c>
      <c r="D99" s="66">
        <f t="shared" si="2"/>
        <v>2.0563447663273858E-2</v>
      </c>
      <c r="E99" s="63"/>
    </row>
    <row r="100" spans="1:5" s="3" customFormat="1" ht="30" x14ac:dyDescent="0.35">
      <c r="A100" s="71">
        <v>5114</v>
      </c>
      <c r="B100" s="217" t="s">
        <v>282</v>
      </c>
      <c r="C100" s="215">
        <v>1531685.39</v>
      </c>
      <c r="D100" s="216">
        <f t="shared" si="2"/>
        <v>0.11693674997523172</v>
      </c>
      <c r="E100" s="214" t="s">
        <v>617</v>
      </c>
    </row>
    <row r="101" spans="1:5" s="3" customFormat="1" ht="30" x14ac:dyDescent="0.35">
      <c r="A101" s="71">
        <v>5115</v>
      </c>
      <c r="B101" s="217" t="s">
        <v>283</v>
      </c>
      <c r="C101" s="215">
        <v>3234267.18</v>
      </c>
      <c r="D101" s="216">
        <f t="shared" si="2"/>
        <v>0.24692061114505884</v>
      </c>
      <c r="E101" s="214" t="s">
        <v>617</v>
      </c>
    </row>
    <row r="102" spans="1:5" x14ac:dyDescent="0.2">
      <c r="A102" s="64">
        <v>5116</v>
      </c>
      <c r="B102" s="63" t="s">
        <v>284</v>
      </c>
      <c r="C102" s="65">
        <v>0</v>
      </c>
      <c r="D102" s="66">
        <f t="shared" si="2"/>
        <v>0</v>
      </c>
      <c r="E102" s="63"/>
    </row>
    <row r="103" spans="1:5" ht="10.5" x14ac:dyDescent="0.25">
      <c r="A103" s="59">
        <v>5120</v>
      </c>
      <c r="B103" s="60" t="s">
        <v>285</v>
      </c>
      <c r="C103" s="61">
        <f>SUM(C104:C112)</f>
        <v>1334995.1400000001</v>
      </c>
      <c r="D103" s="62">
        <f t="shared" si="2"/>
        <v>0.10192040344807983</v>
      </c>
      <c r="E103" s="63"/>
    </row>
    <row r="104" spans="1:5" x14ac:dyDescent="0.2">
      <c r="A104" s="64">
        <v>5121</v>
      </c>
      <c r="B104" s="63" t="s">
        <v>286</v>
      </c>
      <c r="C104" s="65">
        <v>212510.12</v>
      </c>
      <c r="D104" s="66">
        <f t="shared" si="2"/>
        <v>1.622411686622309E-2</v>
      </c>
      <c r="E104" s="63"/>
    </row>
    <row r="105" spans="1:5" x14ac:dyDescent="0.2">
      <c r="A105" s="64">
        <v>5122</v>
      </c>
      <c r="B105" s="63" t="s">
        <v>287</v>
      </c>
      <c r="C105" s="65">
        <v>153111.25</v>
      </c>
      <c r="D105" s="66">
        <f t="shared" si="2"/>
        <v>1.1689301260257629E-2</v>
      </c>
      <c r="E105" s="63"/>
    </row>
    <row r="106" spans="1:5" x14ac:dyDescent="0.2">
      <c r="A106" s="64">
        <v>5123</v>
      </c>
      <c r="B106" s="63" t="s">
        <v>288</v>
      </c>
      <c r="C106" s="65">
        <v>641944.61</v>
      </c>
      <c r="D106" s="66">
        <f t="shared" si="2"/>
        <v>4.9009357174528929E-2</v>
      </c>
      <c r="E106" s="63"/>
    </row>
    <row r="107" spans="1:5" x14ac:dyDescent="0.2">
      <c r="A107" s="64">
        <v>5124</v>
      </c>
      <c r="B107" s="63" t="s">
        <v>289</v>
      </c>
      <c r="C107" s="65">
        <v>18517.53</v>
      </c>
      <c r="D107" s="66">
        <f t="shared" si="2"/>
        <v>1.4137235948753501E-3</v>
      </c>
      <c r="E107" s="63"/>
    </row>
    <row r="108" spans="1:5" x14ac:dyDescent="0.2">
      <c r="A108" s="64">
        <v>5125</v>
      </c>
      <c r="B108" s="63" t="s">
        <v>290</v>
      </c>
      <c r="C108" s="65">
        <v>6352.47</v>
      </c>
      <c r="D108" s="66">
        <f t="shared" si="2"/>
        <v>4.849802713827285E-4</v>
      </c>
      <c r="E108" s="63"/>
    </row>
    <row r="109" spans="1:5" x14ac:dyDescent="0.2">
      <c r="A109" s="64">
        <v>5126</v>
      </c>
      <c r="B109" s="63" t="s">
        <v>291</v>
      </c>
      <c r="C109" s="65">
        <v>258284.09</v>
      </c>
      <c r="D109" s="66">
        <f t="shared" si="2"/>
        <v>1.9718737445755911E-2</v>
      </c>
      <c r="E109" s="63"/>
    </row>
    <row r="110" spans="1:5" x14ac:dyDescent="0.2">
      <c r="A110" s="64">
        <v>5127</v>
      </c>
      <c r="B110" s="63" t="s">
        <v>292</v>
      </c>
      <c r="C110" s="65">
        <v>30400</v>
      </c>
      <c r="D110" s="66">
        <f t="shared" si="2"/>
        <v>2.3208925425912985E-3</v>
      </c>
      <c r="E110" s="63"/>
    </row>
    <row r="111" spans="1:5" x14ac:dyDescent="0.2">
      <c r="A111" s="64">
        <v>5128</v>
      </c>
      <c r="B111" s="63" t="s">
        <v>293</v>
      </c>
      <c r="C111" s="65">
        <v>0</v>
      </c>
      <c r="D111" s="66">
        <f t="shared" si="2"/>
        <v>0</v>
      </c>
      <c r="E111" s="63"/>
    </row>
    <row r="112" spans="1:5" x14ac:dyDescent="0.2">
      <c r="A112" s="64">
        <v>5129</v>
      </c>
      <c r="B112" s="63" t="s">
        <v>294</v>
      </c>
      <c r="C112" s="65">
        <v>13875.07</v>
      </c>
      <c r="D112" s="66">
        <f t="shared" si="2"/>
        <v>1.0592942924648764E-3</v>
      </c>
      <c r="E112" s="63"/>
    </row>
    <row r="113" spans="1:5" ht="10.5" x14ac:dyDescent="0.25">
      <c r="A113" s="59">
        <v>5130</v>
      </c>
      <c r="B113" s="60" t="s">
        <v>295</v>
      </c>
      <c r="C113" s="61">
        <f>SUM(C114:C122)</f>
        <v>1199374.8500000001</v>
      </c>
      <c r="D113" s="62">
        <f t="shared" si="2"/>
        <v>9.1566452142649912E-2</v>
      </c>
      <c r="E113" s="63"/>
    </row>
    <row r="114" spans="1:5" x14ac:dyDescent="0.2">
      <c r="A114" s="64">
        <v>5131</v>
      </c>
      <c r="B114" s="63" t="s">
        <v>296</v>
      </c>
      <c r="C114" s="65">
        <v>257045.44</v>
      </c>
      <c r="D114" s="66">
        <f t="shared" si="2"/>
        <v>1.9624172526417731E-2</v>
      </c>
      <c r="E114" s="63"/>
    </row>
    <row r="115" spans="1:5" x14ac:dyDescent="0.2">
      <c r="A115" s="64">
        <v>5132</v>
      </c>
      <c r="B115" s="63" t="s">
        <v>297</v>
      </c>
      <c r="C115" s="65">
        <v>6832.4</v>
      </c>
      <c r="D115" s="66">
        <f t="shared" si="2"/>
        <v>5.2162059894739427E-4</v>
      </c>
      <c r="E115" s="63"/>
    </row>
    <row r="116" spans="1:5" x14ac:dyDescent="0.2">
      <c r="A116" s="64">
        <v>5133</v>
      </c>
      <c r="B116" s="63" t="s">
        <v>298</v>
      </c>
      <c r="C116" s="65">
        <v>40105.089999999997</v>
      </c>
      <c r="D116" s="66">
        <f t="shared" si="2"/>
        <v>3.0618290888471331E-3</v>
      </c>
      <c r="E116" s="63"/>
    </row>
    <row r="117" spans="1:5" x14ac:dyDescent="0.2">
      <c r="A117" s="64">
        <v>5134</v>
      </c>
      <c r="B117" s="63" t="s">
        <v>299</v>
      </c>
      <c r="C117" s="65">
        <v>142404.01</v>
      </c>
      <c r="D117" s="66">
        <f t="shared" si="2"/>
        <v>1.0871855422503181E-2</v>
      </c>
      <c r="E117" s="63"/>
    </row>
    <row r="118" spans="1:5" x14ac:dyDescent="0.2">
      <c r="A118" s="64">
        <v>5135</v>
      </c>
      <c r="B118" s="63" t="s">
        <v>300</v>
      </c>
      <c r="C118" s="65">
        <v>393966.37</v>
      </c>
      <c r="D118" s="66">
        <f t="shared" si="2"/>
        <v>3.0077421386998822E-2</v>
      </c>
      <c r="E118" s="63"/>
    </row>
    <row r="119" spans="1:5" x14ac:dyDescent="0.2">
      <c r="A119" s="64">
        <v>5136</v>
      </c>
      <c r="B119" s="63" t="s">
        <v>301</v>
      </c>
      <c r="C119" s="65">
        <v>0</v>
      </c>
      <c r="D119" s="66">
        <f t="shared" si="2"/>
        <v>0</v>
      </c>
      <c r="E119" s="63"/>
    </row>
    <row r="120" spans="1:5" x14ac:dyDescent="0.2">
      <c r="A120" s="64">
        <v>5137</v>
      </c>
      <c r="B120" s="63" t="s">
        <v>302</v>
      </c>
      <c r="C120" s="65">
        <v>567</v>
      </c>
      <c r="D120" s="66">
        <f t="shared" si="2"/>
        <v>4.3287699725304812E-5</v>
      </c>
      <c r="E120" s="63"/>
    </row>
    <row r="121" spans="1:5" x14ac:dyDescent="0.2">
      <c r="A121" s="64">
        <v>5138</v>
      </c>
      <c r="B121" s="63" t="s">
        <v>303</v>
      </c>
      <c r="C121" s="65">
        <v>122286.82</v>
      </c>
      <c r="D121" s="66">
        <f t="shared" si="2"/>
        <v>9.3360055458948828E-3</v>
      </c>
      <c r="E121" s="63"/>
    </row>
    <row r="122" spans="1:5" x14ac:dyDescent="0.2">
      <c r="A122" s="64">
        <v>5139</v>
      </c>
      <c r="B122" s="63" t="s">
        <v>304</v>
      </c>
      <c r="C122" s="65">
        <v>236167.72</v>
      </c>
      <c r="D122" s="66">
        <f t="shared" si="2"/>
        <v>1.8030259873315455E-2</v>
      </c>
      <c r="E122" s="63"/>
    </row>
    <row r="123" spans="1:5" ht="10.5" x14ac:dyDescent="0.25">
      <c r="A123" s="59">
        <v>5200</v>
      </c>
      <c r="B123" s="60" t="s">
        <v>305</v>
      </c>
      <c r="C123" s="61">
        <f>C124+C127+C130+C133+C138+C142+C145+C147+C153</f>
        <v>924185.51</v>
      </c>
      <c r="D123" s="62">
        <f t="shared" si="2"/>
        <v>7.0557080859537366E-2</v>
      </c>
      <c r="E123" s="63"/>
    </row>
    <row r="124" spans="1:5" ht="10.5" x14ac:dyDescent="0.25">
      <c r="A124" s="59">
        <v>5210</v>
      </c>
      <c r="B124" s="60" t="s">
        <v>306</v>
      </c>
      <c r="C124" s="61">
        <f>SUM(C125:C126)</f>
        <v>0</v>
      </c>
      <c r="D124" s="62">
        <f t="shared" si="2"/>
        <v>0</v>
      </c>
      <c r="E124" s="63"/>
    </row>
    <row r="125" spans="1:5" x14ac:dyDescent="0.2">
      <c r="A125" s="64">
        <v>5211</v>
      </c>
      <c r="B125" s="63" t="s">
        <v>307</v>
      </c>
      <c r="C125" s="65">
        <v>0</v>
      </c>
      <c r="D125" s="66">
        <f t="shared" si="2"/>
        <v>0</v>
      </c>
      <c r="E125" s="63"/>
    </row>
    <row r="126" spans="1:5" x14ac:dyDescent="0.2">
      <c r="A126" s="64">
        <v>5212</v>
      </c>
      <c r="B126" s="63" t="s">
        <v>308</v>
      </c>
      <c r="C126" s="65">
        <v>0</v>
      </c>
      <c r="D126" s="66">
        <f t="shared" si="2"/>
        <v>0</v>
      </c>
      <c r="E126" s="63"/>
    </row>
    <row r="127" spans="1:5" ht="10.5" x14ac:dyDescent="0.25">
      <c r="A127" s="59">
        <v>5220</v>
      </c>
      <c r="B127" s="60" t="s">
        <v>309</v>
      </c>
      <c r="C127" s="61">
        <f>SUM(C128:C129)</f>
        <v>0</v>
      </c>
      <c r="D127" s="62">
        <f t="shared" si="2"/>
        <v>0</v>
      </c>
      <c r="E127" s="63"/>
    </row>
    <row r="128" spans="1:5" x14ac:dyDescent="0.2">
      <c r="A128" s="64">
        <v>5221</v>
      </c>
      <c r="B128" s="63" t="s">
        <v>310</v>
      </c>
      <c r="C128" s="65">
        <v>0</v>
      </c>
      <c r="D128" s="66">
        <f t="shared" si="2"/>
        <v>0</v>
      </c>
      <c r="E128" s="63"/>
    </row>
    <row r="129" spans="1:5" x14ac:dyDescent="0.2">
      <c r="A129" s="64">
        <v>5222</v>
      </c>
      <c r="B129" s="63" t="s">
        <v>311</v>
      </c>
      <c r="C129" s="65">
        <v>0</v>
      </c>
      <c r="D129" s="66">
        <f t="shared" si="2"/>
        <v>0</v>
      </c>
      <c r="E129" s="63"/>
    </row>
    <row r="130" spans="1:5" ht="10.5" x14ac:dyDescent="0.25">
      <c r="A130" s="59">
        <v>5230</v>
      </c>
      <c r="B130" s="60" t="s">
        <v>256</v>
      </c>
      <c r="C130" s="61">
        <f>SUM(C131:C132)</f>
        <v>0</v>
      </c>
      <c r="D130" s="62">
        <f t="shared" si="2"/>
        <v>0</v>
      </c>
      <c r="E130" s="63"/>
    </row>
    <row r="131" spans="1:5" x14ac:dyDescent="0.2">
      <c r="A131" s="64">
        <v>5231</v>
      </c>
      <c r="B131" s="63" t="s">
        <v>312</v>
      </c>
      <c r="C131" s="65">
        <v>0</v>
      </c>
      <c r="D131" s="66">
        <f t="shared" si="2"/>
        <v>0</v>
      </c>
      <c r="E131" s="63"/>
    </row>
    <row r="132" spans="1:5" x14ac:dyDescent="0.2">
      <c r="A132" s="64">
        <v>5232</v>
      </c>
      <c r="B132" s="63" t="s">
        <v>313</v>
      </c>
      <c r="C132" s="65">
        <v>0</v>
      </c>
      <c r="D132" s="66">
        <f t="shared" si="2"/>
        <v>0</v>
      </c>
      <c r="E132" s="63"/>
    </row>
    <row r="133" spans="1:5" ht="10.5" x14ac:dyDescent="0.25">
      <c r="A133" s="59">
        <v>5240</v>
      </c>
      <c r="B133" s="60" t="s">
        <v>257</v>
      </c>
      <c r="C133" s="61">
        <f>SUM(C134:C137)</f>
        <v>683926.15</v>
      </c>
      <c r="D133" s="62">
        <f t="shared" si="2"/>
        <v>5.2214444119019009E-2</v>
      </c>
      <c r="E133" s="63"/>
    </row>
    <row r="134" spans="1:5" x14ac:dyDescent="0.2">
      <c r="A134" s="64">
        <v>5241</v>
      </c>
      <c r="B134" s="63" t="s">
        <v>314</v>
      </c>
      <c r="C134" s="65">
        <v>538675.03</v>
      </c>
      <c r="D134" s="66">
        <f t="shared" si="2"/>
        <v>4.112522565812974E-2</v>
      </c>
      <c r="E134" s="63"/>
    </row>
    <row r="135" spans="1:5" x14ac:dyDescent="0.2">
      <c r="A135" s="64">
        <v>5242</v>
      </c>
      <c r="B135" s="63" t="s">
        <v>315</v>
      </c>
      <c r="C135" s="65">
        <v>125000</v>
      </c>
      <c r="D135" s="66">
        <f t="shared" si="2"/>
        <v>9.5431436784181676E-3</v>
      </c>
      <c r="E135" s="63"/>
    </row>
    <row r="136" spans="1:5" x14ac:dyDescent="0.2">
      <c r="A136" s="64">
        <v>5243</v>
      </c>
      <c r="B136" s="63" t="s">
        <v>316</v>
      </c>
      <c r="C136" s="65">
        <v>0</v>
      </c>
      <c r="D136" s="66">
        <f t="shared" si="2"/>
        <v>0</v>
      </c>
      <c r="E136" s="63"/>
    </row>
    <row r="137" spans="1:5" x14ac:dyDescent="0.2">
      <c r="A137" s="64">
        <v>5244</v>
      </c>
      <c r="B137" s="63" t="s">
        <v>317</v>
      </c>
      <c r="C137" s="65">
        <v>20251.12</v>
      </c>
      <c r="D137" s="66">
        <f t="shared" si="2"/>
        <v>1.5460747824711017E-3</v>
      </c>
      <c r="E137" s="63"/>
    </row>
    <row r="138" spans="1:5" ht="10.5" x14ac:dyDescent="0.25">
      <c r="A138" s="59">
        <v>5250</v>
      </c>
      <c r="B138" s="60" t="s">
        <v>258</v>
      </c>
      <c r="C138" s="61">
        <f>SUM(C139:C141)</f>
        <v>240259.36</v>
      </c>
      <c r="D138" s="62">
        <f t="shared" si="2"/>
        <v>1.8342636740518357E-2</v>
      </c>
      <c r="E138" s="63"/>
    </row>
    <row r="139" spans="1:5" x14ac:dyDescent="0.2">
      <c r="A139" s="64">
        <v>5251</v>
      </c>
      <c r="B139" s="63" t="s">
        <v>318</v>
      </c>
      <c r="C139" s="65">
        <v>240259.36</v>
      </c>
      <c r="D139" s="66">
        <f t="shared" si="2"/>
        <v>1.8342636740518357E-2</v>
      </c>
      <c r="E139" s="63"/>
    </row>
    <row r="140" spans="1:5" x14ac:dyDescent="0.2">
      <c r="A140" s="64">
        <v>5252</v>
      </c>
      <c r="B140" s="63" t="s">
        <v>319</v>
      </c>
      <c r="C140" s="65">
        <v>0</v>
      </c>
      <c r="D140" s="66">
        <f t="shared" si="2"/>
        <v>0</v>
      </c>
      <c r="E140" s="63"/>
    </row>
    <row r="141" spans="1:5" x14ac:dyDescent="0.2">
      <c r="A141" s="64">
        <v>5259</v>
      </c>
      <c r="B141" s="63" t="s">
        <v>320</v>
      </c>
      <c r="C141" s="65">
        <v>0</v>
      </c>
      <c r="D141" s="66">
        <f t="shared" si="2"/>
        <v>0</v>
      </c>
      <c r="E141" s="63"/>
    </row>
    <row r="142" spans="1:5" ht="10.5" x14ac:dyDescent="0.25">
      <c r="A142" s="59">
        <v>5260</v>
      </c>
      <c r="B142" s="60" t="s">
        <v>321</v>
      </c>
      <c r="C142" s="61">
        <f>SUM(C143:C144)</f>
        <v>0</v>
      </c>
      <c r="D142" s="62">
        <f t="shared" si="2"/>
        <v>0</v>
      </c>
      <c r="E142" s="63"/>
    </row>
    <row r="143" spans="1:5" x14ac:dyDescent="0.2">
      <c r="A143" s="64">
        <v>5261</v>
      </c>
      <c r="B143" s="63" t="s">
        <v>322</v>
      </c>
      <c r="C143" s="65">
        <v>0</v>
      </c>
      <c r="D143" s="66">
        <f t="shared" si="2"/>
        <v>0</v>
      </c>
      <c r="E143" s="63"/>
    </row>
    <row r="144" spans="1:5" x14ac:dyDescent="0.2">
      <c r="A144" s="64">
        <v>5262</v>
      </c>
      <c r="B144" s="63" t="s">
        <v>323</v>
      </c>
      <c r="C144" s="65">
        <v>0</v>
      </c>
      <c r="D144" s="66">
        <f t="shared" si="2"/>
        <v>0</v>
      </c>
      <c r="E144" s="63"/>
    </row>
    <row r="145" spans="1:5" ht="10.5" x14ac:dyDescent="0.25">
      <c r="A145" s="59">
        <v>5270</v>
      </c>
      <c r="B145" s="60" t="s">
        <v>324</v>
      </c>
      <c r="C145" s="61">
        <f>SUM(C146)</f>
        <v>0</v>
      </c>
      <c r="D145" s="62">
        <f t="shared" si="2"/>
        <v>0</v>
      </c>
      <c r="E145" s="63"/>
    </row>
    <row r="146" spans="1:5" x14ac:dyDescent="0.2">
      <c r="A146" s="64">
        <v>5271</v>
      </c>
      <c r="B146" s="63" t="s">
        <v>325</v>
      </c>
      <c r="C146" s="65">
        <v>0</v>
      </c>
      <c r="D146" s="66">
        <f t="shared" si="2"/>
        <v>0</v>
      </c>
      <c r="E146" s="63"/>
    </row>
    <row r="147" spans="1:5" ht="10.5" x14ac:dyDescent="0.25">
      <c r="A147" s="59">
        <v>5280</v>
      </c>
      <c r="B147" s="60" t="s">
        <v>326</v>
      </c>
      <c r="C147" s="61">
        <f>SUM(C148:C152)</f>
        <v>0</v>
      </c>
      <c r="D147" s="62">
        <f t="shared" si="2"/>
        <v>0</v>
      </c>
      <c r="E147" s="63"/>
    </row>
    <row r="148" spans="1:5" x14ac:dyDescent="0.2">
      <c r="A148" s="64">
        <v>5281</v>
      </c>
      <c r="B148" s="63" t="s">
        <v>327</v>
      </c>
      <c r="C148" s="65">
        <v>0</v>
      </c>
      <c r="D148" s="66">
        <f t="shared" si="2"/>
        <v>0</v>
      </c>
      <c r="E148" s="63"/>
    </row>
    <row r="149" spans="1:5" x14ac:dyDescent="0.2">
      <c r="A149" s="64">
        <v>5282</v>
      </c>
      <c r="B149" s="63" t="s">
        <v>328</v>
      </c>
      <c r="C149" s="65">
        <v>0</v>
      </c>
      <c r="D149" s="66">
        <f t="shared" si="2"/>
        <v>0</v>
      </c>
      <c r="E149" s="63"/>
    </row>
    <row r="150" spans="1:5" x14ac:dyDescent="0.2">
      <c r="A150" s="64">
        <v>5283</v>
      </c>
      <c r="B150" s="63" t="s">
        <v>329</v>
      </c>
      <c r="C150" s="65">
        <v>0</v>
      </c>
      <c r="D150" s="66">
        <f t="shared" si="2"/>
        <v>0</v>
      </c>
      <c r="E150" s="63"/>
    </row>
    <row r="151" spans="1:5" x14ac:dyDescent="0.2">
      <c r="A151" s="64">
        <v>5284</v>
      </c>
      <c r="B151" s="63" t="s">
        <v>330</v>
      </c>
      <c r="C151" s="65">
        <v>0</v>
      </c>
      <c r="D151" s="66">
        <f t="shared" si="2"/>
        <v>0</v>
      </c>
      <c r="E151" s="63"/>
    </row>
    <row r="152" spans="1:5" x14ac:dyDescent="0.2">
      <c r="A152" s="64">
        <v>5285</v>
      </c>
      <c r="B152" s="63" t="s">
        <v>331</v>
      </c>
      <c r="C152" s="65">
        <v>0</v>
      </c>
      <c r="D152" s="66">
        <f t="shared" si="2"/>
        <v>0</v>
      </c>
      <c r="E152" s="63"/>
    </row>
    <row r="153" spans="1:5" ht="10.5" x14ac:dyDescent="0.25">
      <c r="A153" s="59">
        <v>5290</v>
      </c>
      <c r="B153" s="60" t="s">
        <v>332</v>
      </c>
      <c r="C153" s="61">
        <f>SUM(C154:C155)</f>
        <v>0</v>
      </c>
      <c r="D153" s="62">
        <f t="shared" si="2"/>
        <v>0</v>
      </c>
      <c r="E153" s="63"/>
    </row>
    <row r="154" spans="1:5" x14ac:dyDescent="0.2">
      <c r="A154" s="64">
        <v>5291</v>
      </c>
      <c r="B154" s="63" t="s">
        <v>333</v>
      </c>
      <c r="C154" s="65">
        <v>0</v>
      </c>
      <c r="D154" s="66">
        <f t="shared" si="2"/>
        <v>0</v>
      </c>
      <c r="E154" s="63"/>
    </row>
    <row r="155" spans="1:5" x14ac:dyDescent="0.2">
      <c r="A155" s="64">
        <v>5292</v>
      </c>
      <c r="B155" s="63" t="s">
        <v>334</v>
      </c>
      <c r="C155" s="65">
        <v>0</v>
      </c>
      <c r="D155" s="66">
        <f t="shared" si="2"/>
        <v>0</v>
      </c>
      <c r="E155" s="63"/>
    </row>
    <row r="156" spans="1:5" ht="10.5" x14ac:dyDescent="0.25">
      <c r="A156" s="59">
        <v>5300</v>
      </c>
      <c r="B156" s="60" t="s">
        <v>335</v>
      </c>
      <c r="C156" s="61">
        <f>C157+C160+C163</f>
        <v>0</v>
      </c>
      <c r="D156" s="62">
        <f t="shared" si="2"/>
        <v>0</v>
      </c>
      <c r="E156" s="63"/>
    </row>
    <row r="157" spans="1:5" ht="10.5" x14ac:dyDescent="0.25">
      <c r="A157" s="59">
        <v>5310</v>
      </c>
      <c r="B157" s="60" t="s">
        <v>251</v>
      </c>
      <c r="C157" s="61">
        <f>C158+C159</f>
        <v>0</v>
      </c>
      <c r="D157" s="62">
        <f t="shared" si="2"/>
        <v>0</v>
      </c>
      <c r="E157" s="63"/>
    </row>
    <row r="158" spans="1:5" x14ac:dyDescent="0.2">
      <c r="A158" s="64">
        <v>5311</v>
      </c>
      <c r="B158" s="63" t="s">
        <v>336</v>
      </c>
      <c r="C158" s="65">
        <v>0</v>
      </c>
      <c r="D158" s="66">
        <f t="shared" si="2"/>
        <v>0</v>
      </c>
      <c r="E158" s="63"/>
    </row>
    <row r="159" spans="1:5" x14ac:dyDescent="0.2">
      <c r="A159" s="64">
        <v>5312</v>
      </c>
      <c r="B159" s="63" t="s">
        <v>337</v>
      </c>
      <c r="C159" s="65">
        <v>0</v>
      </c>
      <c r="D159" s="66">
        <f t="shared" si="2"/>
        <v>0</v>
      </c>
      <c r="E159" s="63"/>
    </row>
    <row r="160" spans="1:5" ht="10.5" x14ac:dyDescent="0.25">
      <c r="A160" s="59">
        <v>5320</v>
      </c>
      <c r="B160" s="60" t="s">
        <v>252</v>
      </c>
      <c r="C160" s="61">
        <f>SUM(C161:C162)</f>
        <v>0</v>
      </c>
      <c r="D160" s="62">
        <f t="shared" ref="D160:D212" si="3">C160/$C$94</f>
        <v>0</v>
      </c>
      <c r="E160" s="63"/>
    </row>
    <row r="161" spans="1:5" x14ac:dyDescent="0.2">
      <c r="A161" s="64">
        <v>5321</v>
      </c>
      <c r="B161" s="63" t="s">
        <v>338</v>
      </c>
      <c r="C161" s="65">
        <v>0</v>
      </c>
      <c r="D161" s="66">
        <f t="shared" si="3"/>
        <v>0</v>
      </c>
      <c r="E161" s="63"/>
    </row>
    <row r="162" spans="1:5" x14ac:dyDescent="0.2">
      <c r="A162" s="64">
        <v>5322</v>
      </c>
      <c r="B162" s="63" t="s">
        <v>339</v>
      </c>
      <c r="C162" s="65">
        <v>0</v>
      </c>
      <c r="D162" s="66">
        <f t="shared" si="3"/>
        <v>0</v>
      </c>
      <c r="E162" s="63"/>
    </row>
    <row r="163" spans="1:5" ht="10.5" x14ac:dyDescent="0.25">
      <c r="A163" s="59">
        <v>5330</v>
      </c>
      <c r="B163" s="60" t="s">
        <v>253</v>
      </c>
      <c r="C163" s="61">
        <f>SUM(C164:C165)</f>
        <v>0</v>
      </c>
      <c r="D163" s="62">
        <f t="shared" si="3"/>
        <v>0</v>
      </c>
      <c r="E163" s="63"/>
    </row>
    <row r="164" spans="1:5" x14ac:dyDescent="0.2">
      <c r="A164" s="64">
        <v>5331</v>
      </c>
      <c r="B164" s="63" t="s">
        <v>340</v>
      </c>
      <c r="C164" s="65">
        <v>0</v>
      </c>
      <c r="D164" s="66">
        <f t="shared" si="3"/>
        <v>0</v>
      </c>
      <c r="E164" s="63"/>
    </row>
    <row r="165" spans="1:5" x14ac:dyDescent="0.2">
      <c r="A165" s="64">
        <v>5332</v>
      </c>
      <c r="B165" s="63" t="s">
        <v>341</v>
      </c>
      <c r="C165" s="65">
        <v>0</v>
      </c>
      <c r="D165" s="66">
        <f t="shared" si="3"/>
        <v>0</v>
      </c>
      <c r="E165" s="63"/>
    </row>
    <row r="166" spans="1:5" ht="10.5" x14ac:dyDescent="0.25">
      <c r="A166" s="59">
        <v>5400</v>
      </c>
      <c r="B166" s="60" t="s">
        <v>342</v>
      </c>
      <c r="C166" s="61">
        <f>C167+C170+C173+C176+C178</f>
        <v>0</v>
      </c>
      <c r="D166" s="62">
        <f t="shared" si="3"/>
        <v>0</v>
      </c>
      <c r="E166" s="63"/>
    </row>
    <row r="167" spans="1:5" ht="10.5" x14ac:dyDescent="0.25">
      <c r="A167" s="59">
        <v>5410</v>
      </c>
      <c r="B167" s="60" t="s">
        <v>343</v>
      </c>
      <c r="C167" s="61">
        <f>SUM(C168:C169)</f>
        <v>0</v>
      </c>
      <c r="D167" s="62">
        <f t="shared" si="3"/>
        <v>0</v>
      </c>
      <c r="E167" s="63"/>
    </row>
    <row r="168" spans="1:5" x14ac:dyDescent="0.2">
      <c r="A168" s="64">
        <v>5411</v>
      </c>
      <c r="B168" s="63" t="s">
        <v>344</v>
      </c>
      <c r="C168" s="65">
        <v>0</v>
      </c>
      <c r="D168" s="66">
        <f t="shared" si="3"/>
        <v>0</v>
      </c>
      <c r="E168" s="63"/>
    </row>
    <row r="169" spans="1:5" x14ac:dyDescent="0.2">
      <c r="A169" s="64">
        <v>5412</v>
      </c>
      <c r="B169" s="63" t="s">
        <v>345</v>
      </c>
      <c r="C169" s="65">
        <v>0</v>
      </c>
      <c r="D169" s="66">
        <f t="shared" si="3"/>
        <v>0</v>
      </c>
      <c r="E169" s="63"/>
    </row>
    <row r="170" spans="1:5" ht="10.5" x14ac:dyDescent="0.25">
      <c r="A170" s="59">
        <v>5420</v>
      </c>
      <c r="B170" s="60" t="s">
        <v>346</v>
      </c>
      <c r="C170" s="61">
        <f>SUM(C171:C172)</f>
        <v>0</v>
      </c>
      <c r="D170" s="62">
        <f t="shared" si="3"/>
        <v>0</v>
      </c>
      <c r="E170" s="63"/>
    </row>
    <row r="171" spans="1:5" x14ac:dyDescent="0.2">
      <c r="A171" s="64">
        <v>5421</v>
      </c>
      <c r="B171" s="63" t="s">
        <v>347</v>
      </c>
      <c r="C171" s="65">
        <v>0</v>
      </c>
      <c r="D171" s="66">
        <f t="shared" si="3"/>
        <v>0</v>
      </c>
      <c r="E171" s="63"/>
    </row>
    <row r="172" spans="1:5" x14ac:dyDescent="0.2">
      <c r="A172" s="64">
        <v>5422</v>
      </c>
      <c r="B172" s="63" t="s">
        <v>348</v>
      </c>
      <c r="C172" s="65">
        <v>0</v>
      </c>
      <c r="D172" s="66">
        <f t="shared" si="3"/>
        <v>0</v>
      </c>
      <c r="E172" s="63"/>
    </row>
    <row r="173" spans="1:5" ht="10.5" x14ac:dyDescent="0.25">
      <c r="A173" s="59">
        <v>5430</v>
      </c>
      <c r="B173" s="60" t="s">
        <v>349</v>
      </c>
      <c r="C173" s="61">
        <f>SUM(C174:C175)</f>
        <v>0</v>
      </c>
      <c r="D173" s="62">
        <f t="shared" si="3"/>
        <v>0</v>
      </c>
      <c r="E173" s="63"/>
    </row>
    <row r="174" spans="1:5" x14ac:dyDescent="0.2">
      <c r="A174" s="64">
        <v>5431</v>
      </c>
      <c r="B174" s="63" t="s">
        <v>350</v>
      </c>
      <c r="C174" s="65">
        <v>0</v>
      </c>
      <c r="D174" s="66">
        <f t="shared" si="3"/>
        <v>0</v>
      </c>
      <c r="E174" s="63"/>
    </row>
    <row r="175" spans="1:5" x14ac:dyDescent="0.2">
      <c r="A175" s="64">
        <v>5432</v>
      </c>
      <c r="B175" s="63" t="s">
        <v>351</v>
      </c>
      <c r="C175" s="65">
        <v>0</v>
      </c>
      <c r="D175" s="66">
        <f t="shared" si="3"/>
        <v>0</v>
      </c>
      <c r="E175" s="63"/>
    </row>
    <row r="176" spans="1:5" ht="10.5" x14ac:dyDescent="0.25">
      <c r="A176" s="59">
        <v>5440</v>
      </c>
      <c r="B176" s="60" t="s">
        <v>352</v>
      </c>
      <c r="C176" s="61">
        <f>SUM(C177)</f>
        <v>0</v>
      </c>
      <c r="D176" s="62">
        <f t="shared" si="3"/>
        <v>0</v>
      </c>
      <c r="E176" s="63"/>
    </row>
    <row r="177" spans="1:5" x14ac:dyDescent="0.2">
      <c r="A177" s="64">
        <v>5441</v>
      </c>
      <c r="B177" s="63" t="s">
        <v>352</v>
      </c>
      <c r="C177" s="65">
        <v>0</v>
      </c>
      <c r="D177" s="66">
        <f t="shared" si="3"/>
        <v>0</v>
      </c>
      <c r="E177" s="63"/>
    </row>
    <row r="178" spans="1:5" ht="10.5" x14ac:dyDescent="0.25">
      <c r="A178" s="59">
        <v>5450</v>
      </c>
      <c r="B178" s="60" t="s">
        <v>353</v>
      </c>
      <c r="C178" s="61">
        <f>SUM(C179:C180)</f>
        <v>0</v>
      </c>
      <c r="D178" s="62">
        <f t="shared" si="3"/>
        <v>0</v>
      </c>
      <c r="E178" s="63"/>
    </row>
    <row r="179" spans="1:5" x14ac:dyDescent="0.2">
      <c r="A179" s="64">
        <v>5451</v>
      </c>
      <c r="B179" s="63" t="s">
        <v>354</v>
      </c>
      <c r="C179" s="65">
        <v>0</v>
      </c>
      <c r="D179" s="66">
        <f t="shared" si="3"/>
        <v>0</v>
      </c>
      <c r="E179" s="63"/>
    </row>
    <row r="180" spans="1:5" x14ac:dyDescent="0.2">
      <c r="A180" s="64">
        <v>5452</v>
      </c>
      <c r="B180" s="63" t="s">
        <v>355</v>
      </c>
      <c r="C180" s="65">
        <v>0</v>
      </c>
      <c r="D180" s="66">
        <f t="shared" si="3"/>
        <v>0</v>
      </c>
      <c r="E180" s="63"/>
    </row>
    <row r="181" spans="1:5" ht="10.5" x14ac:dyDescent="0.25">
      <c r="A181" s="59">
        <v>5500</v>
      </c>
      <c r="B181" s="60" t="s">
        <v>356</v>
      </c>
      <c r="C181" s="61">
        <f>C182+C191+C194+C200</f>
        <v>4832.08</v>
      </c>
      <c r="D181" s="62">
        <f t="shared" si="3"/>
        <v>3.6890586964488686E-4</v>
      </c>
      <c r="E181" s="63"/>
    </row>
    <row r="182" spans="1:5" ht="10.5" x14ac:dyDescent="0.25">
      <c r="A182" s="59">
        <v>5510</v>
      </c>
      <c r="B182" s="60" t="s">
        <v>357</v>
      </c>
      <c r="C182" s="61">
        <f>SUM(C183:C190)</f>
        <v>4832.08</v>
      </c>
      <c r="D182" s="62">
        <f t="shared" si="3"/>
        <v>3.6890586964488686E-4</v>
      </c>
      <c r="E182" s="63"/>
    </row>
    <row r="183" spans="1:5" x14ac:dyDescent="0.2">
      <c r="A183" s="64">
        <v>5511</v>
      </c>
      <c r="B183" s="63" t="s">
        <v>358</v>
      </c>
      <c r="C183" s="65">
        <v>0</v>
      </c>
      <c r="D183" s="66">
        <f t="shared" si="3"/>
        <v>0</v>
      </c>
      <c r="E183" s="63"/>
    </row>
    <row r="184" spans="1:5" x14ac:dyDescent="0.2">
      <c r="A184" s="64">
        <v>5512</v>
      </c>
      <c r="B184" s="63" t="s">
        <v>359</v>
      </c>
      <c r="C184" s="65">
        <v>0</v>
      </c>
      <c r="D184" s="66">
        <f t="shared" si="3"/>
        <v>0</v>
      </c>
      <c r="E184" s="63"/>
    </row>
    <row r="185" spans="1:5" x14ac:dyDescent="0.2">
      <c r="A185" s="64">
        <v>5513</v>
      </c>
      <c r="B185" s="63" t="s">
        <v>360</v>
      </c>
      <c r="C185" s="65">
        <v>0</v>
      </c>
      <c r="D185" s="66">
        <f t="shared" si="3"/>
        <v>0</v>
      </c>
      <c r="E185" s="63"/>
    </row>
    <row r="186" spans="1:5" x14ac:dyDescent="0.2">
      <c r="A186" s="64">
        <v>5514</v>
      </c>
      <c r="B186" s="63" t="s">
        <v>361</v>
      </c>
      <c r="C186" s="65">
        <v>0</v>
      </c>
      <c r="D186" s="66">
        <f t="shared" si="3"/>
        <v>0</v>
      </c>
      <c r="E186" s="63"/>
    </row>
    <row r="187" spans="1:5" x14ac:dyDescent="0.2">
      <c r="A187" s="64">
        <v>5515</v>
      </c>
      <c r="B187" s="63" t="s">
        <v>362</v>
      </c>
      <c r="C187" s="65">
        <v>0</v>
      </c>
      <c r="D187" s="66">
        <f t="shared" si="3"/>
        <v>0</v>
      </c>
      <c r="E187" s="63"/>
    </row>
    <row r="188" spans="1:5" x14ac:dyDescent="0.2">
      <c r="A188" s="64">
        <v>5516</v>
      </c>
      <c r="B188" s="63" t="s">
        <v>363</v>
      </c>
      <c r="C188" s="65">
        <v>0</v>
      </c>
      <c r="D188" s="66">
        <f t="shared" si="3"/>
        <v>0</v>
      </c>
      <c r="E188" s="63"/>
    </row>
    <row r="189" spans="1:5" x14ac:dyDescent="0.2">
      <c r="A189" s="64">
        <v>5517</v>
      </c>
      <c r="B189" s="63" t="s">
        <v>364</v>
      </c>
      <c r="C189" s="65">
        <v>0</v>
      </c>
      <c r="D189" s="66">
        <f t="shared" si="3"/>
        <v>0</v>
      </c>
      <c r="E189" s="63"/>
    </row>
    <row r="190" spans="1:5" x14ac:dyDescent="0.2">
      <c r="A190" s="64">
        <v>5518</v>
      </c>
      <c r="B190" s="63" t="s">
        <v>41</v>
      </c>
      <c r="C190" s="65">
        <v>4832.08</v>
      </c>
      <c r="D190" s="66">
        <f t="shared" si="3"/>
        <v>3.6890586964488686E-4</v>
      </c>
      <c r="E190" s="63"/>
    </row>
    <row r="191" spans="1:5" ht="10.5" x14ac:dyDescent="0.25">
      <c r="A191" s="59">
        <v>5520</v>
      </c>
      <c r="B191" s="60" t="s">
        <v>40</v>
      </c>
      <c r="C191" s="61">
        <f>SUM(C192:C193)</f>
        <v>0</v>
      </c>
      <c r="D191" s="62">
        <f t="shared" si="3"/>
        <v>0</v>
      </c>
      <c r="E191" s="63"/>
    </row>
    <row r="192" spans="1:5" x14ac:dyDescent="0.2">
      <c r="A192" s="64">
        <v>5521</v>
      </c>
      <c r="B192" s="63" t="s">
        <v>365</v>
      </c>
      <c r="C192" s="65">
        <v>0</v>
      </c>
      <c r="D192" s="66">
        <f t="shared" si="3"/>
        <v>0</v>
      </c>
      <c r="E192" s="63"/>
    </row>
    <row r="193" spans="1:5" x14ac:dyDescent="0.2">
      <c r="A193" s="64">
        <v>5522</v>
      </c>
      <c r="B193" s="63" t="s">
        <v>366</v>
      </c>
      <c r="C193" s="65">
        <v>0</v>
      </c>
      <c r="D193" s="66">
        <f t="shared" si="3"/>
        <v>0</v>
      </c>
      <c r="E193" s="63"/>
    </row>
    <row r="194" spans="1:5" ht="10.5" x14ac:dyDescent="0.25">
      <c r="A194" s="59">
        <v>5530</v>
      </c>
      <c r="B194" s="60" t="s">
        <v>367</v>
      </c>
      <c r="C194" s="61">
        <f>SUM(C195:C199)</f>
        <v>0</v>
      </c>
      <c r="D194" s="62">
        <f t="shared" si="3"/>
        <v>0</v>
      </c>
      <c r="E194" s="63"/>
    </row>
    <row r="195" spans="1:5" x14ac:dyDescent="0.2">
      <c r="A195" s="64">
        <v>5531</v>
      </c>
      <c r="B195" s="63" t="s">
        <v>368</v>
      </c>
      <c r="C195" s="65">
        <v>0</v>
      </c>
      <c r="D195" s="66">
        <f t="shared" si="3"/>
        <v>0</v>
      </c>
      <c r="E195" s="63"/>
    </row>
    <row r="196" spans="1:5" x14ac:dyDescent="0.2">
      <c r="A196" s="64">
        <v>5532</v>
      </c>
      <c r="B196" s="63" t="s">
        <v>369</v>
      </c>
      <c r="C196" s="65">
        <v>0</v>
      </c>
      <c r="D196" s="66">
        <f t="shared" si="3"/>
        <v>0</v>
      </c>
      <c r="E196" s="63"/>
    </row>
    <row r="197" spans="1:5" x14ac:dyDescent="0.2">
      <c r="A197" s="64">
        <v>5533</v>
      </c>
      <c r="B197" s="63" t="s">
        <v>370</v>
      </c>
      <c r="C197" s="65">
        <v>0</v>
      </c>
      <c r="D197" s="66">
        <f t="shared" si="3"/>
        <v>0</v>
      </c>
      <c r="E197" s="63"/>
    </row>
    <row r="198" spans="1:5" x14ac:dyDescent="0.2">
      <c r="A198" s="64">
        <v>5534</v>
      </c>
      <c r="B198" s="63" t="s">
        <v>371</v>
      </c>
      <c r="C198" s="65">
        <v>0</v>
      </c>
      <c r="D198" s="66">
        <f t="shared" si="3"/>
        <v>0</v>
      </c>
      <c r="E198" s="63"/>
    </row>
    <row r="199" spans="1:5" x14ac:dyDescent="0.2">
      <c r="A199" s="64">
        <v>5535</v>
      </c>
      <c r="B199" s="63" t="s">
        <v>372</v>
      </c>
      <c r="C199" s="65">
        <v>0</v>
      </c>
      <c r="D199" s="66">
        <f t="shared" si="3"/>
        <v>0</v>
      </c>
      <c r="E199" s="63"/>
    </row>
    <row r="200" spans="1:5" ht="10.5" x14ac:dyDescent="0.25">
      <c r="A200" s="59">
        <v>5590</v>
      </c>
      <c r="B200" s="60" t="s">
        <v>373</v>
      </c>
      <c r="C200" s="61">
        <f>SUM(C201:C209)</f>
        <v>0</v>
      </c>
      <c r="D200" s="62">
        <f t="shared" si="3"/>
        <v>0</v>
      </c>
      <c r="E200" s="63"/>
    </row>
    <row r="201" spans="1:5" x14ac:dyDescent="0.2">
      <c r="A201" s="64">
        <v>5591</v>
      </c>
      <c r="B201" s="63" t="s">
        <v>374</v>
      </c>
      <c r="C201" s="65">
        <v>0</v>
      </c>
      <c r="D201" s="66">
        <f t="shared" si="3"/>
        <v>0</v>
      </c>
      <c r="E201" s="63"/>
    </row>
    <row r="202" spans="1:5" x14ac:dyDescent="0.2">
      <c r="A202" s="64">
        <v>5592</v>
      </c>
      <c r="B202" s="63" t="s">
        <v>375</v>
      </c>
      <c r="C202" s="65">
        <v>0</v>
      </c>
      <c r="D202" s="66">
        <f t="shared" si="3"/>
        <v>0</v>
      </c>
      <c r="E202" s="63"/>
    </row>
    <row r="203" spans="1:5" x14ac:dyDescent="0.2">
      <c r="A203" s="64">
        <v>5593</v>
      </c>
      <c r="B203" s="63" t="s">
        <v>376</v>
      </c>
      <c r="C203" s="65">
        <v>0</v>
      </c>
      <c r="D203" s="66">
        <f t="shared" si="3"/>
        <v>0</v>
      </c>
      <c r="E203" s="63"/>
    </row>
    <row r="204" spans="1:5" x14ac:dyDescent="0.2">
      <c r="A204" s="64">
        <v>5594</v>
      </c>
      <c r="B204" s="63" t="s">
        <v>432</v>
      </c>
      <c r="C204" s="65">
        <v>0</v>
      </c>
      <c r="D204" s="66">
        <f t="shared" si="3"/>
        <v>0</v>
      </c>
      <c r="E204" s="63"/>
    </row>
    <row r="205" spans="1:5" x14ac:dyDescent="0.2">
      <c r="A205" s="64">
        <v>5595</v>
      </c>
      <c r="B205" s="63" t="s">
        <v>378</v>
      </c>
      <c r="C205" s="65">
        <v>0</v>
      </c>
      <c r="D205" s="66">
        <f t="shared" si="3"/>
        <v>0</v>
      </c>
      <c r="E205" s="63"/>
    </row>
    <row r="206" spans="1:5" x14ac:dyDescent="0.2">
      <c r="A206" s="64">
        <v>5596</v>
      </c>
      <c r="B206" s="63" t="s">
        <v>273</v>
      </c>
      <c r="C206" s="65">
        <v>0</v>
      </c>
      <c r="D206" s="66">
        <f t="shared" si="3"/>
        <v>0</v>
      </c>
      <c r="E206" s="63"/>
    </row>
    <row r="207" spans="1:5" x14ac:dyDescent="0.2">
      <c r="A207" s="64">
        <v>5597</v>
      </c>
      <c r="B207" s="63" t="s">
        <v>379</v>
      </c>
      <c r="C207" s="65">
        <v>0</v>
      </c>
      <c r="D207" s="66">
        <f t="shared" si="3"/>
        <v>0</v>
      </c>
      <c r="E207" s="63"/>
    </row>
    <row r="208" spans="1:5" x14ac:dyDescent="0.2">
      <c r="A208" s="64">
        <v>5598</v>
      </c>
      <c r="B208" s="63" t="s">
        <v>433</v>
      </c>
      <c r="C208" s="65">
        <v>0</v>
      </c>
      <c r="D208" s="66">
        <f t="shared" si="3"/>
        <v>0</v>
      </c>
      <c r="E208" s="63"/>
    </row>
    <row r="209" spans="1:5" x14ac:dyDescent="0.2">
      <c r="A209" s="64">
        <v>5599</v>
      </c>
      <c r="B209" s="63" t="s">
        <v>380</v>
      </c>
      <c r="C209" s="65">
        <v>0</v>
      </c>
      <c r="D209" s="66">
        <f t="shared" si="3"/>
        <v>0</v>
      </c>
      <c r="E209" s="63"/>
    </row>
    <row r="210" spans="1:5" ht="10.5" x14ac:dyDescent="0.25">
      <c r="A210" s="59">
        <v>5600</v>
      </c>
      <c r="B210" s="60" t="s">
        <v>39</v>
      </c>
      <c r="C210" s="61">
        <f>C211</f>
        <v>0</v>
      </c>
      <c r="D210" s="62">
        <f t="shared" si="3"/>
        <v>0</v>
      </c>
      <c r="E210" s="63"/>
    </row>
    <row r="211" spans="1:5" ht="10.5" x14ac:dyDescent="0.25">
      <c r="A211" s="59">
        <v>5610</v>
      </c>
      <c r="B211" s="60" t="s">
        <v>381</v>
      </c>
      <c r="C211" s="61">
        <f>C212</f>
        <v>0</v>
      </c>
      <c r="D211" s="62">
        <f t="shared" si="3"/>
        <v>0</v>
      </c>
      <c r="E211" s="63"/>
    </row>
    <row r="212" spans="1:5" x14ac:dyDescent="0.2">
      <c r="A212" s="64">
        <v>5611</v>
      </c>
      <c r="B212" s="63" t="s">
        <v>382</v>
      </c>
      <c r="C212" s="65">
        <v>0</v>
      </c>
      <c r="D212" s="66">
        <f t="shared" si="3"/>
        <v>0</v>
      </c>
      <c r="E212" s="63"/>
    </row>
    <row r="214" spans="1:5" ht="11.5" x14ac:dyDescent="0.25">
      <c r="A214" s="127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39370078740157483" right="0.39370078740157483" top="0.51181102362204722" bottom="0.39370078740157483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173"/>
  <sheetViews>
    <sheetView showGridLines="0" topLeftCell="A165" zoomScale="115" zoomScaleNormal="115" zoomScaleSheetLayoutView="100" workbookViewId="0">
      <selection activeCell="D199" sqref="D199"/>
    </sheetView>
  </sheetViews>
  <sheetFormatPr baseColWidth="10" defaultColWidth="9.1796875" defaultRowHeight="10" x14ac:dyDescent="0.2"/>
  <cols>
    <col min="1" max="1" width="6.26953125" style="195" customWidth="1"/>
    <col min="2" max="2" width="60.453125" style="6" customWidth="1"/>
    <col min="3" max="3" width="16.453125" style="6" bestFit="1" customWidth="1"/>
    <col min="4" max="4" width="16.1796875" style="6" bestFit="1" customWidth="1"/>
    <col min="5" max="5" width="22.7265625" style="6" bestFit="1" customWidth="1"/>
    <col min="6" max="6" width="19.81640625" style="6" customWidth="1"/>
    <col min="7" max="7" width="14.81640625" style="6" customWidth="1"/>
    <col min="8" max="8" width="16.54296875" style="6" customWidth="1"/>
    <col min="9" max="9" width="13" style="6" bestFit="1" customWidth="1"/>
    <col min="10" max="10" width="11.81640625" style="6" bestFit="1" customWidth="1"/>
    <col min="11" max="16384" width="9.1796875" style="6"/>
  </cols>
  <sheetData>
    <row r="1" spans="1:8" s="3" customFormat="1" ht="19" customHeight="1" x14ac:dyDescent="0.35">
      <c r="A1" s="226" t="s">
        <v>592</v>
      </c>
      <c r="B1" s="227"/>
      <c r="C1" s="227"/>
      <c r="D1" s="227"/>
      <c r="E1" s="227"/>
      <c r="F1" s="227"/>
      <c r="G1" s="2" t="s">
        <v>497</v>
      </c>
      <c r="H1" s="9">
        <v>2024</v>
      </c>
    </row>
    <row r="2" spans="1:8" s="3" customFormat="1" ht="10.5" x14ac:dyDescent="0.35">
      <c r="A2" s="226" t="s">
        <v>501</v>
      </c>
      <c r="B2" s="227"/>
      <c r="C2" s="227"/>
      <c r="D2" s="227"/>
      <c r="E2" s="227"/>
      <c r="F2" s="227"/>
      <c r="G2" s="2" t="s">
        <v>498</v>
      </c>
      <c r="H2" s="9" t="s">
        <v>500</v>
      </c>
    </row>
    <row r="3" spans="1:8" s="3" customFormat="1" ht="19" customHeight="1" x14ac:dyDescent="0.35">
      <c r="A3" s="226" t="s">
        <v>593</v>
      </c>
      <c r="B3" s="227"/>
      <c r="C3" s="227"/>
      <c r="D3" s="227"/>
      <c r="E3" s="227"/>
      <c r="F3" s="227"/>
      <c r="G3" s="2" t="s">
        <v>499</v>
      </c>
      <c r="H3" s="9">
        <v>2</v>
      </c>
    </row>
    <row r="4" spans="1:8" s="3" customFormat="1" ht="19" customHeight="1" x14ac:dyDescent="0.35">
      <c r="A4" s="226" t="s">
        <v>515</v>
      </c>
      <c r="B4" s="227"/>
      <c r="C4" s="227"/>
      <c r="D4" s="227"/>
      <c r="E4" s="227"/>
      <c r="F4" s="227"/>
      <c r="G4" s="2"/>
      <c r="H4" s="9"/>
    </row>
    <row r="5" spans="1:8" ht="10.5" x14ac:dyDescent="0.25">
      <c r="A5" s="185" t="s">
        <v>115</v>
      </c>
      <c r="B5" s="5"/>
      <c r="C5" s="5"/>
      <c r="D5" s="5"/>
      <c r="E5" s="5"/>
      <c r="F5" s="5"/>
      <c r="G5" s="5"/>
      <c r="H5" s="5"/>
    </row>
    <row r="7" spans="1:8" ht="10.5" x14ac:dyDescent="0.25">
      <c r="A7" s="186" t="s">
        <v>87</v>
      </c>
      <c r="B7" s="5"/>
      <c r="C7" s="5"/>
      <c r="D7" s="5"/>
    </row>
    <row r="8" spans="1:8" ht="10.5" x14ac:dyDescent="0.25">
      <c r="A8" s="187" t="s">
        <v>85</v>
      </c>
      <c r="B8" s="7" t="s">
        <v>82</v>
      </c>
      <c r="C8" s="196" t="s">
        <v>83</v>
      </c>
      <c r="D8" s="196" t="s">
        <v>84</v>
      </c>
    </row>
    <row r="9" spans="1:8" x14ac:dyDescent="0.2">
      <c r="A9" s="188">
        <v>1114</v>
      </c>
      <c r="B9" s="76" t="s">
        <v>116</v>
      </c>
      <c r="C9" s="77">
        <v>0</v>
      </c>
      <c r="D9" s="76"/>
    </row>
    <row r="10" spans="1:8" x14ac:dyDescent="0.2">
      <c r="A10" s="189">
        <v>1115</v>
      </c>
      <c r="B10" s="78" t="s">
        <v>117</v>
      </c>
      <c r="C10" s="79">
        <v>0</v>
      </c>
      <c r="D10" s="78"/>
    </row>
    <row r="11" spans="1:8" x14ac:dyDescent="0.2">
      <c r="A11" s="189">
        <v>1121</v>
      </c>
      <c r="B11" s="78" t="s">
        <v>118</v>
      </c>
      <c r="C11" s="79">
        <v>0</v>
      </c>
      <c r="D11" s="78"/>
    </row>
    <row r="13" spans="1:8" ht="10.5" x14ac:dyDescent="0.25">
      <c r="A13" s="186" t="s">
        <v>88</v>
      </c>
      <c r="B13" s="5"/>
      <c r="C13" s="5"/>
      <c r="D13" s="5"/>
      <c r="E13" s="5"/>
      <c r="F13" s="5"/>
      <c r="G13" s="5"/>
      <c r="H13" s="5"/>
    </row>
    <row r="14" spans="1:8" ht="10.5" x14ac:dyDescent="0.25">
      <c r="A14" s="187" t="s">
        <v>85</v>
      </c>
      <c r="B14" s="7" t="s">
        <v>82</v>
      </c>
      <c r="C14" s="196" t="s">
        <v>83</v>
      </c>
      <c r="D14" s="196">
        <v>2023</v>
      </c>
      <c r="E14" s="196">
        <v>2022</v>
      </c>
      <c r="F14" s="196">
        <v>2021</v>
      </c>
      <c r="G14" s="196">
        <v>2020</v>
      </c>
      <c r="H14" s="196" t="s">
        <v>114</v>
      </c>
    </row>
    <row r="15" spans="1:8" x14ac:dyDescent="0.2">
      <c r="A15" s="188">
        <v>1122</v>
      </c>
      <c r="B15" s="76" t="s">
        <v>120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6"/>
    </row>
    <row r="16" spans="1:8" x14ac:dyDescent="0.2">
      <c r="A16" s="189">
        <v>1124</v>
      </c>
      <c r="B16" s="78" t="s">
        <v>121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8"/>
    </row>
    <row r="18" spans="1:8" ht="10.5" x14ac:dyDescent="0.25">
      <c r="A18" s="186" t="s">
        <v>89</v>
      </c>
      <c r="B18" s="5"/>
      <c r="C18" s="5"/>
      <c r="D18" s="5"/>
      <c r="E18" s="5"/>
      <c r="F18" s="5"/>
      <c r="G18" s="5"/>
      <c r="H18" s="5"/>
    </row>
    <row r="19" spans="1:8" ht="10.5" x14ac:dyDescent="0.25">
      <c r="A19" s="187" t="s">
        <v>85</v>
      </c>
      <c r="B19" s="7" t="s">
        <v>82</v>
      </c>
      <c r="C19" s="196" t="s">
        <v>83</v>
      </c>
      <c r="D19" s="196" t="s">
        <v>122</v>
      </c>
      <c r="E19" s="196" t="s">
        <v>123</v>
      </c>
      <c r="F19" s="196" t="s">
        <v>124</v>
      </c>
      <c r="G19" s="196" t="s">
        <v>125</v>
      </c>
      <c r="H19" s="7" t="s">
        <v>126</v>
      </c>
    </row>
    <row r="20" spans="1:8" s="3" customFormat="1" ht="50" x14ac:dyDescent="0.35">
      <c r="A20" s="200">
        <v>1123</v>
      </c>
      <c r="B20" s="200" t="s">
        <v>127</v>
      </c>
      <c r="C20" s="201">
        <v>120000</v>
      </c>
      <c r="D20" s="201">
        <v>120000</v>
      </c>
      <c r="E20" s="201">
        <v>0</v>
      </c>
      <c r="F20" s="201">
        <v>0</v>
      </c>
      <c r="G20" s="201">
        <v>0</v>
      </c>
      <c r="H20" s="202" t="s">
        <v>598</v>
      </c>
    </row>
    <row r="21" spans="1:8" s="3" customFormat="1" ht="30" x14ac:dyDescent="0.35">
      <c r="A21" s="200">
        <v>1125</v>
      </c>
      <c r="B21" s="200" t="s">
        <v>128</v>
      </c>
      <c r="C21" s="201">
        <v>9500</v>
      </c>
      <c r="D21" s="201">
        <v>9500</v>
      </c>
      <c r="E21" s="201">
        <v>0</v>
      </c>
      <c r="F21" s="201">
        <v>0</v>
      </c>
      <c r="G21" s="201">
        <v>0</v>
      </c>
      <c r="H21" s="202" t="s">
        <v>599</v>
      </c>
    </row>
    <row r="22" spans="1:8" x14ac:dyDescent="0.2">
      <c r="A22" s="189">
        <v>1126</v>
      </c>
      <c r="B22" s="78" t="s">
        <v>481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8"/>
    </row>
    <row r="23" spans="1:8" x14ac:dyDescent="0.2">
      <c r="A23" s="189">
        <v>1129</v>
      </c>
      <c r="B23" s="78" t="s">
        <v>482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8"/>
    </row>
    <row r="24" spans="1:8" x14ac:dyDescent="0.2">
      <c r="A24" s="189">
        <v>1131</v>
      </c>
      <c r="B24" s="78" t="s">
        <v>129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8"/>
    </row>
    <row r="25" spans="1:8" x14ac:dyDescent="0.2">
      <c r="A25" s="189">
        <v>1132</v>
      </c>
      <c r="B25" s="78" t="s">
        <v>130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8"/>
    </row>
    <row r="26" spans="1:8" x14ac:dyDescent="0.2">
      <c r="A26" s="189">
        <v>1133</v>
      </c>
      <c r="B26" s="78" t="s">
        <v>131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8"/>
    </row>
    <row r="27" spans="1:8" x14ac:dyDescent="0.2">
      <c r="A27" s="189">
        <v>1134</v>
      </c>
      <c r="B27" s="78" t="s">
        <v>132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8"/>
    </row>
    <row r="28" spans="1:8" x14ac:dyDescent="0.2">
      <c r="A28" s="189">
        <v>1139</v>
      </c>
      <c r="B28" s="78" t="s">
        <v>133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8"/>
    </row>
    <row r="30" spans="1:8" ht="10.5" x14ac:dyDescent="0.25">
      <c r="A30" s="186" t="s">
        <v>483</v>
      </c>
      <c r="B30" s="5"/>
      <c r="C30" s="5"/>
      <c r="D30" s="5"/>
      <c r="E30" s="5"/>
      <c r="F30" s="5"/>
      <c r="G30" s="5"/>
      <c r="H30" s="5"/>
    </row>
    <row r="31" spans="1:8" ht="10.5" x14ac:dyDescent="0.25">
      <c r="A31" s="187" t="s">
        <v>85</v>
      </c>
      <c r="B31" s="7" t="s">
        <v>82</v>
      </c>
      <c r="C31" s="196" t="s">
        <v>83</v>
      </c>
      <c r="D31" s="204" t="s">
        <v>92</v>
      </c>
      <c r="E31" s="204" t="s">
        <v>91</v>
      </c>
      <c r="F31" s="7" t="s">
        <v>134</v>
      </c>
      <c r="G31" s="7" t="s">
        <v>94</v>
      </c>
      <c r="H31" s="7"/>
    </row>
    <row r="32" spans="1:8" x14ac:dyDescent="0.2">
      <c r="A32" s="188">
        <v>1140</v>
      </c>
      <c r="B32" s="76" t="s">
        <v>135</v>
      </c>
      <c r="C32" s="77">
        <f>SUM(C33:C37)</f>
        <v>188744.29</v>
      </c>
      <c r="D32" s="76"/>
      <c r="E32" s="76"/>
      <c r="F32" s="76"/>
      <c r="G32" s="76"/>
      <c r="H32" s="76"/>
    </row>
    <row r="33" spans="1:9" ht="30" x14ac:dyDescent="0.2">
      <c r="A33" s="200">
        <v>1141</v>
      </c>
      <c r="B33" s="200" t="s">
        <v>136</v>
      </c>
      <c r="C33" s="201">
        <v>188744.29</v>
      </c>
      <c r="D33" s="211" t="s">
        <v>600</v>
      </c>
      <c r="E33" s="211" t="s">
        <v>601</v>
      </c>
      <c r="F33" s="202" t="s">
        <v>602</v>
      </c>
      <c r="G33" s="202" t="s">
        <v>603</v>
      </c>
      <c r="H33" s="78"/>
      <c r="I33" s="203"/>
    </row>
    <row r="34" spans="1:9" x14ac:dyDescent="0.2">
      <c r="A34" s="189">
        <v>1142</v>
      </c>
      <c r="B34" s="78" t="s">
        <v>137</v>
      </c>
      <c r="C34" s="79">
        <v>0</v>
      </c>
      <c r="D34" s="78"/>
      <c r="E34" s="78"/>
      <c r="F34" s="78"/>
      <c r="G34" s="78"/>
      <c r="H34" s="78"/>
    </row>
    <row r="35" spans="1:9" x14ac:dyDescent="0.2">
      <c r="A35" s="189">
        <v>1143</v>
      </c>
      <c r="B35" s="78" t="s">
        <v>138</v>
      </c>
      <c r="C35" s="79">
        <v>0</v>
      </c>
      <c r="D35" s="78"/>
      <c r="E35" s="78"/>
      <c r="F35" s="78"/>
      <c r="G35" s="78"/>
      <c r="H35" s="78"/>
    </row>
    <row r="36" spans="1:9" x14ac:dyDescent="0.2">
      <c r="A36" s="189">
        <v>1144</v>
      </c>
      <c r="B36" s="78" t="s">
        <v>139</v>
      </c>
      <c r="C36" s="79">
        <v>0</v>
      </c>
      <c r="D36" s="78"/>
      <c r="E36" s="78"/>
      <c r="F36" s="78"/>
      <c r="G36" s="78"/>
      <c r="H36" s="78"/>
    </row>
    <row r="37" spans="1:9" x14ac:dyDescent="0.2">
      <c r="A37" s="189">
        <v>1145</v>
      </c>
      <c r="B37" s="78" t="s">
        <v>140</v>
      </c>
      <c r="C37" s="79">
        <v>0</v>
      </c>
      <c r="D37" s="78"/>
      <c r="E37" s="78"/>
      <c r="F37" s="78"/>
      <c r="G37" s="78"/>
      <c r="H37" s="78"/>
    </row>
    <row r="39" spans="1:9" ht="10.5" x14ac:dyDescent="0.25">
      <c r="A39" s="186" t="s">
        <v>141</v>
      </c>
      <c r="B39" s="5"/>
      <c r="C39" s="5"/>
      <c r="D39" s="5"/>
      <c r="E39" s="5"/>
      <c r="F39" s="5"/>
      <c r="G39" s="5"/>
      <c r="H39" s="5"/>
    </row>
    <row r="40" spans="1:9" ht="10.5" x14ac:dyDescent="0.25">
      <c r="A40" s="187" t="s">
        <v>85</v>
      </c>
      <c r="B40" s="7" t="s">
        <v>82</v>
      </c>
      <c r="C40" s="7" t="s">
        <v>83</v>
      </c>
      <c r="D40" s="7" t="s">
        <v>90</v>
      </c>
      <c r="E40" s="7" t="s">
        <v>93</v>
      </c>
      <c r="F40" s="7" t="s">
        <v>142</v>
      </c>
      <c r="G40" s="7"/>
      <c r="H40" s="7"/>
    </row>
    <row r="41" spans="1:9" x14ac:dyDescent="0.2">
      <c r="A41" s="188">
        <v>1150</v>
      </c>
      <c r="B41" s="76" t="s">
        <v>143</v>
      </c>
      <c r="C41" s="77">
        <f>C42</f>
        <v>0</v>
      </c>
      <c r="D41" s="76"/>
      <c r="E41" s="76"/>
      <c r="F41" s="76"/>
      <c r="G41" s="76"/>
      <c r="H41" s="76"/>
    </row>
    <row r="42" spans="1:9" x14ac:dyDescent="0.2">
      <c r="A42" s="189">
        <v>1151</v>
      </c>
      <c r="B42" s="78" t="s">
        <v>144</v>
      </c>
      <c r="C42" s="79">
        <v>0</v>
      </c>
      <c r="D42" s="78"/>
      <c r="E42" s="78"/>
      <c r="F42" s="76"/>
      <c r="G42" s="76"/>
      <c r="H42" s="76"/>
    </row>
    <row r="44" spans="1:9" ht="10.5" x14ac:dyDescent="0.25">
      <c r="A44" s="186" t="s">
        <v>95</v>
      </c>
      <c r="B44" s="5"/>
      <c r="C44" s="5"/>
      <c r="D44" s="5"/>
      <c r="E44" s="5"/>
    </row>
    <row r="45" spans="1:9" ht="10.5" x14ac:dyDescent="0.25">
      <c r="A45" s="187" t="s">
        <v>85</v>
      </c>
      <c r="B45" s="7" t="s">
        <v>82</v>
      </c>
      <c r="C45" s="7" t="s">
        <v>83</v>
      </c>
      <c r="D45" s="7" t="s">
        <v>84</v>
      </c>
      <c r="E45" s="7" t="s">
        <v>126</v>
      </c>
    </row>
    <row r="46" spans="1:9" x14ac:dyDescent="0.2">
      <c r="A46" s="188">
        <v>1213</v>
      </c>
      <c r="B46" s="76" t="s">
        <v>145</v>
      </c>
      <c r="C46" s="77">
        <v>0</v>
      </c>
      <c r="D46" s="76"/>
      <c r="E46" s="76"/>
    </row>
    <row r="48" spans="1:9" ht="10.5" x14ac:dyDescent="0.25">
      <c r="A48" s="186" t="s">
        <v>96</v>
      </c>
      <c r="B48" s="5"/>
      <c r="C48" s="5"/>
    </row>
    <row r="49" spans="1:10" ht="10.5" x14ac:dyDescent="0.25">
      <c r="A49" s="187" t="s">
        <v>85</v>
      </c>
      <c r="B49" s="7" t="s">
        <v>82</v>
      </c>
      <c r="C49" s="7" t="s">
        <v>83</v>
      </c>
    </row>
    <row r="50" spans="1:10" x14ac:dyDescent="0.2">
      <c r="A50" s="188">
        <v>1211</v>
      </c>
      <c r="B50" s="76" t="s">
        <v>119</v>
      </c>
      <c r="C50" s="77">
        <v>0</v>
      </c>
    </row>
    <row r="51" spans="1:10" x14ac:dyDescent="0.2">
      <c r="A51" s="189">
        <v>1212</v>
      </c>
      <c r="B51" s="78" t="s">
        <v>551</v>
      </c>
      <c r="C51" s="79">
        <v>0</v>
      </c>
    </row>
    <row r="52" spans="1:10" x14ac:dyDescent="0.2">
      <c r="A52" s="189">
        <v>1214</v>
      </c>
      <c r="B52" s="78" t="s">
        <v>146</v>
      </c>
      <c r="C52" s="79">
        <v>0</v>
      </c>
    </row>
    <row r="54" spans="1:10" ht="10.5" x14ac:dyDescent="0.25">
      <c r="A54" s="186" t="s">
        <v>100</v>
      </c>
      <c r="B54" s="5"/>
      <c r="C54" s="5"/>
      <c r="D54" s="5"/>
      <c r="E54" s="5"/>
      <c r="F54" s="5"/>
      <c r="G54" s="5"/>
      <c r="H54" s="5"/>
      <c r="I54" s="5"/>
      <c r="J54" s="5"/>
    </row>
    <row r="55" spans="1:10" ht="10.5" x14ac:dyDescent="0.25">
      <c r="A55" s="187" t="s">
        <v>85</v>
      </c>
      <c r="B55" s="7" t="s">
        <v>82</v>
      </c>
      <c r="C55" s="7" t="s">
        <v>83</v>
      </c>
      <c r="D55" s="196" t="s">
        <v>97</v>
      </c>
      <c r="E55" s="196" t="s">
        <v>98</v>
      </c>
      <c r="F55" s="7" t="s">
        <v>552</v>
      </c>
      <c r="G55" s="7" t="s">
        <v>553</v>
      </c>
      <c r="H55" s="7" t="s">
        <v>99</v>
      </c>
      <c r="I55" s="7" t="s">
        <v>554</v>
      </c>
      <c r="J55" s="7" t="s">
        <v>126</v>
      </c>
    </row>
    <row r="56" spans="1:10" s="3" customFormat="1" x14ac:dyDescent="0.35">
      <c r="A56" s="206">
        <v>1230</v>
      </c>
      <c r="B56" s="207" t="s">
        <v>148</v>
      </c>
      <c r="C56" s="208">
        <f>SUM(C57:C63)</f>
        <v>6123718.7999999998</v>
      </c>
      <c r="D56" s="208">
        <f>SUM(D57:D63)</f>
        <v>0</v>
      </c>
      <c r="E56" s="208">
        <f>SUM(E57:E63)</f>
        <v>-1500352.72</v>
      </c>
      <c r="F56" s="207"/>
      <c r="G56" s="207"/>
      <c r="H56" s="207"/>
      <c r="I56" s="207"/>
      <c r="J56" s="207"/>
    </row>
    <row r="57" spans="1:10" s="3" customFormat="1" x14ac:dyDescent="0.35">
      <c r="A57" s="200">
        <v>1231</v>
      </c>
      <c r="B57" s="209" t="s">
        <v>149</v>
      </c>
      <c r="C57" s="201">
        <v>4000000</v>
      </c>
      <c r="D57" s="210"/>
      <c r="E57" s="210"/>
      <c r="F57" s="209"/>
      <c r="G57" s="209"/>
      <c r="H57" s="209"/>
      <c r="I57" s="209"/>
      <c r="J57" s="209"/>
    </row>
    <row r="58" spans="1:10" s="3" customFormat="1" x14ac:dyDescent="0.35">
      <c r="A58" s="200">
        <v>1232</v>
      </c>
      <c r="B58" s="209" t="s">
        <v>150</v>
      </c>
      <c r="C58" s="201">
        <v>0</v>
      </c>
      <c r="D58" s="201">
        <v>0</v>
      </c>
      <c r="E58" s="201">
        <v>0</v>
      </c>
      <c r="F58" s="209"/>
      <c r="G58" s="209"/>
      <c r="H58" s="209"/>
      <c r="I58" s="209"/>
      <c r="J58" s="209"/>
    </row>
    <row r="59" spans="1:10" s="3" customFormat="1" ht="40" x14ac:dyDescent="0.35">
      <c r="A59" s="200">
        <v>1233</v>
      </c>
      <c r="B59" s="209" t="s">
        <v>151</v>
      </c>
      <c r="C59" s="201">
        <v>2123718.7999999998</v>
      </c>
      <c r="D59" s="201">
        <v>0</v>
      </c>
      <c r="E59" s="201">
        <v>-1500352.72</v>
      </c>
      <c r="F59" s="205" t="s">
        <v>604</v>
      </c>
      <c r="G59" s="202" t="s">
        <v>605</v>
      </c>
      <c r="H59" s="202" t="s">
        <v>606</v>
      </c>
      <c r="I59" s="209"/>
      <c r="J59" s="209"/>
    </row>
    <row r="60" spans="1:10" s="3" customFormat="1" x14ac:dyDescent="0.35">
      <c r="A60" s="200">
        <v>1234</v>
      </c>
      <c r="B60" s="209" t="s">
        <v>152</v>
      </c>
      <c r="C60" s="201">
        <v>0</v>
      </c>
      <c r="D60" s="201">
        <v>0</v>
      </c>
      <c r="E60" s="201">
        <v>0</v>
      </c>
      <c r="F60" s="209"/>
      <c r="G60" s="209"/>
      <c r="H60" s="209"/>
      <c r="I60" s="209"/>
      <c r="J60" s="209"/>
    </row>
    <row r="61" spans="1:10" s="3" customFormat="1" x14ac:dyDescent="0.35">
      <c r="A61" s="200">
        <v>1235</v>
      </c>
      <c r="B61" s="209" t="s">
        <v>153</v>
      </c>
      <c r="C61" s="201">
        <v>0</v>
      </c>
      <c r="D61" s="201">
        <v>0</v>
      </c>
      <c r="E61" s="201">
        <v>0</v>
      </c>
      <c r="F61" s="209"/>
      <c r="G61" s="209"/>
      <c r="H61" s="209"/>
      <c r="I61" s="209"/>
      <c r="J61" s="209"/>
    </row>
    <row r="62" spans="1:10" s="3" customFormat="1" x14ac:dyDescent="0.35">
      <c r="A62" s="200">
        <v>1236</v>
      </c>
      <c r="B62" s="209" t="s">
        <v>154</v>
      </c>
      <c r="C62" s="201">
        <v>0</v>
      </c>
      <c r="D62" s="201">
        <v>0</v>
      </c>
      <c r="E62" s="201">
        <v>0</v>
      </c>
      <c r="F62" s="209"/>
      <c r="G62" s="209"/>
      <c r="H62" s="209"/>
      <c r="I62" s="209"/>
      <c r="J62" s="209"/>
    </row>
    <row r="63" spans="1:10" s="3" customFormat="1" x14ac:dyDescent="0.35">
      <c r="A63" s="200">
        <v>1239</v>
      </c>
      <c r="B63" s="209" t="s">
        <v>155</v>
      </c>
      <c r="C63" s="201">
        <v>0</v>
      </c>
      <c r="D63" s="201">
        <v>0</v>
      </c>
      <c r="E63" s="201">
        <v>0</v>
      </c>
      <c r="F63" s="209"/>
      <c r="G63" s="209"/>
      <c r="H63" s="209"/>
      <c r="I63" s="209"/>
      <c r="J63" s="209"/>
    </row>
    <row r="64" spans="1:10" s="3" customFormat="1" x14ac:dyDescent="0.35">
      <c r="A64" s="200">
        <v>1240</v>
      </c>
      <c r="B64" s="209" t="s">
        <v>156</v>
      </c>
      <c r="C64" s="201">
        <f>SUM(C65:C72)</f>
        <v>5231918.5599999996</v>
      </c>
      <c r="D64" s="201">
        <f t="shared" ref="D64:E64" si="0">SUM(D65:D72)</f>
        <v>0</v>
      </c>
      <c r="E64" s="201">
        <f t="shared" si="0"/>
        <v>-3654586.4699999997</v>
      </c>
      <c r="F64" s="209"/>
      <c r="G64" s="209"/>
      <c r="H64" s="209"/>
      <c r="I64" s="209"/>
      <c r="J64" s="209"/>
    </row>
    <row r="65" spans="1:10" s="3" customFormat="1" ht="50" x14ac:dyDescent="0.35">
      <c r="A65" s="200">
        <v>1241</v>
      </c>
      <c r="B65" s="209" t="s">
        <v>157</v>
      </c>
      <c r="C65" s="201">
        <v>1446564.82</v>
      </c>
      <c r="D65" s="201">
        <v>0</v>
      </c>
      <c r="E65" s="201">
        <v>-1127776.04</v>
      </c>
      <c r="F65" s="205" t="s">
        <v>604</v>
      </c>
      <c r="G65" s="202" t="s">
        <v>607</v>
      </c>
      <c r="H65" s="202" t="s">
        <v>606</v>
      </c>
      <c r="I65" s="209"/>
      <c r="J65" s="209"/>
    </row>
    <row r="66" spans="1:10" s="3" customFormat="1" ht="80" x14ac:dyDescent="0.35">
      <c r="A66" s="200">
        <v>1242</v>
      </c>
      <c r="B66" s="209" t="s">
        <v>158</v>
      </c>
      <c r="C66" s="201">
        <v>147955.14000000001</v>
      </c>
      <c r="D66" s="201">
        <v>0</v>
      </c>
      <c r="E66" s="201">
        <v>-138338.01</v>
      </c>
      <c r="F66" s="205" t="s">
        <v>604</v>
      </c>
      <c r="G66" s="202" t="s">
        <v>608</v>
      </c>
      <c r="H66" s="202" t="s">
        <v>606</v>
      </c>
      <c r="I66" s="209"/>
      <c r="J66" s="209"/>
    </row>
    <row r="67" spans="1:10" s="3" customFormat="1" ht="40" x14ac:dyDescent="0.35">
      <c r="A67" s="200">
        <v>1243</v>
      </c>
      <c r="B67" s="209" t="s">
        <v>159</v>
      </c>
      <c r="C67" s="201">
        <v>453141.7</v>
      </c>
      <c r="D67" s="201">
        <v>0</v>
      </c>
      <c r="E67" s="201">
        <v>-373743.98</v>
      </c>
      <c r="F67" s="205" t="s">
        <v>604</v>
      </c>
      <c r="G67" s="202" t="s">
        <v>609</v>
      </c>
      <c r="H67" s="202" t="s">
        <v>606</v>
      </c>
      <c r="I67" s="209"/>
      <c r="J67" s="209"/>
    </row>
    <row r="68" spans="1:10" s="3" customFormat="1" ht="40" x14ac:dyDescent="0.35">
      <c r="A68" s="200">
        <v>1244</v>
      </c>
      <c r="B68" s="209" t="s">
        <v>160</v>
      </c>
      <c r="C68" s="201">
        <v>3106685.9</v>
      </c>
      <c r="D68" s="201">
        <v>0</v>
      </c>
      <c r="E68" s="201">
        <v>-1980209.23</v>
      </c>
      <c r="F68" s="205" t="s">
        <v>604</v>
      </c>
      <c r="G68" s="202" t="s">
        <v>610</v>
      </c>
      <c r="H68" s="202" t="s">
        <v>606</v>
      </c>
      <c r="I68" s="209"/>
      <c r="J68" s="209"/>
    </row>
    <row r="69" spans="1:10" s="3" customFormat="1" x14ac:dyDescent="0.35">
      <c r="A69" s="200">
        <v>1245</v>
      </c>
      <c r="B69" s="209" t="s">
        <v>161</v>
      </c>
      <c r="C69" s="201">
        <v>0</v>
      </c>
      <c r="D69" s="201">
        <v>0</v>
      </c>
      <c r="E69" s="201">
        <v>0</v>
      </c>
      <c r="F69" s="205"/>
      <c r="G69" s="202"/>
      <c r="H69" s="202"/>
      <c r="I69" s="209"/>
      <c r="J69" s="209"/>
    </row>
    <row r="70" spans="1:10" s="3" customFormat="1" ht="40" x14ac:dyDescent="0.35">
      <c r="A70" s="200">
        <v>1246</v>
      </c>
      <c r="B70" s="209" t="s">
        <v>162</v>
      </c>
      <c r="C70" s="201">
        <v>77571</v>
      </c>
      <c r="D70" s="201">
        <v>0</v>
      </c>
      <c r="E70" s="201">
        <v>-34519.21</v>
      </c>
      <c r="F70" s="205" t="s">
        <v>604</v>
      </c>
      <c r="G70" s="202" t="s">
        <v>609</v>
      </c>
      <c r="H70" s="202" t="s">
        <v>606</v>
      </c>
      <c r="I70" s="209"/>
      <c r="J70" s="209"/>
    </row>
    <row r="71" spans="1:10" s="3" customFormat="1" x14ac:dyDescent="0.35">
      <c r="A71" s="200">
        <v>1247</v>
      </c>
      <c r="B71" s="209" t="s">
        <v>163</v>
      </c>
      <c r="C71" s="201">
        <v>0</v>
      </c>
      <c r="D71" s="201">
        <v>0</v>
      </c>
      <c r="E71" s="201">
        <v>0</v>
      </c>
      <c r="F71" s="209"/>
      <c r="G71" s="209"/>
      <c r="H71" s="209"/>
      <c r="I71" s="209"/>
      <c r="J71" s="209"/>
    </row>
    <row r="72" spans="1:10" s="3" customFormat="1" x14ac:dyDescent="0.35">
      <c r="A72" s="200">
        <v>1248</v>
      </c>
      <c r="B72" s="209" t="s">
        <v>164</v>
      </c>
      <c r="C72" s="201">
        <v>0</v>
      </c>
      <c r="D72" s="201">
        <v>0</v>
      </c>
      <c r="E72" s="201">
        <v>0</v>
      </c>
      <c r="F72" s="209"/>
      <c r="G72" s="209"/>
      <c r="H72" s="209"/>
      <c r="I72" s="209"/>
      <c r="J72" s="209"/>
    </row>
    <row r="74" spans="1:10" ht="10.5" x14ac:dyDescent="0.25">
      <c r="A74" s="186" t="s">
        <v>101</v>
      </c>
      <c r="B74" s="5"/>
      <c r="C74" s="5"/>
      <c r="D74" s="5"/>
      <c r="E74" s="5"/>
      <c r="F74" s="5"/>
      <c r="G74" s="5"/>
      <c r="H74" s="5"/>
      <c r="I74" s="5"/>
    </row>
    <row r="75" spans="1:10" ht="10.5" x14ac:dyDescent="0.25">
      <c r="A75" s="187" t="s">
        <v>85</v>
      </c>
      <c r="B75" s="7" t="s">
        <v>82</v>
      </c>
      <c r="C75" s="196" t="s">
        <v>83</v>
      </c>
      <c r="D75" s="196" t="s">
        <v>102</v>
      </c>
      <c r="E75" s="196" t="s">
        <v>165</v>
      </c>
      <c r="F75" s="204" t="s">
        <v>555</v>
      </c>
      <c r="G75" s="204" t="s">
        <v>147</v>
      </c>
      <c r="H75" s="204" t="s">
        <v>99</v>
      </c>
      <c r="I75" s="204" t="s">
        <v>126</v>
      </c>
    </row>
    <row r="76" spans="1:10" x14ac:dyDescent="0.2">
      <c r="A76" s="188">
        <v>1250</v>
      </c>
      <c r="B76" s="76" t="s">
        <v>166</v>
      </c>
      <c r="C76" s="77">
        <f>SUM(C77:C81)</f>
        <v>0</v>
      </c>
      <c r="D76" s="77">
        <f>SUM(D77:D81)</f>
        <v>0</v>
      </c>
      <c r="E76" s="77">
        <f>SUM(E77:E81)</f>
        <v>0</v>
      </c>
      <c r="F76" s="76"/>
      <c r="G76" s="76"/>
      <c r="H76" s="76"/>
      <c r="I76" s="76"/>
    </row>
    <row r="77" spans="1:10" x14ac:dyDescent="0.2">
      <c r="A77" s="189">
        <v>1251</v>
      </c>
      <c r="B77" s="78" t="s">
        <v>167</v>
      </c>
      <c r="C77" s="79">
        <v>0</v>
      </c>
      <c r="D77" s="79">
        <v>0</v>
      </c>
      <c r="E77" s="79">
        <v>0</v>
      </c>
      <c r="F77" s="78"/>
      <c r="G77" s="78"/>
      <c r="H77" s="78"/>
      <c r="I77" s="78"/>
    </row>
    <row r="78" spans="1:10" x14ac:dyDescent="0.2">
      <c r="A78" s="189">
        <v>1252</v>
      </c>
      <c r="B78" s="78" t="s">
        <v>168</v>
      </c>
      <c r="C78" s="79">
        <v>0</v>
      </c>
      <c r="D78" s="79">
        <v>0</v>
      </c>
      <c r="E78" s="79">
        <v>0</v>
      </c>
      <c r="F78" s="78"/>
      <c r="G78" s="78"/>
      <c r="H78" s="78"/>
      <c r="I78" s="78"/>
    </row>
    <row r="79" spans="1:10" x14ac:dyDescent="0.2">
      <c r="A79" s="189">
        <v>1253</v>
      </c>
      <c r="B79" s="78" t="s">
        <v>169</v>
      </c>
      <c r="C79" s="79">
        <v>0</v>
      </c>
      <c r="D79" s="79">
        <v>0</v>
      </c>
      <c r="E79" s="79">
        <v>0</v>
      </c>
      <c r="F79" s="78"/>
      <c r="G79" s="78"/>
      <c r="H79" s="78"/>
      <c r="I79" s="78"/>
    </row>
    <row r="80" spans="1:10" x14ac:dyDescent="0.2">
      <c r="A80" s="189">
        <v>1254</v>
      </c>
      <c r="B80" s="78" t="s">
        <v>170</v>
      </c>
      <c r="C80" s="79">
        <v>0</v>
      </c>
      <c r="D80" s="79">
        <v>0</v>
      </c>
      <c r="E80" s="79">
        <v>0</v>
      </c>
      <c r="F80" s="78"/>
      <c r="G80" s="78"/>
      <c r="H80" s="78"/>
      <c r="I80" s="78"/>
    </row>
    <row r="81" spans="1:9" x14ac:dyDescent="0.2">
      <c r="A81" s="189">
        <v>1259</v>
      </c>
      <c r="B81" s="78" t="s">
        <v>171</v>
      </c>
      <c r="C81" s="79">
        <v>0</v>
      </c>
      <c r="D81" s="79">
        <v>0</v>
      </c>
      <c r="E81" s="79">
        <v>0</v>
      </c>
      <c r="F81" s="78"/>
      <c r="G81" s="78"/>
      <c r="H81" s="78"/>
      <c r="I81" s="78"/>
    </row>
    <row r="82" spans="1:9" x14ac:dyDescent="0.2">
      <c r="A82" s="189">
        <v>1270</v>
      </c>
      <c r="B82" s="78" t="s">
        <v>172</v>
      </c>
      <c r="C82" s="79">
        <f>SUM(C83:C88)</f>
        <v>1718436.52</v>
      </c>
      <c r="D82" s="80"/>
      <c r="E82" s="80"/>
      <c r="F82" s="78"/>
      <c r="G82" s="78"/>
      <c r="H82" s="78"/>
      <c r="I82" s="78"/>
    </row>
    <row r="83" spans="1:9" x14ac:dyDescent="0.2">
      <c r="A83" s="189">
        <v>1271</v>
      </c>
      <c r="B83" s="78" t="s">
        <v>173</v>
      </c>
      <c r="C83" s="79">
        <v>0</v>
      </c>
      <c r="D83" s="80"/>
      <c r="E83" s="80"/>
      <c r="F83" s="78"/>
      <c r="G83" s="78"/>
      <c r="H83" s="78"/>
      <c r="I83" s="78"/>
    </row>
    <row r="84" spans="1:9" x14ac:dyDescent="0.2">
      <c r="A84" s="189">
        <v>1272</v>
      </c>
      <c r="B84" s="78" t="s">
        <v>174</v>
      </c>
      <c r="C84" s="79">
        <v>0</v>
      </c>
      <c r="D84" s="80"/>
      <c r="E84" s="80"/>
      <c r="F84" s="78"/>
      <c r="G84" s="78"/>
      <c r="H84" s="78"/>
      <c r="I84" s="78"/>
    </row>
    <row r="85" spans="1:9" x14ac:dyDescent="0.2">
      <c r="A85" s="189">
        <v>1273</v>
      </c>
      <c r="B85" s="78" t="s">
        <v>175</v>
      </c>
      <c r="C85" s="79">
        <v>0</v>
      </c>
      <c r="D85" s="80"/>
      <c r="E85" s="80"/>
      <c r="F85" s="78"/>
      <c r="G85" s="78"/>
      <c r="H85" s="78"/>
      <c r="I85" s="78"/>
    </row>
    <row r="86" spans="1:9" x14ac:dyDescent="0.2">
      <c r="A86" s="189">
        <v>1274</v>
      </c>
      <c r="B86" s="78" t="s">
        <v>176</v>
      </c>
      <c r="C86" s="79">
        <v>0</v>
      </c>
      <c r="D86" s="80"/>
      <c r="E86" s="80"/>
      <c r="F86" s="78"/>
      <c r="G86" s="78"/>
      <c r="H86" s="78"/>
      <c r="I86" s="78"/>
    </row>
    <row r="87" spans="1:9" x14ac:dyDescent="0.2">
      <c r="A87" s="189">
        <v>1275</v>
      </c>
      <c r="B87" s="78" t="s">
        <v>177</v>
      </c>
      <c r="C87" s="79">
        <v>0</v>
      </c>
      <c r="D87" s="80"/>
      <c r="E87" s="80"/>
      <c r="F87" s="78"/>
      <c r="G87" s="78"/>
      <c r="H87" s="78"/>
      <c r="I87" s="78"/>
    </row>
    <row r="88" spans="1:9" x14ac:dyDescent="0.2">
      <c r="A88" s="189">
        <v>1279</v>
      </c>
      <c r="B88" s="78" t="s">
        <v>178</v>
      </c>
      <c r="C88" s="79">
        <v>1718436.52</v>
      </c>
      <c r="D88" s="80"/>
      <c r="E88" s="80"/>
      <c r="F88" s="78" t="s">
        <v>611</v>
      </c>
      <c r="G88" s="78"/>
      <c r="H88" s="78"/>
      <c r="I88" s="78"/>
    </row>
    <row r="90" spans="1:9" ht="10.5" x14ac:dyDescent="0.25">
      <c r="A90" s="186" t="s">
        <v>103</v>
      </c>
      <c r="B90" s="5"/>
      <c r="C90" s="5"/>
      <c r="D90" s="5"/>
    </row>
    <row r="91" spans="1:9" ht="10.5" x14ac:dyDescent="0.25">
      <c r="A91" s="187" t="s">
        <v>85</v>
      </c>
      <c r="B91" s="7" t="s">
        <v>82</v>
      </c>
      <c r="C91" s="7" t="s">
        <v>83</v>
      </c>
      <c r="D91" s="7" t="s">
        <v>179</v>
      </c>
    </row>
    <row r="92" spans="1:9" x14ac:dyDescent="0.2">
      <c r="A92" s="188">
        <v>1160</v>
      </c>
      <c r="B92" s="76" t="s">
        <v>180</v>
      </c>
      <c r="C92" s="77">
        <f>SUM(C93:C94)</f>
        <v>0</v>
      </c>
      <c r="D92" s="76"/>
    </row>
    <row r="93" spans="1:9" x14ac:dyDescent="0.2">
      <c r="A93" s="189">
        <v>1161</v>
      </c>
      <c r="B93" s="78" t="s">
        <v>181</v>
      </c>
      <c r="C93" s="79">
        <v>0</v>
      </c>
      <c r="D93" s="78"/>
    </row>
    <row r="94" spans="1:9" x14ac:dyDescent="0.2">
      <c r="A94" s="189">
        <v>1162</v>
      </c>
      <c r="B94" s="78" t="s">
        <v>182</v>
      </c>
      <c r="C94" s="79">
        <v>0</v>
      </c>
      <c r="D94" s="78"/>
    </row>
    <row r="96" spans="1:9" ht="10.5" x14ac:dyDescent="0.25">
      <c r="A96" s="186" t="s">
        <v>556</v>
      </c>
      <c r="B96" s="5"/>
      <c r="C96" s="5"/>
      <c r="D96" s="5"/>
    </row>
    <row r="97" spans="1:8" ht="10.5" x14ac:dyDescent="0.25">
      <c r="A97" s="187" t="s">
        <v>85</v>
      </c>
      <c r="B97" s="7" t="s">
        <v>82</v>
      </c>
      <c r="C97" s="7" t="s">
        <v>83</v>
      </c>
      <c r="D97" s="7" t="s">
        <v>126</v>
      </c>
    </row>
    <row r="98" spans="1:8" x14ac:dyDescent="0.2">
      <c r="A98" s="188">
        <v>1190</v>
      </c>
      <c r="B98" s="76" t="s">
        <v>491</v>
      </c>
      <c r="C98" s="77">
        <f>SUM(C99:C102)</f>
        <v>0</v>
      </c>
      <c r="D98" s="76"/>
    </row>
    <row r="99" spans="1:8" x14ac:dyDescent="0.2">
      <c r="A99" s="189">
        <v>1191</v>
      </c>
      <c r="B99" s="78" t="s">
        <v>484</v>
      </c>
      <c r="C99" s="79">
        <v>0</v>
      </c>
      <c r="D99" s="78"/>
    </row>
    <row r="100" spans="1:8" x14ac:dyDescent="0.2">
      <c r="A100" s="189">
        <v>1192</v>
      </c>
      <c r="B100" s="78" t="s">
        <v>485</v>
      </c>
      <c r="C100" s="79">
        <v>0</v>
      </c>
      <c r="D100" s="78"/>
    </row>
    <row r="101" spans="1:8" x14ac:dyDescent="0.2">
      <c r="A101" s="189">
        <v>1193</v>
      </c>
      <c r="B101" s="78" t="s">
        <v>486</v>
      </c>
      <c r="C101" s="79">
        <v>0</v>
      </c>
      <c r="D101" s="78"/>
    </row>
    <row r="102" spans="1:8" x14ac:dyDescent="0.2">
      <c r="A102" s="189">
        <v>1194</v>
      </c>
      <c r="B102" s="78" t="s">
        <v>487</v>
      </c>
      <c r="C102" s="79">
        <v>0</v>
      </c>
      <c r="D102" s="78"/>
    </row>
    <row r="103" spans="1:8" x14ac:dyDescent="0.2">
      <c r="A103" s="189">
        <v>1290</v>
      </c>
      <c r="B103" s="78" t="s">
        <v>183</v>
      </c>
      <c r="C103" s="79">
        <f>SUM(C104:C106)</f>
        <v>0</v>
      </c>
      <c r="D103" s="78"/>
    </row>
    <row r="104" spans="1:8" x14ac:dyDescent="0.2">
      <c r="A104" s="189">
        <v>1291</v>
      </c>
      <c r="B104" s="78" t="s">
        <v>184</v>
      </c>
      <c r="C104" s="79">
        <v>0</v>
      </c>
      <c r="D104" s="78"/>
    </row>
    <row r="105" spans="1:8" x14ac:dyDescent="0.2">
      <c r="A105" s="189">
        <v>1292</v>
      </c>
      <c r="B105" s="78" t="s">
        <v>185</v>
      </c>
      <c r="C105" s="79">
        <v>0</v>
      </c>
      <c r="D105" s="78"/>
    </row>
    <row r="106" spans="1:8" x14ac:dyDescent="0.2">
      <c r="A106" s="189">
        <v>1293</v>
      </c>
      <c r="B106" s="78" t="s">
        <v>186</v>
      </c>
      <c r="C106" s="79">
        <v>0</v>
      </c>
      <c r="D106" s="78"/>
    </row>
    <row r="108" spans="1:8" ht="10.5" x14ac:dyDescent="0.25">
      <c r="A108" s="186" t="s">
        <v>104</v>
      </c>
      <c r="B108" s="5"/>
      <c r="C108" s="5"/>
      <c r="D108" s="5"/>
      <c r="E108" s="5"/>
      <c r="F108" s="5"/>
      <c r="G108" s="5"/>
      <c r="H108" s="5"/>
    </row>
    <row r="109" spans="1:8" ht="10.5" x14ac:dyDescent="0.25">
      <c r="A109" s="187" t="s">
        <v>85</v>
      </c>
      <c r="B109" s="7" t="s">
        <v>82</v>
      </c>
      <c r="C109" s="196" t="s">
        <v>83</v>
      </c>
      <c r="D109" s="196" t="s">
        <v>122</v>
      </c>
      <c r="E109" s="196" t="s">
        <v>123</v>
      </c>
      <c r="F109" s="196" t="s">
        <v>124</v>
      </c>
      <c r="G109" s="196" t="s">
        <v>187</v>
      </c>
      <c r="H109" s="204" t="s">
        <v>575</v>
      </c>
    </row>
    <row r="110" spans="1:8" x14ac:dyDescent="0.2">
      <c r="A110" s="188">
        <v>2110</v>
      </c>
      <c r="B110" s="76" t="s">
        <v>188</v>
      </c>
      <c r="C110" s="77">
        <f>SUM(C111:C119)</f>
        <v>119111.06</v>
      </c>
      <c r="D110" s="77">
        <f>SUM(D111:D119)</f>
        <v>119111.06</v>
      </c>
      <c r="E110" s="77">
        <f>SUM(E111:E119)</f>
        <v>0</v>
      </c>
      <c r="F110" s="77">
        <f>SUM(F111:F119)</f>
        <v>0</v>
      </c>
      <c r="G110" s="77">
        <f>SUM(G111:G119)</f>
        <v>0</v>
      </c>
      <c r="H110" s="76"/>
    </row>
    <row r="111" spans="1:8" x14ac:dyDescent="0.2">
      <c r="A111" s="189">
        <v>2111</v>
      </c>
      <c r="B111" s="78" t="s">
        <v>189</v>
      </c>
      <c r="C111" s="79">
        <v>0</v>
      </c>
      <c r="D111" s="79">
        <f>C111</f>
        <v>0</v>
      </c>
      <c r="E111" s="79">
        <v>0</v>
      </c>
      <c r="F111" s="79">
        <v>0</v>
      </c>
      <c r="G111" s="79">
        <v>0</v>
      </c>
      <c r="H111" s="78"/>
    </row>
    <row r="112" spans="1:8" x14ac:dyDescent="0.2">
      <c r="A112" s="189">
        <v>2112</v>
      </c>
      <c r="B112" s="78" t="s">
        <v>190</v>
      </c>
      <c r="C112" s="79">
        <v>0</v>
      </c>
      <c r="D112" s="79">
        <f t="shared" ref="D112:D119" si="1">C112</f>
        <v>0</v>
      </c>
      <c r="E112" s="79">
        <v>0</v>
      </c>
      <c r="F112" s="79">
        <v>0</v>
      </c>
      <c r="G112" s="79">
        <v>0</v>
      </c>
      <c r="H112" s="78"/>
    </row>
    <row r="113" spans="1:8" x14ac:dyDescent="0.2">
      <c r="A113" s="189">
        <v>2113</v>
      </c>
      <c r="B113" s="78" t="s">
        <v>191</v>
      </c>
      <c r="C113" s="79">
        <v>0</v>
      </c>
      <c r="D113" s="79">
        <f t="shared" si="1"/>
        <v>0</v>
      </c>
      <c r="E113" s="79">
        <v>0</v>
      </c>
      <c r="F113" s="79">
        <v>0</v>
      </c>
      <c r="G113" s="79">
        <v>0</v>
      </c>
      <c r="H113" s="78"/>
    </row>
    <row r="114" spans="1:8" x14ac:dyDescent="0.2">
      <c r="A114" s="189">
        <v>2114</v>
      </c>
      <c r="B114" s="78" t="s">
        <v>192</v>
      </c>
      <c r="C114" s="79">
        <v>0</v>
      </c>
      <c r="D114" s="79">
        <f t="shared" si="1"/>
        <v>0</v>
      </c>
      <c r="E114" s="79">
        <v>0</v>
      </c>
      <c r="F114" s="79">
        <v>0</v>
      </c>
      <c r="G114" s="79">
        <v>0</v>
      </c>
      <c r="H114" s="78"/>
    </row>
    <row r="115" spans="1:8" x14ac:dyDescent="0.2">
      <c r="A115" s="189">
        <v>2115</v>
      </c>
      <c r="B115" s="78" t="s">
        <v>193</v>
      </c>
      <c r="C115" s="79">
        <v>0</v>
      </c>
      <c r="D115" s="79">
        <f t="shared" si="1"/>
        <v>0</v>
      </c>
      <c r="E115" s="79">
        <v>0</v>
      </c>
      <c r="F115" s="79">
        <v>0</v>
      </c>
      <c r="G115" s="79">
        <v>0</v>
      </c>
      <c r="H115" s="78"/>
    </row>
    <row r="116" spans="1:8" x14ac:dyDescent="0.2">
      <c r="A116" s="189">
        <v>2116</v>
      </c>
      <c r="B116" s="78" t="s">
        <v>194</v>
      </c>
      <c r="C116" s="79">
        <v>0</v>
      </c>
      <c r="D116" s="79">
        <f t="shared" si="1"/>
        <v>0</v>
      </c>
      <c r="E116" s="79">
        <v>0</v>
      </c>
      <c r="F116" s="79">
        <v>0</v>
      </c>
      <c r="G116" s="79">
        <v>0</v>
      </c>
      <c r="H116" s="78"/>
    </row>
    <row r="117" spans="1:8" s="3" customFormat="1" ht="30" x14ac:dyDescent="0.35">
      <c r="A117" s="200">
        <v>2117</v>
      </c>
      <c r="B117" s="209" t="s">
        <v>195</v>
      </c>
      <c r="C117" s="201">
        <v>119051.2</v>
      </c>
      <c r="D117" s="201">
        <f t="shared" si="1"/>
        <v>119051.2</v>
      </c>
      <c r="E117" s="201">
        <v>0</v>
      </c>
      <c r="F117" s="201">
        <v>0</v>
      </c>
      <c r="G117" s="201">
        <v>0</v>
      </c>
      <c r="H117" s="202" t="s">
        <v>612</v>
      </c>
    </row>
    <row r="118" spans="1:8" x14ac:dyDescent="0.2">
      <c r="A118" s="189">
        <v>2118</v>
      </c>
      <c r="B118" s="78" t="s">
        <v>196</v>
      </c>
      <c r="C118" s="79">
        <v>0</v>
      </c>
      <c r="D118" s="79">
        <f t="shared" si="1"/>
        <v>0</v>
      </c>
      <c r="E118" s="79">
        <v>0</v>
      </c>
      <c r="F118" s="79">
        <v>0</v>
      </c>
      <c r="G118" s="79">
        <v>0</v>
      </c>
      <c r="H118" s="78"/>
    </row>
    <row r="119" spans="1:8" x14ac:dyDescent="0.2">
      <c r="A119" s="189">
        <v>2119</v>
      </c>
      <c r="B119" s="78" t="s">
        <v>197</v>
      </c>
      <c r="C119" s="79">
        <v>59.86</v>
      </c>
      <c r="D119" s="79">
        <f t="shared" si="1"/>
        <v>59.86</v>
      </c>
      <c r="E119" s="79">
        <v>0</v>
      </c>
      <c r="F119" s="79">
        <v>0</v>
      </c>
      <c r="G119" s="79">
        <v>0</v>
      </c>
      <c r="H119" s="78"/>
    </row>
    <row r="120" spans="1:8" x14ac:dyDescent="0.2">
      <c r="A120" s="189">
        <v>2120</v>
      </c>
      <c r="B120" s="78" t="s">
        <v>198</v>
      </c>
      <c r="C120" s="79">
        <f>SUM(C121:C123)</f>
        <v>0</v>
      </c>
      <c r="D120" s="79">
        <f t="shared" ref="D120:G120" si="2">SUM(D121:D123)</f>
        <v>0</v>
      </c>
      <c r="E120" s="79">
        <f t="shared" si="2"/>
        <v>0</v>
      </c>
      <c r="F120" s="79">
        <f t="shared" si="2"/>
        <v>0</v>
      </c>
      <c r="G120" s="79">
        <f t="shared" si="2"/>
        <v>0</v>
      </c>
      <c r="H120" s="78"/>
    </row>
    <row r="121" spans="1:8" x14ac:dyDescent="0.2">
      <c r="A121" s="189">
        <v>2121</v>
      </c>
      <c r="B121" s="78" t="s">
        <v>199</v>
      </c>
      <c r="C121" s="79">
        <v>0</v>
      </c>
      <c r="D121" s="79">
        <f>C121</f>
        <v>0</v>
      </c>
      <c r="E121" s="79">
        <v>0</v>
      </c>
      <c r="F121" s="79">
        <v>0</v>
      </c>
      <c r="G121" s="79">
        <v>0</v>
      </c>
      <c r="H121" s="78"/>
    </row>
    <row r="122" spans="1:8" x14ac:dyDescent="0.2">
      <c r="A122" s="189">
        <v>2122</v>
      </c>
      <c r="B122" s="78" t="s">
        <v>200</v>
      </c>
      <c r="C122" s="79">
        <v>0</v>
      </c>
      <c r="D122" s="79">
        <f t="shared" ref="D122:D123" si="3">C122</f>
        <v>0</v>
      </c>
      <c r="E122" s="79">
        <v>0</v>
      </c>
      <c r="F122" s="79">
        <v>0</v>
      </c>
      <c r="G122" s="79">
        <v>0</v>
      </c>
      <c r="H122" s="78"/>
    </row>
    <row r="123" spans="1:8" x14ac:dyDescent="0.2">
      <c r="A123" s="189">
        <v>2129</v>
      </c>
      <c r="B123" s="78" t="s">
        <v>201</v>
      </c>
      <c r="C123" s="79">
        <v>0</v>
      </c>
      <c r="D123" s="79">
        <f t="shared" si="3"/>
        <v>0</v>
      </c>
      <c r="E123" s="79">
        <v>0</v>
      </c>
      <c r="F123" s="79">
        <v>0</v>
      </c>
      <c r="G123" s="79">
        <v>0</v>
      </c>
      <c r="H123" s="78"/>
    </row>
    <row r="125" spans="1:8" ht="10.5" x14ac:dyDescent="0.25">
      <c r="A125" s="186" t="s">
        <v>105</v>
      </c>
      <c r="B125" s="5"/>
      <c r="C125" s="5"/>
      <c r="D125" s="5"/>
      <c r="E125" s="5"/>
    </row>
    <row r="126" spans="1:8" ht="10.5" x14ac:dyDescent="0.25">
      <c r="A126" s="187" t="s">
        <v>85</v>
      </c>
      <c r="B126" s="7" t="s">
        <v>82</v>
      </c>
      <c r="C126" s="7" t="s">
        <v>83</v>
      </c>
      <c r="D126" s="7" t="s">
        <v>86</v>
      </c>
      <c r="E126" s="7" t="s">
        <v>126</v>
      </c>
    </row>
    <row r="127" spans="1:8" x14ac:dyDescent="0.2">
      <c r="A127" s="188">
        <v>2160</v>
      </c>
      <c r="B127" s="76" t="s">
        <v>202</v>
      </c>
      <c r="C127" s="77">
        <f>SUM(C128:C133)</f>
        <v>0</v>
      </c>
      <c r="D127" s="76"/>
      <c r="E127" s="76"/>
    </row>
    <row r="128" spans="1:8" x14ac:dyDescent="0.2">
      <c r="A128" s="189">
        <v>2161</v>
      </c>
      <c r="B128" s="78" t="s">
        <v>203</v>
      </c>
      <c r="C128" s="79">
        <v>0</v>
      </c>
      <c r="D128" s="78"/>
      <c r="E128" s="78"/>
    </row>
    <row r="129" spans="1:5" x14ac:dyDescent="0.2">
      <c r="A129" s="189">
        <v>2162</v>
      </c>
      <c r="B129" s="78" t="s">
        <v>204</v>
      </c>
      <c r="C129" s="79">
        <v>0</v>
      </c>
      <c r="D129" s="78"/>
      <c r="E129" s="78"/>
    </row>
    <row r="130" spans="1:5" x14ac:dyDescent="0.2">
      <c r="A130" s="189">
        <v>2163</v>
      </c>
      <c r="B130" s="78" t="s">
        <v>205</v>
      </c>
      <c r="C130" s="79">
        <v>0</v>
      </c>
      <c r="D130" s="78"/>
      <c r="E130" s="78"/>
    </row>
    <row r="131" spans="1:5" x14ac:dyDescent="0.2">
      <c r="A131" s="189">
        <v>2164</v>
      </c>
      <c r="B131" s="78" t="s">
        <v>206</v>
      </c>
      <c r="C131" s="79">
        <v>0</v>
      </c>
      <c r="D131" s="78"/>
      <c r="E131" s="78"/>
    </row>
    <row r="132" spans="1:5" x14ac:dyDescent="0.2">
      <c r="A132" s="189">
        <v>2165</v>
      </c>
      <c r="B132" s="78" t="s">
        <v>207</v>
      </c>
      <c r="C132" s="79">
        <v>0</v>
      </c>
      <c r="D132" s="78"/>
      <c r="E132" s="78"/>
    </row>
    <row r="133" spans="1:5" x14ac:dyDescent="0.2">
      <c r="A133" s="189">
        <v>2166</v>
      </c>
      <c r="B133" s="78" t="s">
        <v>208</v>
      </c>
      <c r="C133" s="79">
        <v>0</v>
      </c>
      <c r="D133" s="78"/>
      <c r="E133" s="78"/>
    </row>
    <row r="134" spans="1:5" x14ac:dyDescent="0.2">
      <c r="A134" s="189">
        <v>2250</v>
      </c>
      <c r="B134" s="78" t="s">
        <v>209</v>
      </c>
      <c r="C134" s="79">
        <f>SUM(C135:C140)</f>
        <v>0</v>
      </c>
      <c r="D134" s="78"/>
      <c r="E134" s="78"/>
    </row>
    <row r="135" spans="1:5" x14ac:dyDescent="0.2">
      <c r="A135" s="189">
        <v>2251</v>
      </c>
      <c r="B135" s="78" t="s">
        <v>210</v>
      </c>
      <c r="C135" s="79">
        <v>0</v>
      </c>
      <c r="D135" s="78"/>
      <c r="E135" s="78"/>
    </row>
    <row r="136" spans="1:5" x14ac:dyDescent="0.2">
      <c r="A136" s="189">
        <v>2252</v>
      </c>
      <c r="B136" s="78" t="s">
        <v>211</v>
      </c>
      <c r="C136" s="79">
        <v>0</v>
      </c>
      <c r="D136" s="78"/>
      <c r="E136" s="78"/>
    </row>
    <row r="137" spans="1:5" x14ac:dyDescent="0.2">
      <c r="A137" s="189">
        <v>2253</v>
      </c>
      <c r="B137" s="78" t="s">
        <v>212</v>
      </c>
      <c r="C137" s="79">
        <v>0</v>
      </c>
      <c r="D137" s="78"/>
      <c r="E137" s="78"/>
    </row>
    <row r="138" spans="1:5" x14ac:dyDescent="0.2">
      <c r="A138" s="189">
        <v>2254</v>
      </c>
      <c r="B138" s="78" t="s">
        <v>213</v>
      </c>
      <c r="C138" s="79">
        <v>0</v>
      </c>
      <c r="D138" s="78"/>
      <c r="E138" s="78"/>
    </row>
    <row r="139" spans="1:5" x14ac:dyDescent="0.2">
      <c r="A139" s="189">
        <v>2255</v>
      </c>
      <c r="B139" s="78" t="s">
        <v>214</v>
      </c>
      <c r="C139" s="79">
        <v>0</v>
      </c>
      <c r="D139" s="78"/>
      <c r="E139" s="78"/>
    </row>
    <row r="140" spans="1:5" x14ac:dyDescent="0.2">
      <c r="A140" s="189">
        <v>2256</v>
      </c>
      <c r="B140" s="78" t="s">
        <v>215</v>
      </c>
      <c r="C140" s="79">
        <v>0</v>
      </c>
      <c r="D140" s="78"/>
      <c r="E140" s="78"/>
    </row>
    <row r="142" spans="1:5" ht="10.5" x14ac:dyDescent="0.25">
      <c r="A142" s="186" t="s">
        <v>557</v>
      </c>
      <c r="B142" s="5"/>
      <c r="C142" s="5"/>
      <c r="D142" s="5"/>
      <c r="E142" s="5"/>
    </row>
    <row r="143" spans="1:5" ht="10.5" x14ac:dyDescent="0.25">
      <c r="A143" s="190" t="s">
        <v>85</v>
      </c>
      <c r="B143" s="8" t="s">
        <v>82</v>
      </c>
      <c r="C143" s="8" t="s">
        <v>83</v>
      </c>
      <c r="D143" s="8" t="s">
        <v>86</v>
      </c>
      <c r="E143" s="8" t="s">
        <v>126</v>
      </c>
    </row>
    <row r="144" spans="1:5" x14ac:dyDescent="0.2">
      <c r="A144" s="188">
        <v>2150</v>
      </c>
      <c r="B144" s="76" t="s">
        <v>558</v>
      </c>
      <c r="C144" s="77">
        <f>SUM(C145:C147)</f>
        <v>0</v>
      </c>
      <c r="D144" s="76"/>
      <c r="E144" s="76"/>
    </row>
    <row r="145" spans="1:5" x14ac:dyDescent="0.2">
      <c r="A145" s="189">
        <v>2151</v>
      </c>
      <c r="B145" s="78" t="s">
        <v>559</v>
      </c>
      <c r="C145" s="79">
        <v>0</v>
      </c>
      <c r="D145" s="78"/>
      <c r="E145" s="78"/>
    </row>
    <row r="146" spans="1:5" x14ac:dyDescent="0.2">
      <c r="A146" s="189">
        <v>2152</v>
      </c>
      <c r="B146" s="78" t="s">
        <v>560</v>
      </c>
      <c r="C146" s="79">
        <v>0</v>
      </c>
      <c r="D146" s="78"/>
      <c r="E146" s="78"/>
    </row>
    <row r="147" spans="1:5" x14ac:dyDescent="0.2">
      <c r="A147" s="189">
        <v>2159</v>
      </c>
      <c r="B147" s="78" t="s">
        <v>216</v>
      </c>
      <c r="C147" s="79">
        <v>0</v>
      </c>
      <c r="D147" s="78"/>
      <c r="E147" s="78"/>
    </row>
    <row r="148" spans="1:5" x14ac:dyDescent="0.2">
      <c r="A148" s="189">
        <v>2240</v>
      </c>
      <c r="B148" s="78" t="s">
        <v>218</v>
      </c>
      <c r="C148" s="79">
        <f>SUM(C149:C151)</f>
        <v>0</v>
      </c>
      <c r="D148" s="78"/>
      <c r="E148" s="78"/>
    </row>
    <row r="149" spans="1:5" x14ac:dyDescent="0.2">
      <c r="A149" s="189">
        <v>2241</v>
      </c>
      <c r="B149" s="78" t="s">
        <v>219</v>
      </c>
      <c r="C149" s="79">
        <v>0</v>
      </c>
      <c r="D149" s="78"/>
      <c r="E149" s="78"/>
    </row>
    <row r="150" spans="1:5" x14ac:dyDescent="0.2">
      <c r="A150" s="189">
        <v>2242</v>
      </c>
      <c r="B150" s="78" t="s">
        <v>220</v>
      </c>
      <c r="C150" s="79">
        <v>0</v>
      </c>
      <c r="D150" s="78"/>
      <c r="E150" s="78"/>
    </row>
    <row r="151" spans="1:5" x14ac:dyDescent="0.2">
      <c r="A151" s="189">
        <v>2249</v>
      </c>
      <c r="B151" s="78" t="s">
        <v>221</v>
      </c>
      <c r="C151" s="79">
        <v>0</v>
      </c>
      <c r="D151" s="78"/>
      <c r="E151" s="78"/>
    </row>
    <row r="153" spans="1:5" ht="10.5" x14ac:dyDescent="0.25">
      <c r="A153" s="191" t="s">
        <v>561</v>
      </c>
      <c r="B153" s="27"/>
      <c r="C153" s="27"/>
      <c r="D153" s="27"/>
      <c r="E153" s="27"/>
    </row>
    <row r="154" spans="1:5" ht="10.5" x14ac:dyDescent="0.25">
      <c r="A154" s="192" t="s">
        <v>85</v>
      </c>
      <c r="B154" s="28" t="s">
        <v>82</v>
      </c>
      <c r="C154" s="197" t="s">
        <v>83</v>
      </c>
      <c r="D154" s="198" t="s">
        <v>86</v>
      </c>
      <c r="E154" s="198" t="s">
        <v>126</v>
      </c>
    </row>
    <row r="155" spans="1:5" x14ac:dyDescent="0.2">
      <c r="A155" s="193">
        <v>2170</v>
      </c>
      <c r="B155" s="81" t="s">
        <v>562</v>
      </c>
      <c r="C155" s="82">
        <f>SUM(C156:C158)</f>
        <v>0</v>
      </c>
      <c r="D155" s="81"/>
      <c r="E155" s="81"/>
    </row>
    <row r="156" spans="1:5" x14ac:dyDescent="0.2">
      <c r="A156" s="194">
        <v>2171</v>
      </c>
      <c r="B156" s="83" t="s">
        <v>563</v>
      </c>
      <c r="C156" s="84">
        <v>0</v>
      </c>
      <c r="D156" s="83"/>
      <c r="E156" s="83"/>
    </row>
    <row r="157" spans="1:5" x14ac:dyDescent="0.2">
      <c r="A157" s="194">
        <v>2172</v>
      </c>
      <c r="B157" s="83" t="s">
        <v>564</v>
      </c>
      <c r="C157" s="84">
        <v>0</v>
      </c>
      <c r="D157" s="83"/>
      <c r="E157" s="83"/>
    </row>
    <row r="158" spans="1:5" x14ac:dyDescent="0.2">
      <c r="A158" s="194">
        <v>2179</v>
      </c>
      <c r="B158" s="83" t="s">
        <v>565</v>
      </c>
      <c r="C158" s="84">
        <v>0</v>
      </c>
      <c r="D158" s="83"/>
      <c r="E158" s="83"/>
    </row>
    <row r="159" spans="1:5" x14ac:dyDescent="0.2">
      <c r="A159" s="194">
        <v>2260</v>
      </c>
      <c r="B159" s="83" t="s">
        <v>566</v>
      </c>
      <c r="C159" s="84">
        <f>SUM(C160:C163)</f>
        <v>3303658.8</v>
      </c>
      <c r="D159" s="83"/>
      <c r="E159" s="83"/>
    </row>
    <row r="160" spans="1:5" x14ac:dyDescent="0.2">
      <c r="A160" s="194">
        <v>2261</v>
      </c>
      <c r="B160" s="83" t="s">
        <v>567</v>
      </c>
      <c r="C160" s="84">
        <v>0</v>
      </c>
      <c r="D160" s="83"/>
      <c r="E160" s="83"/>
    </row>
    <row r="161" spans="1:5" x14ac:dyDescent="0.2">
      <c r="A161" s="194">
        <v>2262</v>
      </c>
      <c r="B161" s="83" t="s">
        <v>568</v>
      </c>
      <c r="C161" s="84">
        <v>3303658.8</v>
      </c>
      <c r="D161" s="83"/>
      <c r="E161" s="83"/>
    </row>
    <row r="162" spans="1:5" x14ac:dyDescent="0.2">
      <c r="A162" s="194">
        <v>2263</v>
      </c>
      <c r="B162" s="83" t="s">
        <v>569</v>
      </c>
      <c r="C162" s="84">
        <v>0</v>
      </c>
      <c r="D162" s="83"/>
      <c r="E162" s="83"/>
    </row>
    <row r="163" spans="1:5" x14ac:dyDescent="0.2">
      <c r="A163" s="194">
        <v>2269</v>
      </c>
      <c r="B163" s="83" t="s">
        <v>570</v>
      </c>
      <c r="C163" s="84">
        <v>0</v>
      </c>
      <c r="D163" s="83"/>
      <c r="E163" s="83"/>
    </row>
    <row r="164" spans="1:5" x14ac:dyDescent="0.2">
      <c r="A164" s="162"/>
      <c r="B164" s="29"/>
      <c r="C164" s="29"/>
      <c r="D164" s="29"/>
      <c r="E164" s="29"/>
    </row>
    <row r="165" spans="1:5" ht="10.5" x14ac:dyDescent="0.25">
      <c r="A165" s="191" t="s">
        <v>571</v>
      </c>
      <c r="B165" s="27"/>
      <c r="C165" s="27"/>
      <c r="D165" s="27"/>
      <c r="E165" s="27"/>
    </row>
    <row r="166" spans="1:5" ht="10.5" x14ac:dyDescent="0.25">
      <c r="A166" s="192" t="s">
        <v>85</v>
      </c>
      <c r="B166" s="28" t="s">
        <v>82</v>
      </c>
      <c r="C166" s="197" t="s">
        <v>83</v>
      </c>
      <c r="D166" s="198" t="s">
        <v>86</v>
      </c>
      <c r="E166" s="198" t="s">
        <v>126</v>
      </c>
    </row>
    <row r="167" spans="1:5" x14ac:dyDescent="0.2">
      <c r="A167" s="193">
        <v>2190</v>
      </c>
      <c r="B167" s="81" t="s">
        <v>572</v>
      </c>
      <c r="C167" s="82">
        <f>SUM(C168:C170)</f>
        <v>0</v>
      </c>
      <c r="D167" s="81"/>
      <c r="E167" s="81"/>
    </row>
    <row r="168" spans="1:5" x14ac:dyDescent="0.2">
      <c r="A168" s="194">
        <v>2191</v>
      </c>
      <c r="B168" s="83" t="s">
        <v>573</v>
      </c>
      <c r="C168" s="84">
        <v>0</v>
      </c>
      <c r="D168" s="83"/>
      <c r="E168" s="83"/>
    </row>
    <row r="169" spans="1:5" x14ac:dyDescent="0.2">
      <c r="A169" s="194">
        <v>2192</v>
      </c>
      <c r="B169" s="83" t="s">
        <v>574</v>
      </c>
      <c r="C169" s="84">
        <v>0</v>
      </c>
      <c r="D169" s="83"/>
      <c r="E169" s="83"/>
    </row>
    <row r="170" spans="1:5" x14ac:dyDescent="0.2">
      <c r="A170" s="194">
        <v>2199</v>
      </c>
      <c r="B170" s="83" t="s">
        <v>217</v>
      </c>
      <c r="C170" s="84">
        <v>0</v>
      </c>
      <c r="D170" s="83"/>
      <c r="E170" s="83"/>
    </row>
    <row r="171" spans="1:5" x14ac:dyDescent="0.2">
      <c r="A171" s="162"/>
      <c r="B171" s="29"/>
      <c r="C171" s="29"/>
      <c r="D171" s="29"/>
      <c r="E171" s="29"/>
    </row>
    <row r="172" spans="1:5" ht="11.5" x14ac:dyDescent="0.25">
      <c r="A172" s="199" t="s">
        <v>517</v>
      </c>
      <c r="B172" s="29"/>
      <c r="C172" s="29"/>
      <c r="D172" s="29"/>
      <c r="E172" s="29"/>
    </row>
    <row r="173" spans="1:5" x14ac:dyDescent="0.2">
      <c r="A173" s="162"/>
      <c r="C173" s="29"/>
      <c r="D173" s="29"/>
      <c r="E173" s="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rintOptions horizontalCentered="1"/>
  <pageMargins left="0.39370078740157483" right="0.39370078740157483" top="0.51181102362204722" bottom="0.39370078740157483" header="0.31496062992125984" footer="0.31496062992125984"/>
  <pageSetup scale="65" orientation="landscape" r:id="rId1"/>
  <rowBreaks count="3" manualBreakCount="3">
    <brk id="53" max="16383" man="1"/>
    <brk id="95" max="16383" man="1"/>
    <brk id="15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30"/>
  <sheetViews>
    <sheetView showGridLines="0" view="pageBreakPreview" zoomScaleNormal="115" zoomScaleSheetLayoutView="100" workbookViewId="0">
      <selection activeCell="D37" sqref="D37"/>
    </sheetView>
  </sheetViews>
  <sheetFormatPr baseColWidth="10" defaultColWidth="9.1796875" defaultRowHeight="10" x14ac:dyDescent="0.2"/>
  <cols>
    <col min="1" max="1" width="10" style="13" customWidth="1"/>
    <col min="2" max="2" width="48.1796875" style="13" customWidth="1"/>
    <col min="3" max="3" width="22.81640625" style="13" customWidth="1"/>
    <col min="4" max="4" width="26.54296875" style="13" bestFit="1" customWidth="1"/>
    <col min="5" max="5" width="16.54296875" style="13" customWidth="1"/>
    <col min="6" max="16384" width="9.1796875" style="13"/>
  </cols>
  <sheetData>
    <row r="1" spans="1:5" ht="19" customHeight="1" x14ac:dyDescent="0.2">
      <c r="A1" s="228" t="s">
        <v>592</v>
      </c>
      <c r="B1" s="228"/>
      <c r="C1" s="228"/>
      <c r="D1" s="11" t="s">
        <v>497</v>
      </c>
      <c r="E1" s="12">
        <v>2024</v>
      </c>
    </row>
    <row r="2" spans="1:5" ht="19" customHeight="1" x14ac:dyDescent="0.2">
      <c r="A2" s="228" t="s">
        <v>503</v>
      </c>
      <c r="B2" s="228"/>
      <c r="C2" s="228"/>
      <c r="D2" s="11" t="s">
        <v>498</v>
      </c>
      <c r="E2" s="12" t="s">
        <v>500</v>
      </c>
    </row>
    <row r="3" spans="1:5" ht="19" customHeight="1" x14ac:dyDescent="0.2">
      <c r="A3" s="228" t="s">
        <v>593</v>
      </c>
      <c r="B3" s="228"/>
      <c r="C3" s="228"/>
      <c r="D3" s="11" t="s">
        <v>499</v>
      </c>
      <c r="E3" s="12">
        <v>2</v>
      </c>
    </row>
    <row r="4" spans="1:5" ht="19" customHeight="1" x14ac:dyDescent="0.2">
      <c r="A4" s="228" t="s">
        <v>515</v>
      </c>
      <c r="B4" s="228"/>
      <c r="C4" s="228"/>
      <c r="D4" s="11"/>
      <c r="E4" s="12"/>
    </row>
    <row r="5" spans="1:5" ht="10.5" x14ac:dyDescent="0.25">
      <c r="A5" s="14" t="s">
        <v>115</v>
      </c>
      <c r="B5" s="15"/>
      <c r="C5" s="15"/>
      <c r="D5" s="15"/>
      <c r="E5" s="15"/>
    </row>
    <row r="7" spans="1:5" ht="10.5" x14ac:dyDescent="0.25">
      <c r="A7" s="15" t="s">
        <v>106</v>
      </c>
      <c r="B7" s="15"/>
      <c r="C7" s="15"/>
      <c r="D7" s="15"/>
      <c r="E7" s="15"/>
    </row>
    <row r="8" spans="1:5" ht="10.5" x14ac:dyDescent="0.25">
      <c r="A8" s="16" t="s">
        <v>85</v>
      </c>
      <c r="B8" s="16" t="s">
        <v>82</v>
      </c>
      <c r="C8" s="16" t="s">
        <v>83</v>
      </c>
      <c r="D8" s="16" t="s">
        <v>84</v>
      </c>
      <c r="E8" s="16" t="s">
        <v>86</v>
      </c>
    </row>
    <row r="9" spans="1:5" x14ac:dyDescent="0.2">
      <c r="A9" s="85">
        <v>3110</v>
      </c>
      <c r="B9" s="86" t="s">
        <v>252</v>
      </c>
      <c r="C9" s="87">
        <v>0</v>
      </c>
      <c r="D9" s="86"/>
      <c r="E9" s="86"/>
    </row>
    <row r="10" spans="1:5" x14ac:dyDescent="0.2">
      <c r="A10" s="88">
        <v>3120</v>
      </c>
      <c r="B10" s="89" t="s">
        <v>383</v>
      </c>
      <c r="C10" s="90">
        <v>1657375</v>
      </c>
      <c r="D10" s="89" t="s">
        <v>595</v>
      </c>
      <c r="E10" s="89" t="s">
        <v>597</v>
      </c>
    </row>
    <row r="11" spans="1:5" x14ac:dyDescent="0.2">
      <c r="A11" s="88">
        <v>3130</v>
      </c>
      <c r="B11" s="89" t="s">
        <v>384</v>
      </c>
      <c r="C11" s="90">
        <v>206192.28</v>
      </c>
      <c r="D11" s="89" t="s">
        <v>596</v>
      </c>
      <c r="E11" s="89" t="s">
        <v>539</v>
      </c>
    </row>
    <row r="13" spans="1:5" ht="10.5" x14ac:dyDescent="0.25">
      <c r="A13" s="15" t="s">
        <v>107</v>
      </c>
      <c r="B13" s="15"/>
      <c r="C13" s="15"/>
      <c r="D13" s="15"/>
      <c r="E13" s="15"/>
    </row>
    <row r="14" spans="1:5" ht="10.5" x14ac:dyDescent="0.25">
      <c r="A14" s="16" t="s">
        <v>85</v>
      </c>
      <c r="B14" s="16" t="s">
        <v>82</v>
      </c>
      <c r="C14" s="16" t="s">
        <v>83</v>
      </c>
      <c r="D14" s="16" t="s">
        <v>385</v>
      </c>
      <c r="E14" s="16"/>
    </row>
    <row r="15" spans="1:5" x14ac:dyDescent="0.2">
      <c r="A15" s="85">
        <v>3210</v>
      </c>
      <c r="B15" s="86" t="s">
        <v>386</v>
      </c>
      <c r="C15" s="87">
        <v>6631597.71</v>
      </c>
      <c r="D15" s="86"/>
      <c r="E15" s="86"/>
    </row>
    <row r="16" spans="1:5" x14ac:dyDescent="0.2">
      <c r="A16" s="88">
        <v>3220</v>
      </c>
      <c r="B16" s="89" t="s">
        <v>387</v>
      </c>
      <c r="C16" s="90">
        <v>8874454.8300000001</v>
      </c>
      <c r="D16" s="89"/>
      <c r="E16" s="89"/>
    </row>
    <row r="17" spans="1:5" x14ac:dyDescent="0.2">
      <c r="A17" s="88">
        <v>3230</v>
      </c>
      <c r="B17" s="89" t="s">
        <v>388</v>
      </c>
      <c r="C17" s="90">
        <f>SUM(C18:C21)</f>
        <v>0</v>
      </c>
      <c r="D17" s="89"/>
      <c r="E17" s="89"/>
    </row>
    <row r="18" spans="1:5" x14ac:dyDescent="0.2">
      <c r="A18" s="88">
        <v>3231</v>
      </c>
      <c r="B18" s="89" t="s">
        <v>389</v>
      </c>
      <c r="C18" s="90">
        <v>0</v>
      </c>
      <c r="D18" s="89"/>
      <c r="E18" s="89"/>
    </row>
    <row r="19" spans="1:5" x14ac:dyDescent="0.2">
      <c r="A19" s="88">
        <v>3232</v>
      </c>
      <c r="B19" s="89" t="s">
        <v>390</v>
      </c>
      <c r="C19" s="90">
        <v>0</v>
      </c>
      <c r="D19" s="89"/>
      <c r="E19" s="89"/>
    </row>
    <row r="20" spans="1:5" x14ac:dyDescent="0.2">
      <c r="A20" s="88">
        <v>3233</v>
      </c>
      <c r="B20" s="89" t="s">
        <v>391</v>
      </c>
      <c r="C20" s="90">
        <v>0</v>
      </c>
      <c r="D20" s="89"/>
      <c r="E20" s="89"/>
    </row>
    <row r="21" spans="1:5" x14ac:dyDescent="0.2">
      <c r="A21" s="88">
        <v>3239</v>
      </c>
      <c r="B21" s="89" t="s">
        <v>392</v>
      </c>
      <c r="C21" s="90">
        <v>0</v>
      </c>
      <c r="D21" s="89"/>
      <c r="E21" s="89"/>
    </row>
    <row r="22" spans="1:5" x14ac:dyDescent="0.2">
      <c r="A22" s="88">
        <v>3240</v>
      </c>
      <c r="B22" s="89" t="s">
        <v>393</v>
      </c>
      <c r="C22" s="90">
        <f>SUM(C23:C25)</f>
        <v>4031703.64</v>
      </c>
      <c r="D22" s="89"/>
      <c r="E22" s="89"/>
    </row>
    <row r="23" spans="1:5" x14ac:dyDescent="0.2">
      <c r="A23" s="88">
        <v>3241</v>
      </c>
      <c r="B23" s="89" t="s">
        <v>394</v>
      </c>
      <c r="C23" s="90">
        <v>4031703.64</v>
      </c>
      <c r="D23" s="89"/>
      <c r="E23" s="89"/>
    </row>
    <row r="24" spans="1:5" x14ac:dyDescent="0.2">
      <c r="A24" s="88">
        <v>3242</v>
      </c>
      <c r="B24" s="89" t="s">
        <v>395</v>
      </c>
      <c r="C24" s="90">
        <v>0</v>
      </c>
      <c r="D24" s="89"/>
      <c r="E24" s="89"/>
    </row>
    <row r="25" spans="1:5" x14ac:dyDescent="0.2">
      <c r="A25" s="88">
        <v>3243</v>
      </c>
      <c r="B25" s="89" t="s">
        <v>396</v>
      </c>
      <c r="C25" s="90">
        <v>0</v>
      </c>
      <c r="D25" s="89"/>
      <c r="E25" s="89"/>
    </row>
    <row r="26" spans="1:5" x14ac:dyDescent="0.2">
      <c r="A26" s="88">
        <v>3250</v>
      </c>
      <c r="B26" s="89" t="s">
        <v>397</v>
      </c>
      <c r="C26" s="90">
        <f>SUM(C27:C28)</f>
        <v>0</v>
      </c>
      <c r="D26" s="89"/>
      <c r="E26" s="89"/>
    </row>
    <row r="27" spans="1:5" x14ac:dyDescent="0.2">
      <c r="A27" s="88">
        <v>3251</v>
      </c>
      <c r="B27" s="89" t="s">
        <v>398</v>
      </c>
      <c r="C27" s="90">
        <v>0</v>
      </c>
      <c r="D27" s="89"/>
      <c r="E27" s="89"/>
    </row>
    <row r="28" spans="1:5" x14ac:dyDescent="0.2">
      <c r="A28" s="88">
        <v>3252</v>
      </c>
      <c r="B28" s="89" t="s">
        <v>399</v>
      </c>
      <c r="C28" s="90">
        <v>0</v>
      </c>
      <c r="D28" s="89"/>
      <c r="E28" s="89"/>
    </row>
    <row r="30" spans="1:5" ht="11.5" x14ac:dyDescent="0.25">
      <c r="A30" s="18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39370078740157483" right="0.39370078740157483" top="0.74803149606299213" bottom="0.74803149606299213" header="0.31496062992125984" footer="0.31496062992125984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37"/>
  <sheetViews>
    <sheetView showGridLines="0" zoomScale="130" zoomScaleNormal="130" zoomScaleSheetLayoutView="100" workbookViewId="0">
      <selection sqref="A1:C1"/>
    </sheetView>
  </sheetViews>
  <sheetFormatPr baseColWidth="10" defaultColWidth="9.1796875" defaultRowHeight="10" x14ac:dyDescent="0.2"/>
  <cols>
    <col min="1" max="1" width="7.453125" style="119" customWidth="1"/>
    <col min="2" max="2" width="63.453125" style="13" bestFit="1" customWidth="1"/>
    <col min="3" max="3" width="15.453125" style="13" bestFit="1" customWidth="1"/>
    <col min="4" max="4" width="16.453125" style="13" bestFit="1" customWidth="1"/>
    <col min="5" max="5" width="11.7265625" style="13" customWidth="1"/>
    <col min="6" max="16384" width="9.1796875" style="13"/>
  </cols>
  <sheetData>
    <row r="1" spans="1:5" s="18" customFormat="1" ht="19" customHeight="1" x14ac:dyDescent="0.35">
      <c r="A1" s="228" t="s">
        <v>592</v>
      </c>
      <c r="B1" s="228"/>
      <c r="C1" s="228"/>
      <c r="D1" s="11" t="s">
        <v>497</v>
      </c>
      <c r="E1" s="12">
        <v>2024</v>
      </c>
    </row>
    <row r="2" spans="1:5" s="18" customFormat="1" ht="19" customHeight="1" x14ac:dyDescent="0.35">
      <c r="A2" s="228" t="s">
        <v>504</v>
      </c>
      <c r="B2" s="228"/>
      <c r="C2" s="228"/>
      <c r="D2" s="11" t="s">
        <v>498</v>
      </c>
      <c r="E2" s="12" t="s">
        <v>500</v>
      </c>
    </row>
    <row r="3" spans="1:5" s="18" customFormat="1" ht="19" customHeight="1" x14ac:dyDescent="0.35">
      <c r="A3" s="228" t="s">
        <v>593</v>
      </c>
      <c r="B3" s="228"/>
      <c r="C3" s="228"/>
      <c r="D3" s="11" t="s">
        <v>499</v>
      </c>
      <c r="E3" s="12">
        <v>2</v>
      </c>
    </row>
    <row r="4" spans="1:5" s="18" customFormat="1" ht="19" customHeight="1" x14ac:dyDescent="0.35">
      <c r="A4" s="228" t="s">
        <v>515</v>
      </c>
      <c r="B4" s="228"/>
      <c r="C4" s="228"/>
      <c r="D4" s="11"/>
      <c r="E4" s="12"/>
    </row>
    <row r="5" spans="1:5" ht="10.5" x14ac:dyDescent="0.25">
      <c r="A5" s="115" t="s">
        <v>115</v>
      </c>
      <c r="B5" s="15"/>
      <c r="C5" s="15"/>
      <c r="D5" s="15"/>
      <c r="E5" s="15"/>
    </row>
    <row r="7" spans="1:5" ht="10.5" x14ac:dyDescent="0.25">
      <c r="A7" s="157" t="s">
        <v>581</v>
      </c>
      <c r="B7" s="15"/>
      <c r="C7" s="15"/>
      <c r="D7" s="15"/>
      <c r="E7" s="34"/>
    </row>
    <row r="8" spans="1:5" ht="10.5" x14ac:dyDescent="0.25">
      <c r="A8" s="116" t="s">
        <v>85</v>
      </c>
      <c r="B8" s="16" t="s">
        <v>82</v>
      </c>
      <c r="C8" s="156">
        <v>2024</v>
      </c>
      <c r="D8" s="156">
        <v>2023</v>
      </c>
      <c r="E8" s="35"/>
    </row>
    <row r="9" spans="1:5" x14ac:dyDescent="0.2">
      <c r="A9" s="158">
        <v>1111</v>
      </c>
      <c r="B9" s="86" t="s">
        <v>400</v>
      </c>
      <c r="C9" s="87">
        <v>0</v>
      </c>
      <c r="D9" s="87">
        <v>0</v>
      </c>
    </row>
    <row r="10" spans="1:5" x14ac:dyDescent="0.2">
      <c r="A10" s="118">
        <v>1112</v>
      </c>
      <c r="B10" s="89" t="s">
        <v>401</v>
      </c>
      <c r="C10" s="90">
        <v>16586469.17</v>
      </c>
      <c r="D10" s="90">
        <v>10552333.48</v>
      </c>
    </row>
    <row r="11" spans="1:5" x14ac:dyDescent="0.2">
      <c r="A11" s="118">
        <v>1113</v>
      </c>
      <c r="B11" s="89" t="s">
        <v>402</v>
      </c>
      <c r="C11" s="90">
        <v>0</v>
      </c>
      <c r="D11" s="90">
        <v>0</v>
      </c>
    </row>
    <row r="12" spans="1:5" x14ac:dyDescent="0.2">
      <c r="A12" s="118">
        <v>1114</v>
      </c>
      <c r="B12" s="89" t="s">
        <v>116</v>
      </c>
      <c r="C12" s="90">
        <v>0</v>
      </c>
      <c r="D12" s="90">
        <v>0</v>
      </c>
    </row>
    <row r="13" spans="1:5" x14ac:dyDescent="0.2">
      <c r="A13" s="118">
        <v>1115</v>
      </c>
      <c r="B13" s="89" t="s">
        <v>117</v>
      </c>
      <c r="C13" s="90">
        <v>0</v>
      </c>
      <c r="D13" s="90">
        <v>0</v>
      </c>
    </row>
    <row r="14" spans="1:5" x14ac:dyDescent="0.2">
      <c r="A14" s="118">
        <v>1116</v>
      </c>
      <c r="B14" s="89" t="s">
        <v>403</v>
      </c>
      <c r="C14" s="90">
        <v>0</v>
      </c>
      <c r="D14" s="90">
        <v>0</v>
      </c>
    </row>
    <row r="15" spans="1:5" x14ac:dyDescent="0.2">
      <c r="A15" s="118">
        <v>1119</v>
      </c>
      <c r="B15" s="89" t="s">
        <v>404</v>
      </c>
      <c r="C15" s="90">
        <v>0</v>
      </c>
      <c r="D15" s="90">
        <v>0</v>
      </c>
    </row>
    <row r="16" spans="1:5" ht="10.5" x14ac:dyDescent="0.25">
      <c r="A16" s="159">
        <v>1110</v>
      </c>
      <c r="B16" s="92" t="s">
        <v>518</v>
      </c>
      <c r="C16" s="93">
        <f>SUM(C9:C15)</f>
        <v>16586469.17</v>
      </c>
      <c r="D16" s="93">
        <f>SUM(D9:D15)</f>
        <v>10552333.48</v>
      </c>
    </row>
    <row r="19" spans="1:4" ht="10.5" x14ac:dyDescent="0.25">
      <c r="A19" s="157" t="s">
        <v>582</v>
      </c>
      <c r="B19" s="15"/>
      <c r="C19" s="15"/>
      <c r="D19" s="15"/>
    </row>
    <row r="20" spans="1:4" ht="10.5" x14ac:dyDescent="0.25">
      <c r="A20" s="116" t="s">
        <v>85</v>
      </c>
      <c r="B20" s="16" t="s">
        <v>82</v>
      </c>
      <c r="C20" s="156">
        <v>2024</v>
      </c>
      <c r="D20" s="156">
        <v>2023</v>
      </c>
    </row>
    <row r="21" spans="1:4" ht="10.5" x14ac:dyDescent="0.25">
      <c r="A21" s="117">
        <v>1230</v>
      </c>
      <c r="B21" s="95" t="s">
        <v>148</v>
      </c>
      <c r="C21" s="96">
        <f>SUM(C22:C28)</f>
        <v>0</v>
      </c>
      <c r="D21" s="96">
        <f>SUM(D22:D28)</f>
        <v>0</v>
      </c>
    </row>
    <row r="22" spans="1:4" x14ac:dyDescent="0.2">
      <c r="A22" s="118">
        <v>1231</v>
      </c>
      <c r="B22" s="89" t="s">
        <v>149</v>
      </c>
      <c r="C22" s="90">
        <v>0</v>
      </c>
      <c r="D22" s="90">
        <v>0</v>
      </c>
    </row>
    <row r="23" spans="1:4" x14ac:dyDescent="0.2">
      <c r="A23" s="118">
        <v>1232</v>
      </c>
      <c r="B23" s="89" t="s">
        <v>150</v>
      </c>
      <c r="C23" s="90">
        <v>0</v>
      </c>
      <c r="D23" s="90">
        <v>0</v>
      </c>
    </row>
    <row r="24" spans="1:4" x14ac:dyDescent="0.2">
      <c r="A24" s="118">
        <v>1233</v>
      </c>
      <c r="B24" s="89" t="s">
        <v>151</v>
      </c>
      <c r="C24" s="90">
        <v>0</v>
      </c>
      <c r="D24" s="90">
        <v>0</v>
      </c>
    </row>
    <row r="25" spans="1:4" x14ac:dyDescent="0.2">
      <c r="A25" s="118">
        <v>1234</v>
      </c>
      <c r="B25" s="89" t="s">
        <v>152</v>
      </c>
      <c r="C25" s="90">
        <v>0</v>
      </c>
      <c r="D25" s="90">
        <v>0</v>
      </c>
    </row>
    <row r="26" spans="1:4" x14ac:dyDescent="0.2">
      <c r="A26" s="118">
        <v>1235</v>
      </c>
      <c r="B26" s="89" t="s">
        <v>153</v>
      </c>
      <c r="C26" s="90">
        <v>0</v>
      </c>
      <c r="D26" s="90">
        <v>0</v>
      </c>
    </row>
    <row r="27" spans="1:4" x14ac:dyDescent="0.2">
      <c r="A27" s="118">
        <v>1236</v>
      </c>
      <c r="B27" s="89" t="s">
        <v>154</v>
      </c>
      <c r="C27" s="90">
        <v>0</v>
      </c>
      <c r="D27" s="90">
        <v>0</v>
      </c>
    </row>
    <row r="28" spans="1:4" x14ac:dyDescent="0.2">
      <c r="A28" s="118">
        <v>1239</v>
      </c>
      <c r="B28" s="89" t="s">
        <v>155</v>
      </c>
      <c r="C28" s="90">
        <v>0</v>
      </c>
      <c r="D28" s="90">
        <v>0</v>
      </c>
    </row>
    <row r="29" spans="1:4" ht="10.5" x14ac:dyDescent="0.25">
      <c r="A29" s="159">
        <v>1240</v>
      </c>
      <c r="B29" s="92" t="s">
        <v>156</v>
      </c>
      <c r="C29" s="93">
        <f>SUM(C30:C37)</f>
        <v>411428</v>
      </c>
      <c r="D29" s="93">
        <f>SUM(D30:D37)</f>
        <v>596346</v>
      </c>
    </row>
    <row r="30" spans="1:4" x14ac:dyDescent="0.2">
      <c r="A30" s="118">
        <v>1241</v>
      </c>
      <c r="B30" s="89" t="s">
        <v>157</v>
      </c>
      <c r="C30" s="90">
        <v>144028</v>
      </c>
      <c r="D30" s="90">
        <v>112446</v>
      </c>
    </row>
    <row r="31" spans="1:4" x14ac:dyDescent="0.2">
      <c r="A31" s="118">
        <v>1242</v>
      </c>
      <c r="B31" s="89" t="s">
        <v>158</v>
      </c>
      <c r="C31" s="90">
        <v>0</v>
      </c>
      <c r="D31" s="90">
        <v>0</v>
      </c>
    </row>
    <row r="32" spans="1:4" x14ac:dyDescent="0.2">
      <c r="A32" s="118">
        <v>1243</v>
      </c>
      <c r="B32" s="89" t="s">
        <v>159</v>
      </c>
      <c r="C32" s="90">
        <v>0</v>
      </c>
      <c r="D32" s="90">
        <v>9000</v>
      </c>
    </row>
    <row r="33" spans="1:6" x14ac:dyDescent="0.2">
      <c r="A33" s="118">
        <v>1244</v>
      </c>
      <c r="B33" s="89" t="s">
        <v>160</v>
      </c>
      <c r="C33" s="90">
        <v>267400</v>
      </c>
      <c r="D33" s="90">
        <v>474900</v>
      </c>
    </row>
    <row r="34" spans="1:6" x14ac:dyDescent="0.2">
      <c r="A34" s="118">
        <v>1245</v>
      </c>
      <c r="B34" s="89" t="s">
        <v>161</v>
      </c>
      <c r="C34" s="90">
        <v>0</v>
      </c>
      <c r="D34" s="90">
        <v>0</v>
      </c>
    </row>
    <row r="35" spans="1:6" x14ac:dyDescent="0.2">
      <c r="A35" s="118">
        <v>1246</v>
      </c>
      <c r="B35" s="89" t="s">
        <v>162</v>
      </c>
      <c r="C35" s="90">
        <v>0</v>
      </c>
      <c r="D35" s="90">
        <v>0</v>
      </c>
    </row>
    <row r="36" spans="1:6" x14ac:dyDescent="0.2">
      <c r="A36" s="118">
        <v>1247</v>
      </c>
      <c r="B36" s="89" t="s">
        <v>163</v>
      </c>
      <c r="C36" s="90">
        <v>0</v>
      </c>
      <c r="D36" s="90">
        <v>0</v>
      </c>
    </row>
    <row r="37" spans="1:6" x14ac:dyDescent="0.2">
      <c r="A37" s="118">
        <v>1248</v>
      </c>
      <c r="B37" s="89" t="s">
        <v>164</v>
      </c>
      <c r="C37" s="90">
        <v>0</v>
      </c>
      <c r="D37" s="90">
        <v>0</v>
      </c>
    </row>
    <row r="38" spans="1:6" ht="10.5" x14ac:dyDescent="0.25">
      <c r="A38" s="160">
        <v>1250</v>
      </c>
      <c r="B38" s="97" t="s">
        <v>166</v>
      </c>
      <c r="C38" s="98">
        <f>SUM(C39:C43)</f>
        <v>0</v>
      </c>
      <c r="D38" s="98">
        <f>SUM(D39:D43)</f>
        <v>0</v>
      </c>
    </row>
    <row r="39" spans="1:6" x14ac:dyDescent="0.2">
      <c r="A39" s="161">
        <v>1251</v>
      </c>
      <c r="B39" s="99" t="s">
        <v>167</v>
      </c>
      <c r="C39" s="100">
        <v>0</v>
      </c>
      <c r="D39" s="100">
        <v>0</v>
      </c>
    </row>
    <row r="40" spans="1:6" x14ac:dyDescent="0.2">
      <c r="A40" s="161">
        <v>1252</v>
      </c>
      <c r="B40" s="99" t="s">
        <v>168</v>
      </c>
      <c r="C40" s="100">
        <v>0</v>
      </c>
      <c r="D40" s="100">
        <v>0</v>
      </c>
    </row>
    <row r="41" spans="1:6" x14ac:dyDescent="0.2">
      <c r="A41" s="161">
        <v>1253</v>
      </c>
      <c r="B41" s="99" t="s">
        <v>169</v>
      </c>
      <c r="C41" s="100">
        <v>0</v>
      </c>
      <c r="D41" s="100">
        <v>0</v>
      </c>
    </row>
    <row r="42" spans="1:6" x14ac:dyDescent="0.2">
      <c r="A42" s="161">
        <v>1254</v>
      </c>
      <c r="B42" s="99" t="s">
        <v>170</v>
      </c>
      <c r="C42" s="100">
        <v>0</v>
      </c>
      <c r="D42" s="100">
        <v>0</v>
      </c>
    </row>
    <row r="43" spans="1:6" x14ac:dyDescent="0.2">
      <c r="A43" s="161">
        <v>1259</v>
      </c>
      <c r="B43" s="99" t="s">
        <v>171</v>
      </c>
      <c r="C43" s="100">
        <v>0</v>
      </c>
      <c r="D43" s="100">
        <v>0</v>
      </c>
    </row>
    <row r="44" spans="1:6" ht="10.5" x14ac:dyDescent="0.25">
      <c r="A44" s="118"/>
      <c r="B44" s="101" t="s">
        <v>519</v>
      </c>
      <c r="C44" s="93">
        <f>C21+C29+C38</f>
        <v>411428</v>
      </c>
      <c r="D44" s="93">
        <f>D21+D29+D38</f>
        <v>596346</v>
      </c>
    </row>
    <row r="45" spans="1:6" x14ac:dyDescent="0.2">
      <c r="E45" s="33"/>
    </row>
    <row r="46" spans="1:6" ht="10.5" x14ac:dyDescent="0.25">
      <c r="A46" s="15" t="s">
        <v>583</v>
      </c>
      <c r="B46" s="15"/>
      <c r="C46" s="15"/>
      <c r="D46" s="15"/>
      <c r="E46" s="34"/>
    </row>
    <row r="47" spans="1:6" ht="10.5" x14ac:dyDescent="0.25">
      <c r="A47" s="16" t="s">
        <v>85</v>
      </c>
      <c r="B47" s="16" t="s">
        <v>82</v>
      </c>
      <c r="C47" s="156">
        <v>2024</v>
      </c>
      <c r="D47" s="156">
        <v>2023</v>
      </c>
      <c r="E47" s="35"/>
    </row>
    <row r="48" spans="1:6" ht="10.5" x14ac:dyDescent="0.25">
      <c r="A48" s="94">
        <v>3210</v>
      </c>
      <c r="B48" s="95" t="s">
        <v>520</v>
      </c>
      <c r="C48" s="181">
        <v>6631597.71</v>
      </c>
      <c r="D48" s="181">
        <v>4161270.01</v>
      </c>
      <c r="E48" s="33"/>
      <c r="F48" s="17"/>
    </row>
    <row r="49" spans="1:4" ht="10.5" x14ac:dyDescent="0.25">
      <c r="A49" s="88"/>
      <c r="B49" s="101" t="s">
        <v>509</v>
      </c>
      <c r="C49" s="182">
        <f>C50+C62+C90+C93+C99</f>
        <v>4832.13</v>
      </c>
      <c r="D49" s="182">
        <f>D50+D62+D90+D93+D99</f>
        <v>392864.08</v>
      </c>
    </row>
    <row r="50" spans="1:4" ht="10.5" x14ac:dyDescent="0.25">
      <c r="A50" s="91">
        <v>5400</v>
      </c>
      <c r="B50" s="92" t="s">
        <v>342</v>
      </c>
      <c r="C50" s="182">
        <f>C51+C53+C55+C57+C59</f>
        <v>0</v>
      </c>
      <c r="D50" s="182">
        <f>D51+D53+D55+D57+D59</f>
        <v>0</v>
      </c>
    </row>
    <row r="51" spans="1:4" x14ac:dyDescent="0.2">
      <c r="A51" s="88">
        <v>5410</v>
      </c>
      <c r="B51" s="89" t="s">
        <v>510</v>
      </c>
      <c r="C51" s="183">
        <f>C52</f>
        <v>0</v>
      </c>
      <c r="D51" s="183">
        <f>D52</f>
        <v>0</v>
      </c>
    </row>
    <row r="52" spans="1:4" x14ac:dyDescent="0.2">
      <c r="A52" s="88">
        <v>5411</v>
      </c>
      <c r="B52" s="89" t="s">
        <v>344</v>
      </c>
      <c r="C52" s="183">
        <v>0</v>
      </c>
      <c r="D52" s="183">
        <v>0</v>
      </c>
    </row>
    <row r="53" spans="1:4" x14ac:dyDescent="0.2">
      <c r="A53" s="88">
        <v>5420</v>
      </c>
      <c r="B53" s="89" t="s">
        <v>511</v>
      </c>
      <c r="C53" s="183">
        <f>C54</f>
        <v>0</v>
      </c>
      <c r="D53" s="183">
        <f>D54</f>
        <v>0</v>
      </c>
    </row>
    <row r="54" spans="1:4" x14ac:dyDescent="0.2">
      <c r="A54" s="88">
        <v>5421</v>
      </c>
      <c r="B54" s="89" t="s">
        <v>347</v>
      </c>
      <c r="C54" s="183">
        <v>0</v>
      </c>
      <c r="D54" s="183">
        <v>0</v>
      </c>
    </row>
    <row r="55" spans="1:4" x14ac:dyDescent="0.2">
      <c r="A55" s="88">
        <v>5430</v>
      </c>
      <c r="B55" s="89" t="s">
        <v>512</v>
      </c>
      <c r="C55" s="90">
        <f>C56</f>
        <v>0</v>
      </c>
      <c r="D55" s="90">
        <f>D56</f>
        <v>0</v>
      </c>
    </row>
    <row r="56" spans="1:4" x14ac:dyDescent="0.2">
      <c r="A56" s="88">
        <v>5431</v>
      </c>
      <c r="B56" s="89" t="s">
        <v>350</v>
      </c>
      <c r="C56" s="90">
        <v>0</v>
      </c>
      <c r="D56" s="90">
        <v>0</v>
      </c>
    </row>
    <row r="57" spans="1:4" x14ac:dyDescent="0.2">
      <c r="A57" s="88">
        <v>5440</v>
      </c>
      <c r="B57" s="89" t="s">
        <v>513</v>
      </c>
      <c r="C57" s="90">
        <f>C58</f>
        <v>0</v>
      </c>
      <c r="D57" s="90">
        <f>D58</f>
        <v>0</v>
      </c>
    </row>
    <row r="58" spans="1:4" x14ac:dyDescent="0.2">
      <c r="A58" s="88">
        <v>5441</v>
      </c>
      <c r="B58" s="89" t="s">
        <v>513</v>
      </c>
      <c r="C58" s="90">
        <v>0</v>
      </c>
      <c r="D58" s="90">
        <v>0</v>
      </c>
    </row>
    <row r="59" spans="1:4" x14ac:dyDescent="0.2">
      <c r="A59" s="88">
        <v>5450</v>
      </c>
      <c r="B59" s="89" t="s">
        <v>514</v>
      </c>
      <c r="C59" s="90">
        <f>SUM(C60:C61)</f>
        <v>0</v>
      </c>
      <c r="D59" s="90">
        <f>SUM(D60:D61)</f>
        <v>0</v>
      </c>
    </row>
    <row r="60" spans="1:4" x14ac:dyDescent="0.2">
      <c r="A60" s="88">
        <v>5451</v>
      </c>
      <c r="B60" s="89" t="s">
        <v>354</v>
      </c>
      <c r="C60" s="90">
        <v>0</v>
      </c>
      <c r="D60" s="90">
        <v>0</v>
      </c>
    </row>
    <row r="61" spans="1:4" x14ac:dyDescent="0.2">
      <c r="A61" s="88">
        <v>5452</v>
      </c>
      <c r="B61" s="89" t="s">
        <v>355</v>
      </c>
      <c r="C61" s="90">
        <v>0</v>
      </c>
      <c r="D61" s="90">
        <v>0</v>
      </c>
    </row>
    <row r="62" spans="1:4" ht="10.5" x14ac:dyDescent="0.25">
      <c r="A62" s="91">
        <v>5500</v>
      </c>
      <c r="B62" s="92" t="s">
        <v>356</v>
      </c>
      <c r="C62" s="93">
        <f>C63+C72+C75+C81</f>
        <v>4832.08</v>
      </c>
      <c r="D62" s="93">
        <f>D63+D72+D75+D81</f>
        <v>344305.01</v>
      </c>
    </row>
    <row r="63" spans="1:4" x14ac:dyDescent="0.2">
      <c r="A63" s="88">
        <v>5510</v>
      </c>
      <c r="B63" s="89" t="s">
        <v>357</v>
      </c>
      <c r="C63" s="90">
        <f>SUM(C64:C71)</f>
        <v>4832.08</v>
      </c>
      <c r="D63" s="90">
        <f>SUM(D64:D71)</f>
        <v>344305.01</v>
      </c>
    </row>
    <row r="64" spans="1:4" x14ac:dyDescent="0.2">
      <c r="A64" s="88">
        <v>5511</v>
      </c>
      <c r="B64" s="89" t="s">
        <v>358</v>
      </c>
      <c r="C64" s="90">
        <v>0</v>
      </c>
      <c r="D64" s="90">
        <v>0</v>
      </c>
    </row>
    <row r="65" spans="1:4" x14ac:dyDescent="0.2">
      <c r="A65" s="88">
        <v>5512</v>
      </c>
      <c r="B65" s="89" t="s">
        <v>359</v>
      </c>
      <c r="C65" s="90">
        <v>0</v>
      </c>
      <c r="D65" s="90">
        <v>0</v>
      </c>
    </row>
    <row r="66" spans="1:4" x14ac:dyDescent="0.2">
      <c r="A66" s="88">
        <v>5513</v>
      </c>
      <c r="B66" s="89" t="s">
        <v>360</v>
      </c>
      <c r="C66" s="90">
        <v>0</v>
      </c>
      <c r="D66" s="90">
        <v>53431.38</v>
      </c>
    </row>
    <row r="67" spans="1:4" x14ac:dyDescent="0.2">
      <c r="A67" s="88">
        <v>5514</v>
      </c>
      <c r="B67" s="89" t="s">
        <v>361</v>
      </c>
      <c r="C67" s="90">
        <v>0</v>
      </c>
      <c r="D67" s="90">
        <v>0</v>
      </c>
    </row>
    <row r="68" spans="1:4" x14ac:dyDescent="0.2">
      <c r="A68" s="88">
        <v>5515</v>
      </c>
      <c r="B68" s="89" t="s">
        <v>362</v>
      </c>
      <c r="C68" s="90">
        <v>0</v>
      </c>
      <c r="D68" s="90">
        <v>289892.95</v>
      </c>
    </row>
    <row r="69" spans="1:4" x14ac:dyDescent="0.2">
      <c r="A69" s="88">
        <v>5516</v>
      </c>
      <c r="B69" s="89" t="s">
        <v>363</v>
      </c>
      <c r="C69" s="90">
        <v>0</v>
      </c>
      <c r="D69" s="90">
        <v>0</v>
      </c>
    </row>
    <row r="70" spans="1:4" x14ac:dyDescent="0.2">
      <c r="A70" s="88">
        <v>5517</v>
      </c>
      <c r="B70" s="89" t="s">
        <v>364</v>
      </c>
      <c r="C70" s="90">
        <v>0</v>
      </c>
      <c r="D70" s="90">
        <v>980.68</v>
      </c>
    </row>
    <row r="71" spans="1:4" x14ac:dyDescent="0.2">
      <c r="A71" s="88">
        <v>5518</v>
      </c>
      <c r="B71" s="89" t="s">
        <v>41</v>
      </c>
      <c r="C71" s="90">
        <v>4832.08</v>
      </c>
      <c r="D71" s="90">
        <v>0</v>
      </c>
    </row>
    <row r="72" spans="1:4" x14ac:dyDescent="0.2">
      <c r="A72" s="88">
        <v>5520</v>
      </c>
      <c r="B72" s="89" t="s">
        <v>40</v>
      </c>
      <c r="C72" s="90">
        <f>SUM(C73:C74)</f>
        <v>0</v>
      </c>
      <c r="D72" s="90">
        <f>SUM(D73:D74)</f>
        <v>0</v>
      </c>
    </row>
    <row r="73" spans="1:4" x14ac:dyDescent="0.2">
      <c r="A73" s="88">
        <v>5521</v>
      </c>
      <c r="B73" s="89" t="s">
        <v>365</v>
      </c>
      <c r="C73" s="90">
        <v>0</v>
      </c>
      <c r="D73" s="90">
        <v>0</v>
      </c>
    </row>
    <row r="74" spans="1:4" x14ac:dyDescent="0.2">
      <c r="A74" s="88">
        <v>5522</v>
      </c>
      <c r="B74" s="89" t="s">
        <v>366</v>
      </c>
      <c r="C74" s="90">
        <v>0</v>
      </c>
      <c r="D74" s="90">
        <v>0</v>
      </c>
    </row>
    <row r="75" spans="1:4" x14ac:dyDescent="0.2">
      <c r="A75" s="88">
        <v>5530</v>
      </c>
      <c r="B75" s="89" t="s">
        <v>367</v>
      </c>
      <c r="C75" s="90">
        <f>SUM(C76:C80)</f>
        <v>0</v>
      </c>
      <c r="D75" s="90">
        <f>SUM(D76:D80)</f>
        <v>0</v>
      </c>
    </row>
    <row r="76" spans="1:4" x14ac:dyDescent="0.2">
      <c r="A76" s="88">
        <v>5531</v>
      </c>
      <c r="B76" s="89" t="s">
        <v>368</v>
      </c>
      <c r="C76" s="90">
        <v>0</v>
      </c>
      <c r="D76" s="90">
        <v>0</v>
      </c>
    </row>
    <row r="77" spans="1:4" x14ac:dyDescent="0.2">
      <c r="A77" s="88">
        <v>5532</v>
      </c>
      <c r="B77" s="89" t="s">
        <v>369</v>
      </c>
      <c r="C77" s="90">
        <v>0</v>
      </c>
      <c r="D77" s="90">
        <v>0</v>
      </c>
    </row>
    <row r="78" spans="1:4" x14ac:dyDescent="0.2">
      <c r="A78" s="88">
        <v>5533</v>
      </c>
      <c r="B78" s="89" t="s">
        <v>370</v>
      </c>
      <c r="C78" s="90">
        <v>0</v>
      </c>
      <c r="D78" s="90">
        <v>0</v>
      </c>
    </row>
    <row r="79" spans="1:4" x14ac:dyDescent="0.2">
      <c r="A79" s="88">
        <v>5534</v>
      </c>
      <c r="B79" s="89" t="s">
        <v>371</v>
      </c>
      <c r="C79" s="90">
        <v>0</v>
      </c>
      <c r="D79" s="90">
        <v>0</v>
      </c>
    </row>
    <row r="80" spans="1:4" x14ac:dyDescent="0.2">
      <c r="A80" s="88">
        <v>5535</v>
      </c>
      <c r="B80" s="89" t="s">
        <v>372</v>
      </c>
      <c r="C80" s="90">
        <v>0</v>
      </c>
      <c r="D80" s="90">
        <v>0</v>
      </c>
    </row>
    <row r="81" spans="1:4" x14ac:dyDescent="0.2">
      <c r="A81" s="88">
        <v>5590</v>
      </c>
      <c r="B81" s="89" t="s">
        <v>373</v>
      </c>
      <c r="C81" s="90">
        <f>SUM(C82:C89)</f>
        <v>0</v>
      </c>
      <c r="D81" s="90">
        <f>SUM(D82:D89)</f>
        <v>0</v>
      </c>
    </row>
    <row r="82" spans="1:4" x14ac:dyDescent="0.2">
      <c r="A82" s="88">
        <v>5591</v>
      </c>
      <c r="B82" s="89" t="s">
        <v>374</v>
      </c>
      <c r="C82" s="90">
        <v>0</v>
      </c>
      <c r="D82" s="90">
        <v>0</v>
      </c>
    </row>
    <row r="83" spans="1:4" x14ac:dyDescent="0.2">
      <c r="A83" s="88">
        <v>5592</v>
      </c>
      <c r="B83" s="89" t="s">
        <v>375</v>
      </c>
      <c r="C83" s="90">
        <v>0</v>
      </c>
      <c r="D83" s="90">
        <v>0</v>
      </c>
    </row>
    <row r="84" spans="1:4" x14ac:dyDescent="0.2">
      <c r="A84" s="88">
        <v>5593</v>
      </c>
      <c r="B84" s="89" t="s">
        <v>376</v>
      </c>
      <c r="C84" s="90">
        <v>0</v>
      </c>
      <c r="D84" s="90">
        <v>0</v>
      </c>
    </row>
    <row r="85" spans="1:4" x14ac:dyDescent="0.2">
      <c r="A85" s="88">
        <v>5594</v>
      </c>
      <c r="B85" s="89" t="s">
        <v>377</v>
      </c>
      <c r="C85" s="90">
        <v>0</v>
      </c>
      <c r="D85" s="90">
        <v>0</v>
      </c>
    </row>
    <row r="86" spans="1:4" x14ac:dyDescent="0.2">
      <c r="A86" s="88">
        <v>5595</v>
      </c>
      <c r="B86" s="89" t="s">
        <v>378</v>
      </c>
      <c r="C86" s="90">
        <v>0</v>
      </c>
      <c r="D86" s="90">
        <v>0</v>
      </c>
    </row>
    <row r="87" spans="1:4" x14ac:dyDescent="0.2">
      <c r="A87" s="88">
        <v>5596</v>
      </c>
      <c r="B87" s="89" t="s">
        <v>273</v>
      </c>
      <c r="C87" s="90">
        <v>0</v>
      </c>
      <c r="D87" s="90">
        <v>0</v>
      </c>
    </row>
    <row r="88" spans="1:4" x14ac:dyDescent="0.2">
      <c r="A88" s="88">
        <v>5597</v>
      </c>
      <c r="B88" s="89" t="s">
        <v>379</v>
      </c>
      <c r="C88" s="90">
        <v>0</v>
      </c>
      <c r="D88" s="90">
        <v>0</v>
      </c>
    </row>
    <row r="89" spans="1:4" x14ac:dyDescent="0.2">
      <c r="A89" s="88">
        <v>5599</v>
      </c>
      <c r="B89" s="89" t="s">
        <v>380</v>
      </c>
      <c r="C89" s="90">
        <v>0</v>
      </c>
      <c r="D89" s="90">
        <v>0</v>
      </c>
    </row>
    <row r="90" spans="1:4" ht="10.5" x14ac:dyDescent="0.25">
      <c r="A90" s="91">
        <v>5600</v>
      </c>
      <c r="B90" s="92" t="s">
        <v>39</v>
      </c>
      <c r="C90" s="93">
        <f>C91</f>
        <v>0</v>
      </c>
      <c r="D90" s="93">
        <f>D91</f>
        <v>0</v>
      </c>
    </row>
    <row r="91" spans="1:4" x14ac:dyDescent="0.2">
      <c r="A91" s="88">
        <v>5610</v>
      </c>
      <c r="B91" s="89" t="s">
        <v>381</v>
      </c>
      <c r="C91" s="90">
        <f>C92</f>
        <v>0</v>
      </c>
      <c r="D91" s="90">
        <f>D92</f>
        <v>0</v>
      </c>
    </row>
    <row r="92" spans="1:4" x14ac:dyDescent="0.2">
      <c r="A92" s="88">
        <v>5611</v>
      </c>
      <c r="B92" s="89" t="s">
        <v>382</v>
      </c>
      <c r="C92" s="90">
        <v>0</v>
      </c>
      <c r="D92" s="90">
        <v>0</v>
      </c>
    </row>
    <row r="93" spans="1:4" ht="10.5" x14ac:dyDescent="0.25">
      <c r="A93" s="91">
        <v>2110</v>
      </c>
      <c r="B93" s="163" t="s">
        <v>521</v>
      </c>
      <c r="C93" s="93">
        <f>SUM(C94:C98)</f>
        <v>0.05</v>
      </c>
      <c r="D93" s="93">
        <f>SUM(D94:D98)</f>
        <v>48559.07</v>
      </c>
    </row>
    <row r="94" spans="1:4" x14ac:dyDescent="0.2">
      <c r="A94" s="88">
        <v>2111</v>
      </c>
      <c r="B94" s="89" t="s">
        <v>522</v>
      </c>
      <c r="C94" s="90">
        <v>0</v>
      </c>
      <c r="D94" s="90">
        <v>0</v>
      </c>
    </row>
    <row r="95" spans="1:4" x14ac:dyDescent="0.2">
      <c r="A95" s="88">
        <v>2112</v>
      </c>
      <c r="B95" s="89" t="s">
        <v>523</v>
      </c>
      <c r="C95" s="90">
        <v>0</v>
      </c>
      <c r="D95" s="90">
        <v>13963.49</v>
      </c>
    </row>
    <row r="96" spans="1:4" x14ac:dyDescent="0.2">
      <c r="A96" s="88">
        <v>2112</v>
      </c>
      <c r="B96" s="89" t="s">
        <v>524</v>
      </c>
      <c r="C96" s="90">
        <v>0.05</v>
      </c>
      <c r="D96" s="90">
        <v>34595.58</v>
      </c>
    </row>
    <row r="97" spans="1:4" x14ac:dyDescent="0.2">
      <c r="A97" s="88">
        <v>2115</v>
      </c>
      <c r="B97" s="89" t="s">
        <v>525</v>
      </c>
      <c r="C97" s="90">
        <v>0</v>
      </c>
      <c r="D97" s="90">
        <v>0</v>
      </c>
    </row>
    <row r="98" spans="1:4" x14ac:dyDescent="0.2">
      <c r="A98" s="88">
        <v>2114</v>
      </c>
      <c r="B98" s="89" t="s">
        <v>526</v>
      </c>
      <c r="C98" s="90">
        <v>0</v>
      </c>
      <c r="D98" s="90">
        <v>0</v>
      </c>
    </row>
    <row r="99" spans="1:4" ht="10.5" x14ac:dyDescent="0.25">
      <c r="A99" s="91">
        <v>5120</v>
      </c>
      <c r="B99" s="92" t="s">
        <v>144</v>
      </c>
      <c r="C99" s="93">
        <v>0</v>
      </c>
      <c r="D99" s="93">
        <v>0</v>
      </c>
    </row>
    <row r="100" spans="1:4" x14ac:dyDescent="0.2">
      <c r="A100" s="88">
        <v>5120</v>
      </c>
      <c r="B100" s="89" t="s">
        <v>144</v>
      </c>
      <c r="C100" s="90">
        <v>0</v>
      </c>
      <c r="D100" s="90">
        <v>0</v>
      </c>
    </row>
    <row r="101" spans="1:4" ht="10.5" x14ac:dyDescent="0.25">
      <c r="A101" s="88"/>
      <c r="B101" s="101" t="s">
        <v>527</v>
      </c>
      <c r="C101" s="93">
        <f>C102+C124+C134</f>
        <v>0</v>
      </c>
      <c r="D101" s="93">
        <f>D102+D124+D134</f>
        <v>0</v>
      </c>
    </row>
    <row r="102" spans="1:4" ht="10.5" x14ac:dyDescent="0.25">
      <c r="A102" s="164">
        <v>4300</v>
      </c>
      <c r="B102" s="165" t="s">
        <v>587</v>
      </c>
      <c r="C102" s="166">
        <f>C116+C103+C106+C112+C114</f>
        <v>0</v>
      </c>
      <c r="D102" s="167">
        <f>D116+D103+D106+D112+D114</f>
        <v>0</v>
      </c>
    </row>
    <row r="103" spans="1:4" ht="10.5" x14ac:dyDescent="0.25">
      <c r="A103" s="164">
        <v>4310</v>
      </c>
      <c r="B103" s="165" t="s">
        <v>260</v>
      </c>
      <c r="C103" s="166">
        <f>SUM(C104:C105)</f>
        <v>0</v>
      </c>
      <c r="D103" s="166">
        <f>SUM(D104:D105)</f>
        <v>0</v>
      </c>
    </row>
    <row r="104" spans="1:4" x14ac:dyDescent="0.2">
      <c r="A104" s="168">
        <v>4311</v>
      </c>
      <c r="B104" s="169" t="s">
        <v>429</v>
      </c>
      <c r="C104" s="170">
        <v>0</v>
      </c>
      <c r="D104" s="171">
        <v>0</v>
      </c>
    </row>
    <row r="105" spans="1:4" x14ac:dyDescent="0.2">
      <c r="A105" s="168">
        <v>4319</v>
      </c>
      <c r="B105" s="169" t="s">
        <v>261</v>
      </c>
      <c r="C105" s="170">
        <v>0</v>
      </c>
      <c r="D105" s="171">
        <v>0</v>
      </c>
    </row>
    <row r="106" spans="1:4" ht="10.5" x14ac:dyDescent="0.25">
      <c r="A106" s="164">
        <v>4320</v>
      </c>
      <c r="B106" s="165" t="s">
        <v>262</v>
      </c>
      <c r="C106" s="166">
        <f>SUM(C107:C111)</f>
        <v>0</v>
      </c>
      <c r="D106" s="166">
        <f>SUM(D107:D111)</f>
        <v>0</v>
      </c>
    </row>
    <row r="107" spans="1:4" x14ac:dyDescent="0.2">
      <c r="A107" s="168">
        <v>4321</v>
      </c>
      <c r="B107" s="169" t="s">
        <v>263</v>
      </c>
      <c r="C107" s="170">
        <v>0</v>
      </c>
      <c r="D107" s="171">
        <v>0</v>
      </c>
    </row>
    <row r="108" spans="1:4" x14ac:dyDescent="0.2">
      <c r="A108" s="168">
        <v>4322</v>
      </c>
      <c r="B108" s="169" t="s">
        <v>264</v>
      </c>
      <c r="C108" s="170">
        <v>0</v>
      </c>
      <c r="D108" s="171">
        <v>0</v>
      </c>
    </row>
    <row r="109" spans="1:4" x14ac:dyDescent="0.2">
      <c r="A109" s="168">
        <v>4323</v>
      </c>
      <c r="B109" s="169" t="s">
        <v>265</v>
      </c>
      <c r="C109" s="170">
        <v>0</v>
      </c>
      <c r="D109" s="171">
        <v>0</v>
      </c>
    </row>
    <row r="110" spans="1:4" x14ac:dyDescent="0.2">
      <c r="A110" s="168">
        <v>4324</v>
      </c>
      <c r="B110" s="169" t="s">
        <v>266</v>
      </c>
      <c r="C110" s="170">
        <v>0</v>
      </c>
      <c r="D110" s="171">
        <v>0</v>
      </c>
    </row>
    <row r="111" spans="1:4" x14ac:dyDescent="0.2">
      <c r="A111" s="168">
        <v>4325</v>
      </c>
      <c r="B111" s="169" t="s">
        <v>267</v>
      </c>
      <c r="C111" s="170">
        <v>0</v>
      </c>
      <c r="D111" s="171">
        <v>0</v>
      </c>
    </row>
    <row r="112" spans="1:4" ht="10.5" x14ac:dyDescent="0.25">
      <c r="A112" s="164">
        <v>4330</v>
      </c>
      <c r="B112" s="165" t="s">
        <v>268</v>
      </c>
      <c r="C112" s="166">
        <f>C113</f>
        <v>0</v>
      </c>
      <c r="D112" s="166">
        <f>D113</f>
        <v>0</v>
      </c>
    </row>
    <row r="113" spans="1:4" x14ac:dyDescent="0.2">
      <c r="A113" s="168">
        <v>4331</v>
      </c>
      <c r="B113" s="169" t="s">
        <v>268</v>
      </c>
      <c r="C113" s="170">
        <v>0</v>
      </c>
      <c r="D113" s="171">
        <v>0</v>
      </c>
    </row>
    <row r="114" spans="1:4" ht="10.5" x14ac:dyDescent="0.25">
      <c r="A114" s="164">
        <v>4340</v>
      </c>
      <c r="B114" s="165" t="s">
        <v>269</v>
      </c>
      <c r="C114" s="166">
        <f>C115</f>
        <v>0</v>
      </c>
      <c r="D114" s="166">
        <f>D115</f>
        <v>0</v>
      </c>
    </row>
    <row r="115" spans="1:4" x14ac:dyDescent="0.2">
      <c r="A115" s="168">
        <v>4341</v>
      </c>
      <c r="B115" s="169" t="s">
        <v>269</v>
      </c>
      <c r="C115" s="170">
        <v>0</v>
      </c>
      <c r="D115" s="171">
        <v>0</v>
      </c>
    </row>
    <row r="116" spans="1:4" ht="10.5" x14ac:dyDescent="0.25">
      <c r="A116" s="172">
        <v>4390</v>
      </c>
      <c r="B116" s="173" t="s">
        <v>270</v>
      </c>
      <c r="C116" s="174">
        <f>SUM(C117:C123)</f>
        <v>0</v>
      </c>
      <c r="D116" s="174">
        <f>SUM(D117:D123)</f>
        <v>0</v>
      </c>
    </row>
    <row r="117" spans="1:4" x14ac:dyDescent="0.2">
      <c r="A117" s="175">
        <v>4392</v>
      </c>
      <c r="B117" s="176" t="s">
        <v>271</v>
      </c>
      <c r="C117" s="177">
        <v>0</v>
      </c>
      <c r="D117" s="177">
        <v>0</v>
      </c>
    </row>
    <row r="118" spans="1:4" x14ac:dyDescent="0.2">
      <c r="A118" s="175">
        <v>4393</v>
      </c>
      <c r="B118" s="176" t="s">
        <v>430</v>
      </c>
      <c r="C118" s="177">
        <v>0</v>
      </c>
      <c r="D118" s="177">
        <v>0</v>
      </c>
    </row>
    <row r="119" spans="1:4" x14ac:dyDescent="0.2">
      <c r="A119" s="175">
        <v>4394</v>
      </c>
      <c r="B119" s="176" t="s">
        <v>272</v>
      </c>
      <c r="C119" s="177">
        <v>0</v>
      </c>
      <c r="D119" s="177">
        <v>0</v>
      </c>
    </row>
    <row r="120" spans="1:4" x14ac:dyDescent="0.2">
      <c r="A120" s="175">
        <v>4395</v>
      </c>
      <c r="B120" s="176" t="s">
        <v>273</v>
      </c>
      <c r="C120" s="177">
        <v>0</v>
      </c>
      <c r="D120" s="177">
        <v>0</v>
      </c>
    </row>
    <row r="121" spans="1:4" x14ac:dyDescent="0.2">
      <c r="A121" s="175">
        <v>4396</v>
      </c>
      <c r="B121" s="176" t="s">
        <v>274</v>
      </c>
      <c r="C121" s="177">
        <v>0</v>
      </c>
      <c r="D121" s="177">
        <v>0</v>
      </c>
    </row>
    <row r="122" spans="1:4" x14ac:dyDescent="0.2">
      <c r="A122" s="175">
        <v>4397</v>
      </c>
      <c r="B122" s="176" t="s">
        <v>431</v>
      </c>
      <c r="C122" s="177">
        <v>0</v>
      </c>
      <c r="D122" s="177">
        <v>0</v>
      </c>
    </row>
    <row r="123" spans="1:4" x14ac:dyDescent="0.2">
      <c r="A123" s="168">
        <v>4399</v>
      </c>
      <c r="B123" s="169" t="s">
        <v>270</v>
      </c>
      <c r="C123" s="170">
        <v>0</v>
      </c>
      <c r="D123" s="170">
        <v>0</v>
      </c>
    </row>
    <row r="124" spans="1:4" ht="10.5" x14ac:dyDescent="0.25">
      <c r="A124" s="91">
        <v>1120</v>
      </c>
      <c r="B124" s="163" t="s">
        <v>528</v>
      </c>
      <c r="C124" s="93">
        <f>SUM(C125:C133)</f>
        <v>0</v>
      </c>
      <c r="D124" s="93">
        <f>SUM(D125:D133)</f>
        <v>0</v>
      </c>
    </row>
    <row r="125" spans="1:4" x14ac:dyDescent="0.2">
      <c r="A125" s="88">
        <v>1124</v>
      </c>
      <c r="B125" s="178" t="s">
        <v>529</v>
      </c>
      <c r="C125" s="179">
        <v>0</v>
      </c>
      <c r="D125" s="90">
        <v>0</v>
      </c>
    </row>
    <row r="126" spans="1:4" x14ac:dyDescent="0.2">
      <c r="A126" s="88">
        <v>1124</v>
      </c>
      <c r="B126" s="178" t="s">
        <v>530</v>
      </c>
      <c r="C126" s="179">
        <v>0</v>
      </c>
      <c r="D126" s="90">
        <v>0</v>
      </c>
    </row>
    <row r="127" spans="1:4" x14ac:dyDescent="0.2">
      <c r="A127" s="88">
        <v>1124</v>
      </c>
      <c r="B127" s="178" t="s">
        <v>531</v>
      </c>
      <c r="C127" s="179">
        <v>0</v>
      </c>
      <c r="D127" s="90">
        <v>0</v>
      </c>
    </row>
    <row r="128" spans="1:4" x14ac:dyDescent="0.2">
      <c r="A128" s="88">
        <v>1124</v>
      </c>
      <c r="B128" s="178" t="s">
        <v>532</v>
      </c>
      <c r="C128" s="179">
        <v>0</v>
      </c>
      <c r="D128" s="90">
        <v>0</v>
      </c>
    </row>
    <row r="129" spans="1:4" x14ac:dyDescent="0.2">
      <c r="A129" s="88">
        <v>1124</v>
      </c>
      <c r="B129" s="178" t="s">
        <v>533</v>
      </c>
      <c r="C129" s="90">
        <v>0</v>
      </c>
      <c r="D129" s="90">
        <v>0</v>
      </c>
    </row>
    <row r="130" spans="1:4" x14ac:dyDescent="0.2">
      <c r="A130" s="88">
        <v>1124</v>
      </c>
      <c r="B130" s="178" t="s">
        <v>534</v>
      </c>
      <c r="C130" s="90">
        <v>0</v>
      </c>
      <c r="D130" s="90">
        <v>0</v>
      </c>
    </row>
    <row r="131" spans="1:4" x14ac:dyDescent="0.2">
      <c r="A131" s="88">
        <v>1122</v>
      </c>
      <c r="B131" s="178" t="s">
        <v>535</v>
      </c>
      <c r="C131" s="90">
        <v>0</v>
      </c>
      <c r="D131" s="90">
        <v>0</v>
      </c>
    </row>
    <row r="132" spans="1:4" x14ac:dyDescent="0.2">
      <c r="A132" s="88">
        <v>1122</v>
      </c>
      <c r="B132" s="178" t="s">
        <v>536</v>
      </c>
      <c r="C132" s="179">
        <v>0</v>
      </c>
      <c r="D132" s="90">
        <v>0</v>
      </c>
    </row>
    <row r="133" spans="1:4" x14ac:dyDescent="0.2">
      <c r="A133" s="88">
        <v>1122</v>
      </c>
      <c r="B133" s="178" t="s">
        <v>537</v>
      </c>
      <c r="C133" s="90">
        <v>0</v>
      </c>
      <c r="D133" s="90">
        <v>0</v>
      </c>
    </row>
    <row r="134" spans="1:4" ht="10.5" x14ac:dyDescent="0.25">
      <c r="A134" s="91">
        <v>5120</v>
      </c>
      <c r="B134" s="163" t="s">
        <v>144</v>
      </c>
      <c r="C134" s="93">
        <f>C135</f>
        <v>0</v>
      </c>
      <c r="D134" s="93">
        <f>D135</f>
        <v>0</v>
      </c>
    </row>
    <row r="135" spans="1:4" x14ac:dyDescent="0.2">
      <c r="A135" s="88">
        <v>5120</v>
      </c>
      <c r="B135" s="178" t="s">
        <v>144</v>
      </c>
      <c r="C135" s="90">
        <v>0</v>
      </c>
      <c r="D135" s="90">
        <v>0</v>
      </c>
    </row>
    <row r="136" spans="1:4" ht="10.5" x14ac:dyDescent="0.25">
      <c r="A136" s="88"/>
      <c r="B136" s="180" t="s">
        <v>538</v>
      </c>
      <c r="C136" s="93">
        <f>C48+C49-C101</f>
        <v>6636429.8399999999</v>
      </c>
      <c r="D136" s="93">
        <f>D48+D49-D101</f>
        <v>4554134.09</v>
      </c>
    </row>
    <row r="137" spans="1:4" x14ac:dyDescent="0.2">
      <c r="A137" s="1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8 C20 C47 D60:D61 D51:D58"/>
    <dataValidation allowBlank="1" showInputMessage="1" showErrorMessage="1" prompt="Saldo al 31 de diciembre del año anterior que se presenta" sqref="D8 D20 D47"/>
    <dataValidation allowBlank="1" showInputMessage="1" showErrorMessage="1" prompt="Importe del trimestre anterior" sqref="D49:D50 D59 C49:C61"/>
  </dataValidations>
  <printOptions horizontalCentered="1"/>
  <pageMargins left="0.39370078740157483" right="0.39370078740157483" top="0.51181102362204722" bottom="0.39370078740157483" header="0.31496062992125984" footer="0.31496062992125984"/>
  <pageSetup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23"/>
  <sheetViews>
    <sheetView showGridLines="0" view="pageBreakPreview" topLeftCell="A16" zoomScale="130" zoomScaleNormal="115" zoomScaleSheetLayoutView="130" workbookViewId="0">
      <selection activeCell="D45" sqref="D45"/>
    </sheetView>
  </sheetViews>
  <sheetFormatPr baseColWidth="10" defaultColWidth="11.453125" defaultRowHeight="10" x14ac:dyDescent="0.2"/>
  <cols>
    <col min="1" max="1" width="3.453125" style="20" customWidth="1"/>
    <col min="2" max="2" width="63.1796875" style="20" customWidth="1"/>
    <col min="3" max="3" width="17.54296875" style="20" customWidth="1"/>
    <col min="4" max="16384" width="11.453125" style="20"/>
  </cols>
  <sheetData>
    <row r="1" spans="1:3" s="19" customFormat="1" ht="18" customHeight="1" x14ac:dyDescent="0.35">
      <c r="A1" s="229" t="s">
        <v>592</v>
      </c>
      <c r="B1" s="230"/>
      <c r="C1" s="231"/>
    </row>
    <row r="2" spans="1:3" s="19" customFormat="1" ht="18" customHeight="1" x14ac:dyDescent="0.35">
      <c r="A2" s="232" t="s">
        <v>505</v>
      </c>
      <c r="B2" s="233"/>
      <c r="C2" s="234"/>
    </row>
    <row r="3" spans="1:3" s="19" customFormat="1" ht="18" customHeight="1" x14ac:dyDescent="0.35">
      <c r="A3" s="232" t="s">
        <v>593</v>
      </c>
      <c r="B3" s="233"/>
      <c r="C3" s="234"/>
    </row>
    <row r="4" spans="1:3" s="21" customFormat="1" ht="18" customHeight="1" x14ac:dyDescent="0.25">
      <c r="A4" s="235" t="s">
        <v>506</v>
      </c>
      <c r="B4" s="236"/>
      <c r="C4" s="237"/>
    </row>
    <row r="5" spans="1:3" s="21" customFormat="1" ht="18" customHeight="1" x14ac:dyDescent="0.25">
      <c r="A5" s="238" t="s">
        <v>405</v>
      </c>
      <c r="B5" s="239"/>
      <c r="C5" s="102">
        <v>2024</v>
      </c>
    </row>
    <row r="6" spans="1:3" ht="10.5" x14ac:dyDescent="0.2">
      <c r="A6" s="128" t="s">
        <v>434</v>
      </c>
      <c r="B6" s="129"/>
      <c r="C6" s="146">
        <v>19730006.809999999</v>
      </c>
    </row>
    <row r="7" spans="1:3" ht="10.5" x14ac:dyDescent="0.2">
      <c r="A7" s="130"/>
      <c r="B7" s="103"/>
      <c r="C7" s="138"/>
    </row>
    <row r="8" spans="1:3" ht="10.5" x14ac:dyDescent="0.2">
      <c r="A8" s="131" t="s">
        <v>435</v>
      </c>
      <c r="B8" s="103"/>
      <c r="C8" s="142">
        <f>SUM(C9:C14)</f>
        <v>0</v>
      </c>
    </row>
    <row r="9" spans="1:3" x14ac:dyDescent="0.2">
      <c r="A9" s="147" t="s">
        <v>436</v>
      </c>
      <c r="B9" s="105" t="s">
        <v>260</v>
      </c>
      <c r="C9" s="148">
        <v>0</v>
      </c>
    </row>
    <row r="10" spans="1:3" x14ac:dyDescent="0.2">
      <c r="A10" s="130" t="s">
        <v>437</v>
      </c>
      <c r="B10" s="106" t="s">
        <v>446</v>
      </c>
      <c r="C10" s="148">
        <v>0</v>
      </c>
    </row>
    <row r="11" spans="1:3" x14ac:dyDescent="0.2">
      <c r="A11" s="130" t="s">
        <v>438</v>
      </c>
      <c r="B11" s="106" t="s">
        <v>268</v>
      </c>
      <c r="C11" s="148">
        <v>0</v>
      </c>
    </row>
    <row r="12" spans="1:3" x14ac:dyDescent="0.2">
      <c r="A12" s="130" t="s">
        <v>439</v>
      </c>
      <c r="B12" s="106" t="s">
        <v>269</v>
      </c>
      <c r="C12" s="148">
        <v>0</v>
      </c>
    </row>
    <row r="13" spans="1:3" x14ac:dyDescent="0.2">
      <c r="A13" s="130" t="s">
        <v>440</v>
      </c>
      <c r="B13" s="106" t="s">
        <v>270</v>
      </c>
      <c r="C13" s="148">
        <v>0</v>
      </c>
    </row>
    <row r="14" spans="1:3" x14ac:dyDescent="0.2">
      <c r="A14" s="149" t="s">
        <v>441</v>
      </c>
      <c r="B14" s="108" t="s">
        <v>442</v>
      </c>
      <c r="C14" s="148">
        <v>0</v>
      </c>
    </row>
    <row r="15" spans="1:3" x14ac:dyDescent="0.2">
      <c r="A15" s="130"/>
      <c r="B15" s="109"/>
      <c r="C15" s="148"/>
    </row>
    <row r="16" spans="1:3" ht="10.5" x14ac:dyDescent="0.2">
      <c r="A16" s="131" t="s">
        <v>589</v>
      </c>
      <c r="B16" s="103"/>
      <c r="C16" s="142">
        <f>SUM(C17:C19)</f>
        <v>0</v>
      </c>
    </row>
    <row r="17" spans="1:3" x14ac:dyDescent="0.2">
      <c r="A17" s="150">
        <v>3.1</v>
      </c>
      <c r="B17" s="106" t="s">
        <v>445</v>
      </c>
      <c r="C17" s="148">
        <v>0</v>
      </c>
    </row>
    <row r="18" spans="1:3" x14ac:dyDescent="0.2">
      <c r="A18" s="151">
        <v>3.2</v>
      </c>
      <c r="B18" s="106" t="s">
        <v>443</v>
      </c>
      <c r="C18" s="148">
        <v>0</v>
      </c>
    </row>
    <row r="19" spans="1:3" x14ac:dyDescent="0.2">
      <c r="A19" s="151">
        <v>3.3</v>
      </c>
      <c r="B19" s="108" t="s">
        <v>444</v>
      </c>
      <c r="C19" s="140">
        <v>0</v>
      </c>
    </row>
    <row r="20" spans="1:3" x14ac:dyDescent="0.2">
      <c r="A20" s="130"/>
      <c r="B20" s="107"/>
      <c r="C20" s="140"/>
    </row>
    <row r="21" spans="1:3" ht="10.5" x14ac:dyDescent="0.2">
      <c r="A21" s="152" t="s">
        <v>540</v>
      </c>
      <c r="B21" s="137"/>
      <c r="C21" s="145">
        <f>C6+C8-C16</f>
        <v>19730006.809999999</v>
      </c>
    </row>
    <row r="23" spans="1:3" ht="11.5" x14ac:dyDescent="0.25">
      <c r="A23" s="153" t="s">
        <v>517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39370078740157483" right="0.39370078740157483" top="0.59055118110236227" bottom="0.39370078740157483" header="0.31496062992125984" footer="0.31496062992125984"/>
  <pageSetup scale="90" orientation="landscape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42"/>
  <sheetViews>
    <sheetView showGridLines="0" zoomScaleNormal="100" zoomScaleSheetLayoutView="100" workbookViewId="0">
      <selection activeCell="E15" sqref="E15"/>
    </sheetView>
  </sheetViews>
  <sheetFormatPr baseColWidth="10" defaultColWidth="11.453125" defaultRowHeight="10" x14ac:dyDescent="0.2"/>
  <cols>
    <col min="1" max="1" width="3.54296875" style="20" customWidth="1"/>
    <col min="2" max="2" width="62.1796875" style="20" customWidth="1"/>
    <col min="3" max="3" width="17.54296875" style="20" customWidth="1"/>
    <col min="4" max="16384" width="11.453125" style="20"/>
  </cols>
  <sheetData>
    <row r="1" spans="1:3" s="22" customFormat="1" ht="19" customHeight="1" x14ac:dyDescent="0.35">
      <c r="A1" s="240" t="s">
        <v>592</v>
      </c>
      <c r="B1" s="241"/>
      <c r="C1" s="242"/>
    </row>
    <row r="2" spans="1:3" s="22" customFormat="1" ht="10.5" x14ac:dyDescent="0.35">
      <c r="A2" s="243" t="s">
        <v>507</v>
      </c>
      <c r="B2" s="244"/>
      <c r="C2" s="245"/>
    </row>
    <row r="3" spans="1:3" s="22" customFormat="1" ht="10.5" x14ac:dyDescent="0.35">
      <c r="A3" s="243" t="s">
        <v>593</v>
      </c>
      <c r="B3" s="244"/>
      <c r="C3" s="245"/>
    </row>
    <row r="4" spans="1:3" ht="10.5" x14ac:dyDescent="0.2">
      <c r="A4" s="235" t="s">
        <v>506</v>
      </c>
      <c r="B4" s="236"/>
      <c r="C4" s="237"/>
    </row>
    <row r="5" spans="1:3" ht="22.4" customHeight="1" x14ac:dyDescent="0.2">
      <c r="A5" s="229" t="s">
        <v>405</v>
      </c>
      <c r="B5" s="231"/>
      <c r="C5" s="102">
        <v>2024</v>
      </c>
    </row>
    <row r="6" spans="1:3" ht="10.5" x14ac:dyDescent="0.2">
      <c r="A6" s="128" t="s">
        <v>447</v>
      </c>
      <c r="B6" s="129"/>
      <c r="C6" s="141">
        <v>13423864.220000001</v>
      </c>
    </row>
    <row r="7" spans="1:3" ht="10.5" x14ac:dyDescent="0.2">
      <c r="A7" s="130"/>
      <c r="B7" s="103"/>
      <c r="C7" s="138"/>
    </row>
    <row r="8" spans="1:3" ht="10.5" x14ac:dyDescent="0.2">
      <c r="A8" s="131" t="s">
        <v>448</v>
      </c>
      <c r="B8" s="103"/>
      <c r="C8" s="142">
        <f>SUM(C9:C29)</f>
        <v>972231.81</v>
      </c>
    </row>
    <row r="9" spans="1:3" x14ac:dyDescent="0.2">
      <c r="A9" s="132">
        <v>2.1</v>
      </c>
      <c r="B9" s="105" t="s">
        <v>288</v>
      </c>
      <c r="C9" s="143">
        <v>560803.81000000006</v>
      </c>
    </row>
    <row r="10" spans="1:3" x14ac:dyDescent="0.2">
      <c r="A10" s="132">
        <v>2.2000000000000002</v>
      </c>
      <c r="B10" s="105" t="s">
        <v>285</v>
      </c>
      <c r="C10" s="143">
        <v>0</v>
      </c>
    </row>
    <row r="11" spans="1:3" x14ac:dyDescent="0.2">
      <c r="A11" s="133">
        <v>2.2999999999999998</v>
      </c>
      <c r="B11" s="110" t="s">
        <v>157</v>
      </c>
      <c r="C11" s="143">
        <v>144028</v>
      </c>
    </row>
    <row r="12" spans="1:3" x14ac:dyDescent="0.2">
      <c r="A12" s="133">
        <v>2.4</v>
      </c>
      <c r="B12" s="110" t="s">
        <v>158</v>
      </c>
      <c r="C12" s="143">
        <v>0</v>
      </c>
    </row>
    <row r="13" spans="1:3" x14ac:dyDescent="0.2">
      <c r="A13" s="133">
        <v>2.5</v>
      </c>
      <c r="B13" s="110" t="s">
        <v>159</v>
      </c>
      <c r="C13" s="143">
        <v>0</v>
      </c>
    </row>
    <row r="14" spans="1:3" x14ac:dyDescent="0.2">
      <c r="A14" s="133">
        <v>2.6</v>
      </c>
      <c r="B14" s="110" t="s">
        <v>160</v>
      </c>
      <c r="C14" s="143">
        <v>267400</v>
      </c>
    </row>
    <row r="15" spans="1:3" x14ac:dyDescent="0.2">
      <c r="A15" s="133">
        <v>2.7</v>
      </c>
      <c r="B15" s="110" t="s">
        <v>161</v>
      </c>
      <c r="C15" s="143">
        <v>0</v>
      </c>
    </row>
    <row r="16" spans="1:3" x14ac:dyDescent="0.2">
      <c r="A16" s="133">
        <v>2.8</v>
      </c>
      <c r="B16" s="110" t="s">
        <v>162</v>
      </c>
      <c r="C16" s="143">
        <v>0</v>
      </c>
    </row>
    <row r="17" spans="1:7" x14ac:dyDescent="0.2">
      <c r="A17" s="133">
        <v>2.9</v>
      </c>
      <c r="B17" s="110" t="s">
        <v>164</v>
      </c>
      <c r="C17" s="143">
        <v>0</v>
      </c>
    </row>
    <row r="18" spans="1:7" x14ac:dyDescent="0.2">
      <c r="A18" s="133" t="s">
        <v>449</v>
      </c>
      <c r="B18" s="110" t="s">
        <v>450</v>
      </c>
      <c r="C18" s="143">
        <v>0</v>
      </c>
      <c r="G18" s="154"/>
    </row>
    <row r="19" spans="1:7" x14ac:dyDescent="0.2">
      <c r="A19" s="133" t="s">
        <v>475</v>
      </c>
      <c r="B19" s="110" t="s">
        <v>166</v>
      </c>
      <c r="C19" s="143">
        <v>0</v>
      </c>
    </row>
    <row r="20" spans="1:7" x14ac:dyDescent="0.2">
      <c r="A20" s="133" t="s">
        <v>476</v>
      </c>
      <c r="B20" s="110" t="s">
        <v>451</v>
      </c>
      <c r="C20" s="143">
        <v>0</v>
      </c>
    </row>
    <row r="21" spans="1:7" x14ac:dyDescent="0.2">
      <c r="A21" s="133" t="s">
        <v>477</v>
      </c>
      <c r="B21" s="110" t="s">
        <v>452</v>
      </c>
      <c r="C21" s="143">
        <v>0</v>
      </c>
    </row>
    <row r="22" spans="1:7" x14ac:dyDescent="0.2">
      <c r="A22" s="133" t="s">
        <v>478</v>
      </c>
      <c r="B22" s="110" t="s">
        <v>453</v>
      </c>
      <c r="C22" s="143">
        <v>0</v>
      </c>
    </row>
    <row r="23" spans="1:7" x14ac:dyDescent="0.2">
      <c r="A23" s="133" t="s">
        <v>454</v>
      </c>
      <c r="B23" s="110" t="s">
        <v>455</v>
      </c>
      <c r="C23" s="143">
        <v>0</v>
      </c>
    </row>
    <row r="24" spans="1:7" x14ac:dyDescent="0.2">
      <c r="A24" s="133" t="s">
        <v>456</v>
      </c>
      <c r="B24" s="110" t="s">
        <v>457</v>
      </c>
      <c r="C24" s="143">
        <v>0</v>
      </c>
    </row>
    <row r="25" spans="1:7" x14ac:dyDescent="0.2">
      <c r="A25" s="133" t="s">
        <v>458</v>
      </c>
      <c r="B25" s="110" t="s">
        <v>459</v>
      </c>
      <c r="C25" s="143">
        <v>0</v>
      </c>
    </row>
    <row r="26" spans="1:7" x14ac:dyDescent="0.2">
      <c r="A26" s="133" t="s">
        <v>460</v>
      </c>
      <c r="B26" s="110" t="s">
        <v>461</v>
      </c>
      <c r="C26" s="143">
        <v>0</v>
      </c>
    </row>
    <row r="27" spans="1:7" x14ac:dyDescent="0.2">
      <c r="A27" s="133" t="s">
        <v>462</v>
      </c>
      <c r="B27" s="110" t="s">
        <v>463</v>
      </c>
      <c r="C27" s="143">
        <v>0</v>
      </c>
    </row>
    <row r="28" spans="1:7" x14ac:dyDescent="0.2">
      <c r="A28" s="133" t="s">
        <v>464</v>
      </c>
      <c r="B28" s="110" t="s">
        <v>465</v>
      </c>
      <c r="C28" s="143">
        <v>0</v>
      </c>
    </row>
    <row r="29" spans="1:7" x14ac:dyDescent="0.2">
      <c r="A29" s="133" t="s">
        <v>466</v>
      </c>
      <c r="B29" s="105" t="s">
        <v>467</v>
      </c>
      <c r="C29" s="143">
        <v>0</v>
      </c>
    </row>
    <row r="30" spans="1:7" x14ac:dyDescent="0.2">
      <c r="A30" s="134"/>
      <c r="B30" s="104"/>
      <c r="C30" s="139"/>
    </row>
    <row r="31" spans="1:7" ht="10.5" x14ac:dyDescent="0.2">
      <c r="A31" s="135" t="s">
        <v>468</v>
      </c>
      <c r="B31" s="111"/>
      <c r="C31" s="144">
        <f>SUM(C32:C38)</f>
        <v>646776.68999999994</v>
      </c>
    </row>
    <row r="32" spans="1:7" x14ac:dyDescent="0.2">
      <c r="A32" s="133" t="s">
        <v>469</v>
      </c>
      <c r="B32" s="110" t="s">
        <v>357</v>
      </c>
      <c r="C32" s="143">
        <v>4832.08</v>
      </c>
    </row>
    <row r="33" spans="1:5" x14ac:dyDescent="0.2">
      <c r="A33" s="133" t="s">
        <v>470</v>
      </c>
      <c r="B33" s="110" t="s">
        <v>40</v>
      </c>
      <c r="C33" s="143">
        <v>0</v>
      </c>
    </row>
    <row r="34" spans="1:5" x14ac:dyDescent="0.2">
      <c r="A34" s="133" t="s">
        <v>471</v>
      </c>
      <c r="B34" s="110" t="s">
        <v>367</v>
      </c>
      <c r="C34" s="143">
        <v>0</v>
      </c>
    </row>
    <row r="35" spans="1:5" x14ac:dyDescent="0.2">
      <c r="A35" s="133" t="s">
        <v>472</v>
      </c>
      <c r="B35" s="110" t="s">
        <v>373</v>
      </c>
      <c r="C35" s="143">
        <v>0</v>
      </c>
    </row>
    <row r="36" spans="1:5" x14ac:dyDescent="0.2">
      <c r="A36" s="133" t="s">
        <v>473</v>
      </c>
      <c r="B36" s="110" t="s">
        <v>381</v>
      </c>
      <c r="C36" s="143">
        <v>0</v>
      </c>
    </row>
    <row r="37" spans="1:5" x14ac:dyDescent="0.2">
      <c r="A37" s="133" t="s">
        <v>542</v>
      </c>
      <c r="B37" s="110" t="s">
        <v>590</v>
      </c>
      <c r="C37" s="143">
        <v>0</v>
      </c>
    </row>
    <row r="38" spans="1:5" x14ac:dyDescent="0.2">
      <c r="A38" s="133" t="s">
        <v>543</v>
      </c>
      <c r="B38" s="105" t="s">
        <v>474</v>
      </c>
      <c r="C38" s="139">
        <v>641944.61</v>
      </c>
    </row>
    <row r="39" spans="1:5" x14ac:dyDescent="0.2">
      <c r="A39" s="130"/>
      <c r="B39" s="112"/>
      <c r="C39" s="139"/>
    </row>
    <row r="40" spans="1:5" ht="10.5" x14ac:dyDescent="0.2">
      <c r="A40" s="136" t="s">
        <v>541</v>
      </c>
      <c r="B40" s="137"/>
      <c r="C40" s="155">
        <f>C6-C8+C31</f>
        <v>13098409.1</v>
      </c>
      <c r="D40" s="154"/>
      <c r="E40" s="154"/>
    </row>
    <row r="42" spans="1:5" ht="11.5" x14ac:dyDescent="0.25">
      <c r="A42" s="153" t="s">
        <v>517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39370078740157483" right="0.39370078740157483" top="0.59055118110236227" bottom="0.39370078740157483" header="0.31496062992125984" footer="0.31496062992125984"/>
  <pageSetup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58"/>
  <sheetViews>
    <sheetView showGridLines="0" zoomScale="115" zoomScaleNormal="115" zoomScaleSheetLayoutView="100" workbookViewId="0">
      <selection activeCell="H40" sqref="H40"/>
    </sheetView>
  </sheetViews>
  <sheetFormatPr baseColWidth="10" defaultColWidth="9.1796875" defaultRowHeight="10" x14ac:dyDescent="0.2"/>
  <cols>
    <col min="1" max="1" width="5.81640625" style="119" customWidth="1"/>
    <col min="2" max="2" width="66.7265625" style="13" customWidth="1"/>
    <col min="3" max="3" width="12.7265625" style="13" bestFit="1" customWidth="1"/>
    <col min="4" max="4" width="14.453125" style="13" customWidth="1"/>
    <col min="5" max="5" width="14.26953125" style="13" customWidth="1"/>
    <col min="6" max="6" width="9.26953125" style="13" bestFit="1" customWidth="1"/>
    <col min="7" max="7" width="17.1796875" style="13" bestFit="1" customWidth="1"/>
    <col min="8" max="8" width="9.26953125" style="13" bestFit="1" customWidth="1"/>
    <col min="9" max="9" width="11" style="13" bestFit="1" customWidth="1"/>
    <col min="10" max="10" width="14.1796875" style="13" bestFit="1" customWidth="1"/>
    <col min="11" max="16384" width="9.1796875" style="13"/>
  </cols>
  <sheetData>
    <row r="1" spans="1:10" ht="10.5" x14ac:dyDescent="0.2">
      <c r="A1" s="228" t="s">
        <v>592</v>
      </c>
      <c r="B1" s="248"/>
      <c r="C1" s="248"/>
      <c r="D1" s="248"/>
      <c r="E1" s="248"/>
      <c r="F1" s="248"/>
      <c r="G1" s="11" t="s">
        <v>497</v>
      </c>
      <c r="H1" s="12">
        <v>2024</v>
      </c>
    </row>
    <row r="2" spans="1:10" ht="10.5" x14ac:dyDescent="0.2">
      <c r="A2" s="228" t="s">
        <v>508</v>
      </c>
      <c r="B2" s="248"/>
      <c r="C2" s="248"/>
      <c r="D2" s="248"/>
      <c r="E2" s="248"/>
      <c r="F2" s="248"/>
      <c r="G2" s="11" t="s">
        <v>498</v>
      </c>
      <c r="H2" s="12" t="s">
        <v>500</v>
      </c>
    </row>
    <row r="3" spans="1:10" ht="10.5" x14ac:dyDescent="0.25">
      <c r="A3" s="249" t="s">
        <v>593</v>
      </c>
      <c r="B3" s="250"/>
      <c r="C3" s="250"/>
      <c r="D3" s="250"/>
      <c r="E3" s="250"/>
      <c r="F3" s="250"/>
      <c r="G3" s="11" t="s">
        <v>499</v>
      </c>
      <c r="H3" s="12">
        <v>2</v>
      </c>
    </row>
    <row r="4" spans="1:10" ht="10.5" x14ac:dyDescent="0.25">
      <c r="A4" s="249" t="str">
        <f>'Notas a los Edos Financieros'!A4</f>
        <v>(Cifras en Pesos)</v>
      </c>
      <c r="B4" s="250"/>
      <c r="C4" s="250"/>
      <c r="D4" s="250"/>
      <c r="E4" s="250"/>
      <c r="F4" s="250"/>
      <c r="G4" s="30"/>
      <c r="H4" s="30"/>
    </row>
    <row r="5" spans="1:10" ht="10.5" x14ac:dyDescent="0.25">
      <c r="A5" s="115" t="s">
        <v>115</v>
      </c>
      <c r="B5" s="15"/>
      <c r="C5" s="15"/>
      <c r="D5" s="15"/>
      <c r="E5" s="15"/>
      <c r="F5" s="15"/>
      <c r="G5" s="15"/>
      <c r="H5" s="15"/>
    </row>
    <row r="8" spans="1:10" ht="10.5" x14ac:dyDescent="0.25">
      <c r="A8" s="116" t="s">
        <v>85</v>
      </c>
      <c r="B8" s="16" t="s">
        <v>405</v>
      </c>
      <c r="C8" s="16" t="s">
        <v>109</v>
      </c>
      <c r="D8" s="16" t="s">
        <v>406</v>
      </c>
      <c r="E8" s="16" t="s">
        <v>407</v>
      </c>
      <c r="F8" s="16" t="s">
        <v>108</v>
      </c>
      <c r="G8" s="16" t="s">
        <v>78</v>
      </c>
      <c r="H8" s="16" t="s">
        <v>110</v>
      </c>
      <c r="I8" s="16" t="s">
        <v>111</v>
      </c>
      <c r="J8" s="16" t="s">
        <v>112</v>
      </c>
    </row>
    <row r="9" spans="1:10" s="23" customFormat="1" ht="10.5" x14ac:dyDescent="0.25">
      <c r="A9" s="117">
        <v>7000</v>
      </c>
      <c r="B9" s="95" t="s">
        <v>79</v>
      </c>
      <c r="C9" s="95"/>
      <c r="D9" s="95"/>
      <c r="E9" s="95"/>
      <c r="F9" s="95"/>
      <c r="G9" s="95"/>
      <c r="H9" s="95"/>
      <c r="I9" s="95"/>
      <c r="J9" s="95"/>
    </row>
    <row r="10" spans="1:10" x14ac:dyDescent="0.2">
      <c r="A10" s="118">
        <v>7110</v>
      </c>
      <c r="B10" s="89" t="s">
        <v>78</v>
      </c>
      <c r="C10" s="90">
        <v>0</v>
      </c>
      <c r="D10" s="90">
        <v>0</v>
      </c>
      <c r="E10" s="90">
        <v>0</v>
      </c>
      <c r="F10" s="90">
        <f>C10+D10+E10</f>
        <v>0</v>
      </c>
      <c r="G10" s="89"/>
      <c r="H10" s="89"/>
      <c r="I10" s="89"/>
      <c r="J10" s="89"/>
    </row>
    <row r="11" spans="1:10" x14ac:dyDescent="0.2">
      <c r="A11" s="118">
        <v>7120</v>
      </c>
      <c r="B11" s="89" t="s">
        <v>77</v>
      </c>
      <c r="C11" s="90">
        <v>0</v>
      </c>
      <c r="D11" s="90">
        <v>0</v>
      </c>
      <c r="E11" s="90">
        <v>0</v>
      </c>
      <c r="F11" s="90">
        <f t="shared" ref="F11:F34" si="0">C11+D11+E11</f>
        <v>0</v>
      </c>
      <c r="G11" s="89"/>
      <c r="H11" s="89"/>
      <c r="I11" s="89"/>
      <c r="J11" s="89"/>
    </row>
    <row r="12" spans="1:10" x14ac:dyDescent="0.2">
      <c r="A12" s="118">
        <v>7130</v>
      </c>
      <c r="B12" s="89" t="s">
        <v>76</v>
      </c>
      <c r="C12" s="90">
        <v>0</v>
      </c>
      <c r="D12" s="90">
        <v>0</v>
      </c>
      <c r="E12" s="90">
        <v>0</v>
      </c>
      <c r="F12" s="90">
        <f t="shared" si="0"/>
        <v>0</v>
      </c>
      <c r="G12" s="89"/>
      <c r="H12" s="89"/>
      <c r="I12" s="89"/>
      <c r="J12" s="89"/>
    </row>
    <row r="13" spans="1:10" x14ac:dyDescent="0.2">
      <c r="A13" s="118">
        <v>7140</v>
      </c>
      <c r="B13" s="89" t="s">
        <v>75</v>
      </c>
      <c r="C13" s="90">
        <v>0</v>
      </c>
      <c r="D13" s="90">
        <v>0</v>
      </c>
      <c r="E13" s="90">
        <v>0</v>
      </c>
      <c r="F13" s="90">
        <f t="shared" si="0"/>
        <v>0</v>
      </c>
      <c r="G13" s="89"/>
      <c r="H13" s="89"/>
      <c r="I13" s="89"/>
      <c r="J13" s="89"/>
    </row>
    <row r="14" spans="1:10" x14ac:dyDescent="0.2">
      <c r="A14" s="118">
        <v>7150</v>
      </c>
      <c r="B14" s="89" t="s">
        <v>74</v>
      </c>
      <c r="C14" s="90">
        <v>0</v>
      </c>
      <c r="D14" s="90">
        <v>0</v>
      </c>
      <c r="E14" s="90">
        <v>0</v>
      </c>
      <c r="F14" s="90">
        <f t="shared" si="0"/>
        <v>0</v>
      </c>
      <c r="G14" s="89"/>
      <c r="H14" s="89"/>
      <c r="I14" s="89"/>
      <c r="J14" s="89"/>
    </row>
    <row r="15" spans="1:10" x14ac:dyDescent="0.2">
      <c r="A15" s="118">
        <v>7160</v>
      </c>
      <c r="B15" s="89" t="s">
        <v>73</v>
      </c>
      <c r="C15" s="90">
        <v>0</v>
      </c>
      <c r="D15" s="90">
        <v>0</v>
      </c>
      <c r="E15" s="90">
        <v>0</v>
      </c>
      <c r="F15" s="90">
        <f t="shared" si="0"/>
        <v>0</v>
      </c>
      <c r="G15" s="89"/>
      <c r="H15" s="89"/>
      <c r="I15" s="89"/>
      <c r="J15" s="89"/>
    </row>
    <row r="16" spans="1:10" x14ac:dyDescent="0.2">
      <c r="A16" s="118">
        <v>7210</v>
      </c>
      <c r="B16" s="89" t="s">
        <v>72</v>
      </c>
      <c r="C16" s="90">
        <v>0</v>
      </c>
      <c r="D16" s="90">
        <v>0</v>
      </c>
      <c r="E16" s="90">
        <v>0</v>
      </c>
      <c r="F16" s="90">
        <f t="shared" si="0"/>
        <v>0</v>
      </c>
      <c r="G16" s="89"/>
      <c r="H16" s="89"/>
      <c r="I16" s="89"/>
      <c r="J16" s="89"/>
    </row>
    <row r="17" spans="1:10" x14ac:dyDescent="0.2">
      <c r="A17" s="118">
        <v>7220</v>
      </c>
      <c r="B17" s="89" t="s">
        <v>71</v>
      </c>
      <c r="C17" s="90">
        <v>0</v>
      </c>
      <c r="D17" s="90">
        <v>0</v>
      </c>
      <c r="E17" s="90">
        <v>0</v>
      </c>
      <c r="F17" s="90">
        <f t="shared" si="0"/>
        <v>0</v>
      </c>
      <c r="G17" s="89"/>
      <c r="H17" s="89"/>
      <c r="I17" s="89"/>
      <c r="J17" s="89"/>
    </row>
    <row r="18" spans="1:10" x14ac:dyDescent="0.2">
      <c r="A18" s="118">
        <v>7230</v>
      </c>
      <c r="B18" s="89" t="s">
        <v>70</v>
      </c>
      <c r="C18" s="90">
        <v>0</v>
      </c>
      <c r="D18" s="90">
        <v>0</v>
      </c>
      <c r="E18" s="90">
        <v>0</v>
      </c>
      <c r="F18" s="90">
        <f t="shared" si="0"/>
        <v>0</v>
      </c>
      <c r="G18" s="89"/>
      <c r="H18" s="89"/>
      <c r="I18" s="89"/>
      <c r="J18" s="89"/>
    </row>
    <row r="19" spans="1:10" x14ac:dyDescent="0.2">
      <c r="A19" s="118">
        <v>7240</v>
      </c>
      <c r="B19" s="89" t="s">
        <v>69</v>
      </c>
      <c r="C19" s="90">
        <v>0</v>
      </c>
      <c r="D19" s="90">
        <v>0</v>
      </c>
      <c r="E19" s="90">
        <v>0</v>
      </c>
      <c r="F19" s="90">
        <f t="shared" si="0"/>
        <v>0</v>
      </c>
      <c r="G19" s="89"/>
      <c r="H19" s="89"/>
      <c r="I19" s="89"/>
      <c r="J19" s="89"/>
    </row>
    <row r="20" spans="1:10" x14ac:dyDescent="0.2">
      <c r="A20" s="118">
        <v>7250</v>
      </c>
      <c r="B20" s="89" t="s">
        <v>68</v>
      </c>
      <c r="C20" s="90">
        <v>0</v>
      </c>
      <c r="D20" s="90">
        <v>0</v>
      </c>
      <c r="E20" s="90">
        <v>0</v>
      </c>
      <c r="F20" s="90">
        <f t="shared" si="0"/>
        <v>0</v>
      </c>
      <c r="G20" s="89"/>
      <c r="H20" s="89"/>
      <c r="I20" s="89"/>
      <c r="J20" s="89"/>
    </row>
    <row r="21" spans="1:10" x14ac:dyDescent="0.2">
      <c r="A21" s="118">
        <v>7260</v>
      </c>
      <c r="B21" s="89" t="s">
        <v>67</v>
      </c>
      <c r="C21" s="90">
        <v>0</v>
      </c>
      <c r="D21" s="90">
        <v>0</v>
      </c>
      <c r="E21" s="90">
        <v>0</v>
      </c>
      <c r="F21" s="90">
        <f t="shared" si="0"/>
        <v>0</v>
      </c>
      <c r="G21" s="89"/>
      <c r="H21" s="89"/>
      <c r="I21" s="89"/>
      <c r="J21" s="89"/>
    </row>
    <row r="22" spans="1:10" x14ac:dyDescent="0.2">
      <c r="A22" s="118">
        <v>7310</v>
      </c>
      <c r="B22" s="89" t="s">
        <v>66</v>
      </c>
      <c r="C22" s="90">
        <v>0</v>
      </c>
      <c r="D22" s="90">
        <v>0</v>
      </c>
      <c r="E22" s="90">
        <v>0</v>
      </c>
      <c r="F22" s="90">
        <f t="shared" si="0"/>
        <v>0</v>
      </c>
      <c r="G22" s="89"/>
      <c r="H22" s="89"/>
      <c r="I22" s="89"/>
      <c r="J22" s="89"/>
    </row>
    <row r="23" spans="1:10" x14ac:dyDescent="0.2">
      <c r="A23" s="118">
        <v>7320</v>
      </c>
      <c r="B23" s="89" t="s">
        <v>65</v>
      </c>
      <c r="C23" s="90">
        <v>0</v>
      </c>
      <c r="D23" s="90">
        <v>0</v>
      </c>
      <c r="E23" s="90">
        <v>0</v>
      </c>
      <c r="F23" s="90">
        <f t="shared" si="0"/>
        <v>0</v>
      </c>
      <c r="G23" s="89"/>
      <c r="H23" s="89"/>
      <c r="I23" s="89"/>
      <c r="J23" s="89"/>
    </row>
    <row r="24" spans="1:10" x14ac:dyDescent="0.2">
      <c r="A24" s="118">
        <v>7330</v>
      </c>
      <c r="B24" s="89" t="s">
        <v>64</v>
      </c>
      <c r="C24" s="90">
        <v>0</v>
      </c>
      <c r="D24" s="90">
        <v>0</v>
      </c>
      <c r="E24" s="90">
        <v>0</v>
      </c>
      <c r="F24" s="90">
        <f t="shared" si="0"/>
        <v>0</v>
      </c>
      <c r="G24" s="89"/>
      <c r="H24" s="89"/>
      <c r="I24" s="89"/>
      <c r="J24" s="89"/>
    </row>
    <row r="25" spans="1:10" x14ac:dyDescent="0.2">
      <c r="A25" s="118">
        <v>7340</v>
      </c>
      <c r="B25" s="89" t="s">
        <v>63</v>
      </c>
      <c r="C25" s="90">
        <v>0</v>
      </c>
      <c r="D25" s="90">
        <v>0</v>
      </c>
      <c r="E25" s="90">
        <v>0</v>
      </c>
      <c r="F25" s="90">
        <f t="shared" si="0"/>
        <v>0</v>
      </c>
      <c r="G25" s="89"/>
      <c r="H25" s="89"/>
      <c r="I25" s="89"/>
      <c r="J25" s="89"/>
    </row>
    <row r="26" spans="1:10" x14ac:dyDescent="0.2">
      <c r="A26" s="118">
        <v>7350</v>
      </c>
      <c r="B26" s="89" t="s">
        <v>62</v>
      </c>
      <c r="C26" s="90">
        <v>0</v>
      </c>
      <c r="D26" s="90">
        <v>0</v>
      </c>
      <c r="E26" s="90">
        <v>0</v>
      </c>
      <c r="F26" s="90">
        <f t="shared" si="0"/>
        <v>0</v>
      </c>
      <c r="G26" s="89"/>
      <c r="H26" s="89"/>
      <c r="I26" s="89"/>
      <c r="J26" s="89"/>
    </row>
    <row r="27" spans="1:10" x14ac:dyDescent="0.2">
      <c r="A27" s="118">
        <v>7360</v>
      </c>
      <c r="B27" s="89" t="s">
        <v>61</v>
      </c>
      <c r="C27" s="90">
        <v>0</v>
      </c>
      <c r="D27" s="90">
        <v>0</v>
      </c>
      <c r="E27" s="90">
        <v>0</v>
      </c>
      <c r="F27" s="90">
        <f t="shared" si="0"/>
        <v>0</v>
      </c>
      <c r="G27" s="89"/>
      <c r="H27" s="89"/>
      <c r="I27" s="89"/>
      <c r="J27" s="89"/>
    </row>
    <row r="28" spans="1:10" x14ac:dyDescent="0.2">
      <c r="A28" s="118">
        <v>7410</v>
      </c>
      <c r="B28" s="89" t="s">
        <v>60</v>
      </c>
      <c r="C28" s="90">
        <v>0</v>
      </c>
      <c r="D28" s="90">
        <v>0</v>
      </c>
      <c r="E28" s="90">
        <v>0</v>
      </c>
      <c r="F28" s="90">
        <f t="shared" si="0"/>
        <v>0</v>
      </c>
      <c r="G28" s="89"/>
      <c r="H28" s="89"/>
      <c r="I28" s="89"/>
      <c r="J28" s="89"/>
    </row>
    <row r="29" spans="1:10" x14ac:dyDescent="0.2">
      <c r="A29" s="118">
        <v>7420</v>
      </c>
      <c r="B29" s="89" t="s">
        <v>59</v>
      </c>
      <c r="C29" s="90">
        <v>0</v>
      </c>
      <c r="D29" s="90">
        <v>0</v>
      </c>
      <c r="E29" s="90">
        <v>0</v>
      </c>
      <c r="F29" s="90">
        <f t="shared" si="0"/>
        <v>0</v>
      </c>
      <c r="G29" s="89"/>
      <c r="H29" s="89"/>
      <c r="I29" s="89"/>
      <c r="J29" s="89"/>
    </row>
    <row r="30" spans="1:10" x14ac:dyDescent="0.2">
      <c r="A30" s="118">
        <v>7510</v>
      </c>
      <c r="B30" s="89" t="s">
        <v>58</v>
      </c>
      <c r="C30" s="90">
        <v>0</v>
      </c>
      <c r="D30" s="90">
        <v>0</v>
      </c>
      <c r="E30" s="90">
        <v>0</v>
      </c>
      <c r="F30" s="90">
        <f t="shared" si="0"/>
        <v>0</v>
      </c>
      <c r="G30" s="89"/>
      <c r="H30" s="89"/>
      <c r="I30" s="89"/>
      <c r="J30" s="89"/>
    </row>
    <row r="31" spans="1:10" x14ac:dyDescent="0.2">
      <c r="A31" s="118">
        <v>7520</v>
      </c>
      <c r="B31" s="89" t="s">
        <v>57</v>
      </c>
      <c r="C31" s="90">
        <v>0</v>
      </c>
      <c r="D31" s="90">
        <v>0</v>
      </c>
      <c r="E31" s="90">
        <v>0</v>
      </c>
      <c r="F31" s="90">
        <f t="shared" si="0"/>
        <v>0</v>
      </c>
      <c r="G31" s="89"/>
      <c r="H31" s="89"/>
      <c r="I31" s="89"/>
      <c r="J31" s="89"/>
    </row>
    <row r="32" spans="1:10" x14ac:dyDescent="0.2">
      <c r="A32" s="118">
        <v>7610</v>
      </c>
      <c r="B32" s="89" t="s">
        <v>56</v>
      </c>
      <c r="C32" s="90">
        <v>0</v>
      </c>
      <c r="D32" s="90">
        <v>0</v>
      </c>
      <c r="E32" s="90">
        <v>0</v>
      </c>
      <c r="F32" s="90">
        <f t="shared" si="0"/>
        <v>0</v>
      </c>
      <c r="G32" s="89"/>
      <c r="H32" s="89"/>
      <c r="I32" s="89"/>
      <c r="J32" s="89"/>
    </row>
    <row r="33" spans="1:10" x14ac:dyDescent="0.2">
      <c r="A33" s="118">
        <v>7620</v>
      </c>
      <c r="B33" s="89" t="s">
        <v>55</v>
      </c>
      <c r="C33" s="90">
        <v>0</v>
      </c>
      <c r="D33" s="90">
        <v>0</v>
      </c>
      <c r="E33" s="90">
        <v>0</v>
      </c>
      <c r="F33" s="90">
        <f t="shared" si="0"/>
        <v>0</v>
      </c>
      <c r="G33" s="89"/>
      <c r="H33" s="89"/>
      <c r="I33" s="89"/>
      <c r="J33" s="89"/>
    </row>
    <row r="34" spans="1:10" x14ac:dyDescent="0.2">
      <c r="A34" s="118">
        <v>7630</v>
      </c>
      <c r="B34" s="89" t="s">
        <v>54</v>
      </c>
      <c r="C34" s="90">
        <v>0</v>
      </c>
      <c r="D34" s="90">
        <v>0</v>
      </c>
      <c r="E34" s="90">
        <v>0</v>
      </c>
      <c r="F34" s="90">
        <f t="shared" si="0"/>
        <v>0</v>
      </c>
      <c r="G34" s="89"/>
      <c r="H34" s="89"/>
      <c r="I34" s="89"/>
      <c r="J34" s="89"/>
    </row>
    <row r="35" spans="1:10" x14ac:dyDescent="0.2">
      <c r="A35" s="118">
        <v>7640</v>
      </c>
      <c r="B35" s="89" t="s">
        <v>53</v>
      </c>
      <c r="C35" s="90">
        <v>0</v>
      </c>
      <c r="D35" s="90">
        <v>0</v>
      </c>
      <c r="E35" s="90">
        <v>0</v>
      </c>
      <c r="F35" s="90">
        <f t="shared" ref="F35" si="1">C35+D35+E35</f>
        <v>0</v>
      </c>
      <c r="G35" s="89"/>
      <c r="H35" s="89"/>
      <c r="I35" s="89"/>
      <c r="J35" s="89"/>
    </row>
    <row r="36" spans="1:10" x14ac:dyDescent="0.2">
      <c r="C36" s="17"/>
      <c r="D36" s="17"/>
      <c r="E36" s="17"/>
      <c r="F36" s="17"/>
    </row>
    <row r="37" spans="1:10" s="23" customFormat="1" ht="10.5" x14ac:dyDescent="0.25">
      <c r="A37" s="120">
        <v>8000</v>
      </c>
      <c r="B37" s="23" t="s">
        <v>594</v>
      </c>
    </row>
    <row r="38" spans="1:10" x14ac:dyDescent="0.2">
      <c r="C38" s="17"/>
      <c r="D38" s="17"/>
      <c r="E38" s="17"/>
      <c r="F38" s="17"/>
    </row>
    <row r="39" spans="1:10" ht="10.5" x14ac:dyDescent="0.2">
      <c r="B39" s="246" t="s">
        <v>544</v>
      </c>
      <c r="C39" s="247"/>
      <c r="D39" s="17"/>
      <c r="E39" s="17"/>
      <c r="F39" s="17"/>
    </row>
    <row r="40" spans="1:10" ht="10.5" x14ac:dyDescent="0.2">
      <c r="B40" s="121" t="s">
        <v>405</v>
      </c>
      <c r="C40" s="122">
        <f>H1</f>
        <v>2024</v>
      </c>
      <c r="D40" s="17"/>
      <c r="E40" s="17"/>
      <c r="F40" s="17"/>
    </row>
    <row r="41" spans="1:10" x14ac:dyDescent="0.2">
      <c r="A41" s="119">
        <v>8110</v>
      </c>
      <c r="B41" s="123" t="s">
        <v>52</v>
      </c>
      <c r="C41" s="124">
        <v>36565534.740000002</v>
      </c>
      <c r="D41" s="17"/>
      <c r="E41" s="17"/>
      <c r="F41" s="17"/>
    </row>
    <row r="42" spans="1:10" x14ac:dyDescent="0.2">
      <c r="A42" s="119">
        <v>8120</v>
      </c>
      <c r="B42" s="123" t="s">
        <v>51</v>
      </c>
      <c r="C42" s="124">
        <v>-17649038.210000001</v>
      </c>
      <c r="D42" s="17"/>
      <c r="E42" s="17"/>
      <c r="F42" s="17"/>
    </row>
    <row r="43" spans="1:10" x14ac:dyDescent="0.2">
      <c r="A43" s="119">
        <v>8130</v>
      </c>
      <c r="B43" s="123" t="s">
        <v>50</v>
      </c>
      <c r="C43" s="124">
        <v>813510.28</v>
      </c>
      <c r="D43" s="17"/>
      <c r="E43" s="17"/>
      <c r="F43" s="17"/>
    </row>
    <row r="44" spans="1:10" x14ac:dyDescent="0.2">
      <c r="A44" s="119">
        <v>8140</v>
      </c>
      <c r="B44" s="123" t="s">
        <v>49</v>
      </c>
      <c r="C44" s="124">
        <v>0</v>
      </c>
      <c r="D44" s="17"/>
      <c r="E44" s="17"/>
      <c r="F44" s="17"/>
    </row>
    <row r="45" spans="1:10" x14ac:dyDescent="0.2">
      <c r="A45" s="119">
        <v>8150</v>
      </c>
      <c r="B45" s="125" t="s">
        <v>48</v>
      </c>
      <c r="C45" s="126">
        <v>-19730006.809999999</v>
      </c>
      <c r="D45" s="17"/>
      <c r="E45" s="17"/>
      <c r="F45" s="17"/>
    </row>
    <row r="46" spans="1:10" x14ac:dyDescent="0.2">
      <c r="B46" s="113"/>
      <c r="C46" s="114"/>
      <c r="D46" s="17"/>
      <c r="E46" s="17"/>
      <c r="F46" s="17"/>
    </row>
    <row r="47" spans="1:10" x14ac:dyDescent="0.2">
      <c r="B47" s="31"/>
      <c r="C47" s="32"/>
      <c r="D47" s="17"/>
      <c r="E47" s="17"/>
      <c r="F47" s="17"/>
    </row>
    <row r="48" spans="1:10" ht="10.5" x14ac:dyDescent="0.2">
      <c r="B48" s="246" t="s">
        <v>545</v>
      </c>
      <c r="C48" s="247"/>
    </row>
    <row r="49" spans="1:3" ht="10.5" x14ac:dyDescent="0.2">
      <c r="B49" s="121" t="s">
        <v>405</v>
      </c>
      <c r="C49" s="122">
        <f>H1</f>
        <v>2024</v>
      </c>
    </row>
    <row r="50" spans="1:3" x14ac:dyDescent="0.2">
      <c r="A50" s="119">
        <v>8210</v>
      </c>
      <c r="B50" s="123" t="s">
        <v>47</v>
      </c>
      <c r="C50" s="124">
        <v>-36565534.740000002</v>
      </c>
    </row>
    <row r="51" spans="1:3" x14ac:dyDescent="0.2">
      <c r="A51" s="119">
        <v>8220</v>
      </c>
      <c r="B51" s="123" t="s">
        <v>46</v>
      </c>
      <c r="C51" s="124">
        <v>8043564.3499999996</v>
      </c>
    </row>
    <row r="52" spans="1:3" x14ac:dyDescent="0.2">
      <c r="A52" s="119">
        <v>8230</v>
      </c>
      <c r="B52" s="123" t="s">
        <v>591</v>
      </c>
      <c r="C52" s="124">
        <v>-813510.28</v>
      </c>
    </row>
    <row r="53" spans="1:3" x14ac:dyDescent="0.2">
      <c r="A53" s="119">
        <v>8240</v>
      </c>
      <c r="B53" s="123" t="s">
        <v>45</v>
      </c>
      <c r="C53" s="124">
        <v>15911616.449999999</v>
      </c>
    </row>
    <row r="54" spans="1:3" x14ac:dyDescent="0.2">
      <c r="A54" s="119">
        <v>8250</v>
      </c>
      <c r="B54" s="123" t="s">
        <v>44</v>
      </c>
      <c r="C54" s="124">
        <v>0</v>
      </c>
    </row>
    <row r="55" spans="1:3" x14ac:dyDescent="0.2">
      <c r="A55" s="119">
        <v>8260</v>
      </c>
      <c r="B55" s="123" t="s">
        <v>43</v>
      </c>
      <c r="C55" s="124">
        <v>0.05</v>
      </c>
    </row>
    <row r="56" spans="1:3" x14ac:dyDescent="0.2">
      <c r="A56" s="119">
        <v>8270</v>
      </c>
      <c r="B56" s="125" t="s">
        <v>42</v>
      </c>
      <c r="C56" s="126">
        <v>13423864.17</v>
      </c>
    </row>
    <row r="58" spans="1:3" ht="11.5" x14ac:dyDescent="0.25">
      <c r="A58" s="127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rintOptions horizontalCentered="1"/>
  <pageMargins left="0.39370078740157483" right="0.39370078740157483" top="0.51181102362204722" bottom="0.19685039370078741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ACT!Títulos_a_imprimir</vt:lpstr>
      <vt:lpstr>EFE!Títulos_a_imprimir</vt:lpstr>
      <vt:lpstr>ESF!Títulos_a_imprimir</vt:lpstr>
      <vt:lpstr>VHP!Títulos_a_imprimir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</cp:lastModifiedBy>
  <cp:lastPrinted>2024-07-24T19:11:18Z</cp:lastPrinted>
  <dcterms:created xsi:type="dcterms:W3CDTF">2012-12-11T20:36:24Z</dcterms:created>
  <dcterms:modified xsi:type="dcterms:W3CDTF">2024-07-24T19:13:43Z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