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F37" i="4"/>
  <c r="E37" i="4"/>
  <c r="E40" i="4" s="1"/>
  <c r="D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G21" i="4" s="1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F40" i="4" l="1"/>
  <c r="G31" i="4"/>
  <c r="G40" i="4" s="1"/>
  <c r="C40" i="4"/>
  <c r="D31" i="4"/>
  <c r="D40" i="4" s="1"/>
  <c r="B40" i="4"/>
  <c r="G16" i="4"/>
  <c r="D16" i="4"/>
  <c r="D21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<sst xmlns="http://schemas.openxmlformats.org/spreadsheetml/2006/main" count="62" uniqueCount="39">
  <si>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</si>
  <si>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</si>
  <si>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</si>
  <si>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</si>
  <si>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</si>
  <si>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</si>
  <si>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</si>
  <si>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</si>
  <si>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</si>
  <si>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</si>
  <si>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</si>
  <si>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</si>
  <si>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</si>
  <si>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</si>
  <si>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</si>
  <si>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</si>
  <si>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</si>
  <si>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</si>
  <si>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</si>
  <si>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</si>
  <si>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</si>
  <si>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</si>
  <si>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</si>
  <si>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</si>
  <si>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</si>
  <si>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</si>
  <si>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</si>
  <si>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</si>
  <si>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</si>
  <si>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</si>
  <si>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</si>
  <si>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</si>
  <si>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</si>
  <si>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</si>
  <si>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</si>
  <si>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</si>
  <si>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</si>
  <si>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</si>
  <si>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 Guanajuato, Gto.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</si>
</sst>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3" fillId="0" borderId="15" xfId="8" applyNumberFormat="1" applyFont="1" applyFill="1" applyBorder="1" applyAlignment="1" applyProtection="1">
      <alignment vertical="top"/>
      <protection locked="0"/>
    </xf>
    <xf numFmtId="4" fontId="3" fillId="0" borderId="16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5" xfId="8" applyNumberFormat="1" applyFont="1" applyFill="1" applyBorder="1" applyAlignment="1" applyProtection="1">
      <alignment vertical="top"/>
      <protection locked="0"/>
    </xf>
    <xf numFmtId="4" fontId="7" fillId="0" borderId="16" xfId="8" applyNumberFormat="1" applyFont="1" applyFill="1" applyBorder="1" applyAlignment="1" applyProtection="1">
      <alignment vertical="top"/>
      <protection locked="0"/>
    </xf>
    <xf numFmtId="0" fontId="3" fillId="0" borderId="17" xfId="8" applyFont="1" applyBorder="1" applyAlignment="1" applyProtection="1">
      <alignment horizontal="left" vertical="top" wrapText="1" indent="1"/>
      <protection locked="0"/>
    </xf>
    <xf numFmtId="0" fontId="7" fillId="0" borderId="18" xfId="8" applyFont="1" applyBorder="1" applyAlignment="1" applyProtection="1">
      <alignment horizontal="left" vertical="top" wrapText="1" indent="1"/>
      <protection locked="0"/>
    </xf>
    <xf numFmtId="0" fontId="3" fillId="0" borderId="18" xfId="8" applyFont="1" applyBorder="1" applyAlignment="1" applyProtection="1">
      <alignment horizontal="left" vertical="top" wrapText="1" indent="1"/>
      <protection locked="0"/>
    </xf>
    <xf numFmtId="0" fontId="3" fillId="0" borderId="19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8" fillId="0" borderId="17" xfId="8" applyFont="1" applyBorder="1" applyAlignment="1">
      <alignment horizontal="left" vertical="top"/>
    </xf>
    <xf numFmtId="0" fontId="7" fillId="0" borderId="18" xfId="8" applyFont="1" applyBorder="1" applyAlignment="1">
      <alignment horizontal="left" vertical="top" wrapText="1" indent="1"/>
    </xf>
    <xf numFmtId="0" fontId="8" fillId="0" borderId="18" xfId="8" applyFont="1" applyBorder="1" applyAlignment="1">
      <alignment horizontal="left" vertical="top" wrapText="1"/>
    </xf>
    <xf numFmtId="0" fontId="7" fillId="0" borderId="18" xfId="8" applyFont="1" applyBorder="1" applyAlignment="1">
      <alignment horizontal="left" vertical="top" wrapText="1"/>
    </xf>
    <xf numFmtId="0" fontId="8" fillId="0" borderId="18" xfId="8" applyFont="1" applyBorder="1" applyAlignment="1">
      <alignment vertical="top"/>
    </xf>
    <xf numFmtId="0" fontId="7" fillId="0" borderId="19" xfId="8" applyFont="1" applyBorder="1" applyAlignment="1">
      <alignment horizontal="left" vertical="top" wrapText="1" indent="1"/>
    </xf>
    <xf numFmtId="0" fontId="8" fillId="0" borderId="4" xfId="8" applyFont="1" applyBorder="1" applyAlignment="1">
      <alignment horizontal="center" vertical="top" wrapText="1"/>
    </xf>
    <xf numFmtId="0" fontId="7" fillId="0" borderId="4" xfId="8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2597979</xdr:colOff>
      <xdr:row>48</xdr:row>
      <xdr:rowOff>59910</xdr:rowOff>
    </xdr:from>
    <xdr:to>
      <xdr:col>4</xdr:col>
      <xdr:colOff>681773</xdr:colOff>
      <xdr:row>53</xdr:row>
      <xdr:rowOff>70007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979" y="8105360"/>
          <a:ext cx="4833844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="115" zoomScaleNormal="115" zoomScaleSheetLayoutView="100" workbookViewId="0">
      <selection activeCell="J10" sqref="J10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8" width="12" style="2"/>
    <col min="9" max="9" width="12.5546875" style="2" bestFit="1" customWidth="1"/>
    <col min="10" max="16384" width="12" style="2"/>
  </cols>
  <sheetData>
    <row r="1" spans="1:9" ht="33.65" customHeight="1" x14ac:dyDescent="0.2">
      <c r="A1" s="57" t="s">
        <v>38</v>
      </c>
      <c r="B1" s="58"/>
      <c r="C1" s="58"/>
      <c r="D1" s="58"/>
      <c r="E1" s="58"/>
      <c r="F1" s="58"/>
      <c r="G1" s="59"/>
    </row>
    <row r="2" spans="1:9" s="3" customFormat="1" ht="10.5" x14ac:dyDescent="0.2">
      <c r="A2" s="17"/>
      <c r="B2" s="62" t="s">
        <v>0</v>
      </c>
      <c r="C2" s="63"/>
      <c r="D2" s="63"/>
      <c r="E2" s="63"/>
      <c r="F2" s="64"/>
      <c r="G2" s="60" t="s">
        <v>7</v>
      </c>
    </row>
    <row r="3" spans="1:9" s="1" customFormat="1" ht="24.9" customHeight="1" x14ac:dyDescent="0.2">
      <c r="A3" s="1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1"/>
    </row>
    <row r="4" spans="1:9" s="1" customFormat="1" ht="10.5" x14ac:dyDescent="0.2">
      <c r="A4" s="1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40" t="s">
        <v>14</v>
      </c>
      <c r="B5" s="26">
        <v>0</v>
      </c>
      <c r="C5" s="26">
        <v>0</v>
      </c>
      <c r="D5" s="26">
        <f>B5+C5</f>
        <v>0</v>
      </c>
      <c r="E5" s="26">
        <v>0</v>
      </c>
      <c r="F5" s="26">
        <v>0</v>
      </c>
      <c r="G5" s="27">
        <f>F5-B5</f>
        <v>0</v>
      </c>
    </row>
    <row r="6" spans="1:9" x14ac:dyDescent="0.2">
      <c r="A6" s="41" t="s">
        <v>15</v>
      </c>
      <c r="B6" s="28">
        <v>0</v>
      </c>
      <c r="C6" s="28">
        <v>0</v>
      </c>
      <c r="D6" s="28">
        <f t="shared" ref="D6:D14" si="0">B6+C6</f>
        <v>0</v>
      </c>
      <c r="E6" s="28">
        <v>0</v>
      </c>
      <c r="F6" s="28">
        <v>0</v>
      </c>
      <c r="G6" s="29">
        <f t="shared" ref="G6:G14" si="1">F6-B6</f>
        <v>0</v>
      </c>
    </row>
    <row r="7" spans="1:9" x14ac:dyDescent="0.2">
      <c r="A7" s="42" t="s">
        <v>16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9">
        <f t="shared" si="1"/>
        <v>0</v>
      </c>
    </row>
    <row r="8" spans="1:9" x14ac:dyDescent="0.2">
      <c r="A8" s="42" t="s">
        <v>17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9">
        <f t="shared" si="1"/>
        <v>0</v>
      </c>
    </row>
    <row r="9" spans="1:9" x14ac:dyDescent="0.2">
      <c r="A9" s="42" t="s">
        <v>18</v>
      </c>
      <c r="B9" s="28">
        <v>0</v>
      </c>
      <c r="C9" s="28">
        <v>46000</v>
      </c>
      <c r="D9" s="28">
        <f t="shared" si="0"/>
        <v>46000</v>
      </c>
      <c r="E9" s="28">
        <v>124329.06</v>
      </c>
      <c r="F9" s="28">
        <v>124329.06</v>
      </c>
      <c r="G9" s="29">
        <f t="shared" si="1"/>
        <v>124329.06</v>
      </c>
    </row>
    <row r="10" spans="1:9" x14ac:dyDescent="0.2">
      <c r="A10" s="41" t="s">
        <v>19</v>
      </c>
      <c r="B10" s="28">
        <v>0</v>
      </c>
      <c r="C10" s="28">
        <v>0</v>
      </c>
      <c r="D10" s="28">
        <f t="shared" si="0"/>
        <v>0</v>
      </c>
      <c r="E10" s="28">
        <v>0</v>
      </c>
      <c r="F10" s="28">
        <v>0</v>
      </c>
      <c r="G10" s="29">
        <f t="shared" si="1"/>
        <v>0</v>
      </c>
    </row>
    <row r="11" spans="1:9" x14ac:dyDescent="0.2">
      <c r="A11" s="42" t="s">
        <v>20</v>
      </c>
      <c r="B11" s="28">
        <v>4521993.84</v>
      </c>
      <c r="C11" s="28">
        <v>264857.46000000002</v>
      </c>
      <c r="D11" s="28">
        <f t="shared" si="0"/>
        <v>4786851.3</v>
      </c>
      <c r="E11" s="28">
        <v>3847811.69</v>
      </c>
      <c r="F11" s="28">
        <v>3847811.69</v>
      </c>
      <c r="G11" s="29">
        <f t="shared" si="1"/>
        <v>-674182.14999999991</v>
      </c>
    </row>
    <row r="12" spans="1:9" ht="20" x14ac:dyDescent="0.2">
      <c r="A12" s="42" t="s">
        <v>21</v>
      </c>
      <c r="B12" s="28">
        <v>0</v>
      </c>
      <c r="C12" s="28">
        <v>0</v>
      </c>
      <c r="D12" s="28">
        <f t="shared" si="0"/>
        <v>0</v>
      </c>
      <c r="E12" s="28">
        <v>0</v>
      </c>
      <c r="F12" s="28">
        <v>0</v>
      </c>
      <c r="G12" s="29">
        <f t="shared" si="1"/>
        <v>0</v>
      </c>
    </row>
    <row r="13" spans="1:9" ht="20" x14ac:dyDescent="0.2">
      <c r="A13" s="42" t="s">
        <v>22</v>
      </c>
      <c r="B13" s="28">
        <v>32043540.899999999</v>
      </c>
      <c r="C13" s="28">
        <v>502652.82</v>
      </c>
      <c r="D13" s="28">
        <f t="shared" si="0"/>
        <v>32546193.719999999</v>
      </c>
      <c r="E13" s="28">
        <v>15757866.060000001</v>
      </c>
      <c r="F13" s="28">
        <v>15757866.060000001</v>
      </c>
      <c r="G13" s="29">
        <f t="shared" si="1"/>
        <v>-16285674.839999998</v>
      </c>
    </row>
    <row r="14" spans="1:9" x14ac:dyDescent="0.2">
      <c r="A14" s="42" t="s">
        <v>23</v>
      </c>
      <c r="B14" s="28">
        <v>0</v>
      </c>
      <c r="C14" s="28">
        <v>0</v>
      </c>
      <c r="D14" s="28">
        <f t="shared" si="0"/>
        <v>0</v>
      </c>
      <c r="E14" s="28">
        <v>0</v>
      </c>
      <c r="F14" s="28">
        <v>0</v>
      </c>
      <c r="G14" s="29">
        <f t="shared" si="1"/>
        <v>0</v>
      </c>
    </row>
    <row r="15" spans="1:9" x14ac:dyDescent="0.2">
      <c r="A15" s="43"/>
      <c r="B15" s="30"/>
      <c r="C15" s="30"/>
      <c r="D15" s="30"/>
      <c r="E15" s="30"/>
      <c r="F15" s="30"/>
      <c r="G15" s="31"/>
    </row>
    <row r="16" spans="1:9" ht="10.5" x14ac:dyDescent="0.2">
      <c r="A16" s="44" t="s">
        <v>24</v>
      </c>
      <c r="B16" s="23">
        <f>SUM(B5:B14)</f>
        <v>36565534.739999995</v>
      </c>
      <c r="C16" s="23">
        <f t="shared" ref="C16:G16" si="2">SUM(C5:C14)</f>
        <v>813510.28</v>
      </c>
      <c r="D16" s="23">
        <f t="shared" si="2"/>
        <v>37379045.019999996</v>
      </c>
      <c r="E16" s="23">
        <f t="shared" si="2"/>
        <v>19730006.810000002</v>
      </c>
      <c r="F16" s="24">
        <f t="shared" si="2"/>
        <v>19730006.810000002</v>
      </c>
      <c r="G16" s="25">
        <f t="shared" si="2"/>
        <v>-16835527.93</v>
      </c>
      <c r="I16" s="54"/>
    </row>
    <row r="17" spans="1:7" ht="10.5" x14ac:dyDescent="0.2">
      <c r="A17" s="45"/>
      <c r="B17" s="11"/>
      <c r="C17" s="11"/>
      <c r="D17" s="14"/>
      <c r="E17" s="12" t="s">
        <v>25</v>
      </c>
      <c r="F17" s="15"/>
      <c r="G17" s="10">
        <v>0</v>
      </c>
    </row>
    <row r="18" spans="1:7" ht="10.5" customHeight="1" x14ac:dyDescent="0.2">
      <c r="A18" s="21"/>
      <c r="B18" s="62" t="s">
        <v>0</v>
      </c>
      <c r="C18" s="63"/>
      <c r="D18" s="63"/>
      <c r="E18" s="63"/>
      <c r="F18" s="64"/>
      <c r="G18" s="60" t="s">
        <v>7</v>
      </c>
    </row>
    <row r="19" spans="1:7" ht="21" x14ac:dyDescent="0.2">
      <c r="A19" s="2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1"/>
    </row>
    <row r="20" spans="1:7" ht="10.5" x14ac:dyDescent="0.2">
      <c r="A20" s="2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46" t="s">
        <v>27</v>
      </c>
      <c r="B21" s="32">
        <f t="shared" ref="B21:G21" si="3">SUM(B22+B23+B24+B25+B26+B27+B28+B29)</f>
        <v>0</v>
      </c>
      <c r="C21" s="32">
        <f t="shared" si="3"/>
        <v>0</v>
      </c>
      <c r="D21" s="32">
        <f t="shared" si="3"/>
        <v>0</v>
      </c>
      <c r="E21" s="32">
        <f t="shared" si="3"/>
        <v>0</v>
      </c>
      <c r="F21" s="32">
        <f t="shared" si="3"/>
        <v>0</v>
      </c>
      <c r="G21" s="33">
        <f t="shared" si="3"/>
        <v>0</v>
      </c>
    </row>
    <row r="22" spans="1:7" x14ac:dyDescent="0.2">
      <c r="A22" s="47" t="s">
        <v>14</v>
      </c>
      <c r="B22" s="34">
        <v>0</v>
      </c>
      <c r="C22" s="34">
        <v>0</v>
      </c>
      <c r="D22" s="34">
        <f t="shared" ref="D22:D29" si="4">B22+C22</f>
        <v>0</v>
      </c>
      <c r="E22" s="34">
        <v>0</v>
      </c>
      <c r="F22" s="34">
        <v>0</v>
      </c>
      <c r="G22" s="35">
        <f t="shared" ref="G22:G29" si="5">F22-B22</f>
        <v>0</v>
      </c>
    </row>
    <row r="23" spans="1:7" x14ac:dyDescent="0.2">
      <c r="A23" s="47" t="s">
        <v>15</v>
      </c>
      <c r="B23" s="34">
        <v>0</v>
      </c>
      <c r="C23" s="34">
        <v>0</v>
      </c>
      <c r="D23" s="34">
        <f t="shared" si="4"/>
        <v>0</v>
      </c>
      <c r="E23" s="34">
        <v>0</v>
      </c>
      <c r="F23" s="34">
        <v>0</v>
      </c>
      <c r="G23" s="35">
        <f t="shared" si="5"/>
        <v>0</v>
      </c>
    </row>
    <row r="24" spans="1:7" x14ac:dyDescent="0.2">
      <c r="A24" s="47" t="s">
        <v>16</v>
      </c>
      <c r="B24" s="34">
        <v>0</v>
      </c>
      <c r="C24" s="34">
        <v>0</v>
      </c>
      <c r="D24" s="34">
        <f t="shared" si="4"/>
        <v>0</v>
      </c>
      <c r="E24" s="34">
        <v>0</v>
      </c>
      <c r="F24" s="34">
        <v>0</v>
      </c>
      <c r="G24" s="35">
        <f t="shared" si="5"/>
        <v>0</v>
      </c>
    </row>
    <row r="25" spans="1:7" x14ac:dyDescent="0.2">
      <c r="A25" s="47" t="s">
        <v>17</v>
      </c>
      <c r="B25" s="34">
        <v>0</v>
      </c>
      <c r="C25" s="34">
        <v>0</v>
      </c>
      <c r="D25" s="34">
        <f t="shared" si="4"/>
        <v>0</v>
      </c>
      <c r="E25" s="34">
        <v>0</v>
      </c>
      <c r="F25" s="34">
        <v>0</v>
      </c>
      <c r="G25" s="35">
        <f t="shared" si="5"/>
        <v>0</v>
      </c>
    </row>
    <row r="26" spans="1:7" ht="12" x14ac:dyDescent="0.2">
      <c r="A26" s="47" t="s">
        <v>28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5">
        <f t="shared" si="5"/>
        <v>0</v>
      </c>
    </row>
    <row r="27" spans="1:7" ht="12" x14ac:dyDescent="0.2">
      <c r="A27" s="47" t="s">
        <v>29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5">
        <f t="shared" si="5"/>
        <v>0</v>
      </c>
    </row>
    <row r="28" spans="1:7" ht="20" x14ac:dyDescent="0.2">
      <c r="A28" s="47" t="s">
        <v>30</v>
      </c>
      <c r="B28" s="34">
        <v>0</v>
      </c>
      <c r="C28" s="34">
        <v>0</v>
      </c>
      <c r="D28" s="34">
        <f t="shared" si="4"/>
        <v>0</v>
      </c>
      <c r="E28" s="34">
        <v>0</v>
      </c>
      <c r="F28" s="34">
        <v>0</v>
      </c>
      <c r="G28" s="35">
        <f t="shared" si="5"/>
        <v>0</v>
      </c>
    </row>
    <row r="29" spans="1:7" ht="20" x14ac:dyDescent="0.2">
      <c r="A29" s="47" t="s">
        <v>22</v>
      </c>
      <c r="B29" s="34">
        <v>0</v>
      </c>
      <c r="C29" s="34">
        <v>0</v>
      </c>
      <c r="D29" s="34">
        <f t="shared" si="4"/>
        <v>0</v>
      </c>
      <c r="E29" s="34">
        <v>0</v>
      </c>
      <c r="F29" s="34">
        <v>0</v>
      </c>
      <c r="G29" s="35">
        <f t="shared" si="5"/>
        <v>0</v>
      </c>
    </row>
    <row r="30" spans="1:7" x14ac:dyDescent="0.2">
      <c r="A30" s="47"/>
      <c r="B30" s="34"/>
      <c r="C30" s="34"/>
      <c r="D30" s="34"/>
      <c r="E30" s="34"/>
      <c r="F30" s="34"/>
      <c r="G30" s="35"/>
    </row>
    <row r="31" spans="1:7" ht="31.5" x14ac:dyDescent="0.2">
      <c r="A31" s="48" t="s">
        <v>37</v>
      </c>
      <c r="B31" s="36">
        <f t="shared" ref="B31:G31" si="6">SUM(B32:B35)</f>
        <v>36565534.739999995</v>
      </c>
      <c r="C31" s="36">
        <f t="shared" si="6"/>
        <v>813510.28</v>
      </c>
      <c r="D31" s="36">
        <f t="shared" si="6"/>
        <v>37379045.019999996</v>
      </c>
      <c r="E31" s="36">
        <f t="shared" si="6"/>
        <v>19730006.810000002</v>
      </c>
      <c r="F31" s="36">
        <f t="shared" si="6"/>
        <v>19730006.810000002</v>
      </c>
      <c r="G31" s="37">
        <f t="shared" si="6"/>
        <v>-16835527.93</v>
      </c>
    </row>
    <row r="32" spans="1:7" x14ac:dyDescent="0.2">
      <c r="A32" s="47" t="s">
        <v>15</v>
      </c>
      <c r="B32" s="34">
        <v>0</v>
      </c>
      <c r="C32" s="34">
        <v>0</v>
      </c>
      <c r="D32" s="34">
        <f>B32+C32</f>
        <v>0</v>
      </c>
      <c r="E32" s="34">
        <v>0</v>
      </c>
      <c r="F32" s="34">
        <v>0</v>
      </c>
      <c r="G32" s="35">
        <f>F32-B32</f>
        <v>0</v>
      </c>
    </row>
    <row r="33" spans="1:7" ht="12" x14ac:dyDescent="0.2">
      <c r="A33" s="47" t="s">
        <v>31</v>
      </c>
      <c r="B33" s="34">
        <v>0</v>
      </c>
      <c r="C33" s="34">
        <v>46000</v>
      </c>
      <c r="D33" s="34">
        <f>B33+C33</f>
        <v>46000</v>
      </c>
      <c r="E33" s="34">
        <v>124329.06</v>
      </c>
      <c r="F33" s="34">
        <v>124329.06</v>
      </c>
      <c r="G33" s="35">
        <f t="shared" ref="G33:G35" si="7">F33-B33</f>
        <v>124329.06</v>
      </c>
    </row>
    <row r="34" spans="1:7" ht="12" x14ac:dyDescent="0.2">
      <c r="A34" s="47" t="s">
        <v>32</v>
      </c>
      <c r="B34" s="34">
        <v>4521993.84</v>
      </c>
      <c r="C34" s="34">
        <v>264857.46000000002</v>
      </c>
      <c r="D34" s="34">
        <f>B34+C34</f>
        <v>4786851.3</v>
      </c>
      <c r="E34" s="34">
        <v>3847811.69</v>
      </c>
      <c r="F34" s="34">
        <v>3847811.69</v>
      </c>
      <c r="G34" s="35">
        <f t="shared" si="7"/>
        <v>-674182.14999999991</v>
      </c>
    </row>
    <row r="35" spans="1:7" ht="20" x14ac:dyDescent="0.2">
      <c r="A35" s="47" t="s">
        <v>22</v>
      </c>
      <c r="B35" s="34">
        <v>32043540.899999999</v>
      </c>
      <c r="C35" s="34">
        <v>502652.82</v>
      </c>
      <c r="D35" s="34">
        <f>B35+C35</f>
        <v>32546193.719999999</v>
      </c>
      <c r="E35" s="34">
        <v>15757866.060000001</v>
      </c>
      <c r="F35" s="34">
        <v>15757866.060000001</v>
      </c>
      <c r="G35" s="35">
        <f t="shared" si="7"/>
        <v>-16285674.839999998</v>
      </c>
    </row>
    <row r="36" spans="1:7" x14ac:dyDescent="0.2">
      <c r="A36" s="49"/>
      <c r="B36" s="34"/>
      <c r="C36" s="34"/>
      <c r="D36" s="34"/>
      <c r="E36" s="34"/>
      <c r="F36" s="34"/>
      <c r="G36" s="35"/>
    </row>
    <row r="37" spans="1:7" ht="10.5" x14ac:dyDescent="0.2">
      <c r="A37" s="50" t="s">
        <v>33</v>
      </c>
      <c r="B37" s="36">
        <f t="shared" ref="B37:G37" si="8">SUM(B38)</f>
        <v>0</v>
      </c>
      <c r="C37" s="36">
        <f t="shared" si="8"/>
        <v>0</v>
      </c>
      <c r="D37" s="36">
        <f t="shared" si="8"/>
        <v>0</v>
      </c>
      <c r="E37" s="36">
        <f t="shared" si="8"/>
        <v>0</v>
      </c>
      <c r="F37" s="36">
        <f t="shared" si="8"/>
        <v>0</v>
      </c>
      <c r="G37" s="37">
        <f t="shared" si="8"/>
        <v>0</v>
      </c>
    </row>
    <row r="38" spans="1:7" x14ac:dyDescent="0.2">
      <c r="A38" s="47" t="s">
        <v>23</v>
      </c>
      <c r="B38" s="34">
        <v>0</v>
      </c>
      <c r="C38" s="34">
        <v>0</v>
      </c>
      <c r="D38" s="34">
        <f>B38+C38</f>
        <v>0</v>
      </c>
      <c r="E38" s="34">
        <v>0</v>
      </c>
      <c r="F38" s="34">
        <v>0</v>
      </c>
      <c r="G38" s="35">
        <f>F38-B38</f>
        <v>0</v>
      </c>
    </row>
    <row r="39" spans="1:7" x14ac:dyDescent="0.2">
      <c r="A39" s="51"/>
      <c r="B39" s="38"/>
      <c r="C39" s="38"/>
      <c r="D39" s="38"/>
      <c r="E39" s="38"/>
      <c r="F39" s="38"/>
      <c r="G39" s="39"/>
    </row>
    <row r="40" spans="1:7" ht="10.5" x14ac:dyDescent="0.2">
      <c r="A40" s="52" t="s">
        <v>24</v>
      </c>
      <c r="B40" s="23">
        <f>SUM(B37+B31+B21)</f>
        <v>36565534.739999995</v>
      </c>
      <c r="C40" s="23">
        <f t="shared" ref="C40:G40" si="9">SUM(C37+C31+C21)</f>
        <v>813510.28</v>
      </c>
      <c r="D40" s="23">
        <f t="shared" si="9"/>
        <v>37379045.019999996</v>
      </c>
      <c r="E40" s="23">
        <f t="shared" si="9"/>
        <v>19730006.810000002</v>
      </c>
      <c r="F40" s="23">
        <f t="shared" si="9"/>
        <v>19730006.810000002</v>
      </c>
      <c r="G40" s="25">
        <f t="shared" si="9"/>
        <v>-16835527.93</v>
      </c>
    </row>
    <row r="41" spans="1:7" ht="10.5" x14ac:dyDescent="0.2">
      <c r="A41" s="53"/>
      <c r="B41" s="9"/>
      <c r="C41" s="9"/>
      <c r="D41" s="9"/>
      <c r="E41" s="12" t="s">
        <v>25</v>
      </c>
      <c r="F41" s="13"/>
      <c r="G41" s="10">
        <v>0</v>
      </c>
    </row>
    <row r="42" spans="1:7" ht="13" customHeight="1" x14ac:dyDescent="0.2">
      <c r="A42" s="56" t="s">
        <v>34</v>
      </c>
      <c r="B42" s="56"/>
      <c r="C42" s="56"/>
      <c r="D42" s="56"/>
      <c r="E42" s="56"/>
      <c r="F42" s="56"/>
      <c r="G42" s="56"/>
    </row>
    <row r="43" spans="1:7" ht="12" x14ac:dyDescent="0.2">
      <c r="A43" s="16" t="s">
        <v>35</v>
      </c>
    </row>
    <row r="44" spans="1:7" ht="25" customHeight="1" x14ac:dyDescent="0.2">
      <c r="A44" s="55" t="s">
        <v>36</v>
      </c>
      <c r="B44" s="55"/>
      <c r="C44" s="55"/>
      <c r="D44" s="55"/>
      <c r="E44" s="55"/>
      <c r="F44" s="55"/>
      <c r="G44" s="55"/>
    </row>
  </sheetData>
  <sheetProtection formatCells="0" formatColumns="0" formatRows="0" insertRows="0" autoFilter="0"/>
  <mergeCells count="7">
    <mergeCell ref="A44:G44"/>
    <mergeCell ref="A42:G42"/>
    <mergeCell ref="A1:G1"/>
    <mergeCell ref="G2:G3"/>
    <mergeCell ref="G18:G19"/>
    <mergeCell ref="B2:F2"/>
    <mergeCell ref="B18:F18"/>
  </mergeCells>
  <printOptions horizontalCentered="1"/>
  <pageMargins left="0.39370078740157483" right="0.39370078740157483" top="0.39370078740157483" bottom="0.19685039370078741" header="0.31496062992125984" footer="0.31496062992125984"/>
  <pageSetup scale="8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CLAGUILARO</cp:lastModifiedBy>
  <cp:revision/>
  <cp:lastPrinted>2024-07-24T19:19:14Z</cp:lastPrinted>
  <dcterms:created xsi:type="dcterms:W3CDTF">2012-12-11T20:48:19Z</dcterms:created>
  <dcterms:modified xsi:type="dcterms:W3CDTF">2024-07-24T19:19:27Z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