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2">CA!$A$1:$G$53</definedName>
    <definedName name="_xlnm.Print_Area" localSheetId="3">CFG!$A$1:$G$60</definedName>
    <definedName name="_xlnm.Print_Area" localSheetId="0">COG!$A$1:$G$90</definedName>
    <definedName name="_xlnm.Print_Area" localSheetId="1">CTG!$A$1:$G$30</definedName>
    <definedName name="_xlnm.Print_Titles" localSheetId="0">COG!$1:$4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D13" i="4"/>
  <c r="G13" i="4" s="1"/>
  <c r="D12" i="4"/>
  <c r="G12" i="4" s="1"/>
  <c r="F42" i="4" l="1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7" i="4"/>
  <c r="E17" i="4"/>
  <c r="C17" i="4"/>
  <c r="B17" i="4"/>
  <c r="G28" i="4" l="1"/>
  <c r="G42" i="4"/>
  <c r="D28" i="4"/>
  <c r="D42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0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<sst xmlns="http://schemas.openxmlformats.org/spreadsheetml/2006/main" count="207" uniqueCount="147">
  <si>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</si>
  <si>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</si>
  <si>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</si>
  <si>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</si>
  <si>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</si>
  <si>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</si>
  <si>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</si>
  <si>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</si>
  <si>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</si>
  <si>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</si>
  <si>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</si>
  <si>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</si>
  <si>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</si>
  <si>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</si>
  <si>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</si>
  <si>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</si>
  <si>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</si>
  <si>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</si>
  <si>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</si>
  <si>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</si>
  <si>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</si>
  <si>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</si>
  <si>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</si>
  <si>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</si>
  <si>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</si>
  <si>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</si>
  <si>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</si>
  <si>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</si>
  <si>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</si>
  <si>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</si>
  <si>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</si>
  <si>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</si>
  <si>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</si>
  <si>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</si>
  <si>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</si>
  <si>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</si>
  <si>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</si>
  <si>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</si>
  <si>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</si>
  <si>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</si>
  <si>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</si>
  <si>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</si>
  <si>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</si>
  <si>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</si>
  <si>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</si>
  <si>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</si>
  <si>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</si>
  <si>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</si>
  <si>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</si>
  <si>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</si>
  <si>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</si>
  <si>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</si>
  <si>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</si>
  <si>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</si>
  <si>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</si>
  <si>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</si>
  <si>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</si>
  <si>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</si>
  <si>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</si>
  <si>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</si>
  <si>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</si>
  <si>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</si>
  <si>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</si>
  <si>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</si>
  <si>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</si>
  <si>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</si>
  <si>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</si>
  <si>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</si>
  <si>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</si>
  <si>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</si>
  <si>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</si>
  <si>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</si>
  <si>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</si>
  <si>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</si>
  <si>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</si>
  <si>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</si>
  <si>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</si>
  <si>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</si>
  <si>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</si>
  <si>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</si>
  <si>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</si>
  <si>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</si>
  <si>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</si>
  <si>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</si>
  <si>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</si>
  <si>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</si>
  <si>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</si>
  <si>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</si>
  <si>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</si>
  <si>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</si>
  <si>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</si>
  <si>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</si>
  <si>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</si>
  <si>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</si>
  <si>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</si>
  <si>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</si>
  <si>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</si>
  <si>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</si>
  <si>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</si>
  <si>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</si>
  <si>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</si>
  <si>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</si>
  <si>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</si>
  <si>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</si>
  <si>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</si>
  <si>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</si>
  <si>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</si>
  <si>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</si>
  <si>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</si>
  <si>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</si>
  <si>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</si>
  <si>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</si>
  <si>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</si>
  <si>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</si>
  <si>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</si>
  <si>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</si>
  <si>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</si>
  <si>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</si>
  <si>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</si>
  <si>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</si>
  <si>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</si>
  <si>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</si>
  <si>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</si>
  <si>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</si>
  <si>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</si>
  <si>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</si>
  <si>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</si>
  <si>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</si>
  <si>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 Guanajuato, Gto.
Estado Analítico del Ejercicio del Presupuesto de Egresos
Clasificación por Objeto del Gasto (Capítulo y Concepto)
Del 1 de Enero al 30 de Junio de 2024</t>
  </si>
  <si>
    <t>Sistema para el Desarrollo Integral de la Familia de Guanajuato, Gto.
Estado Analítico del Ejercicio del Presupuesto de Egresos
Clasificación Económica (por Tipo de Gasto)
Del 1 de Enero al 30 de Junio de 2024</t>
  </si>
  <si>
    <t>31120M13D010100 DIRECCION GENERAL</t>
  </si>
  <si>
    <t>31120M13D010200 UNIDAD MUNICIPAL DE REHA</t>
  </si>
  <si>
    <t>31120M13D010300 ASISTENCIA SOCIAL A POBL</t>
  </si>
  <si>
    <t>31120M13D010400 COORDINACION DE CENTROS</t>
  </si>
  <si>
    <t>31120M13D010500 CENTRO COLIBRI PROTECCIO</t>
  </si>
  <si>
    <t>31120M13D020100 DIRECCION ADMINISTRATIVA</t>
  </si>
  <si>
    <t>31120M13D020200 COORDINACION DE ESTANCIA</t>
  </si>
  <si>
    <t>31120M13D030200 COMUNIDAD DIFERENTE</t>
  </si>
  <si>
    <t>31120M13D030300 ASISTENCIA ALIMENTARIA</t>
  </si>
  <si>
    <t>31120M13D030400 FORMANDO INFANCIAS LIBRE</t>
  </si>
  <si>
    <t>31120M13D030500 CENTRO DE ORIENTACION FA</t>
  </si>
  <si>
    <t>31120M13D030600 ATENCION PSICOLOGICA</t>
  </si>
  <si>
    <t>Sistema para el Desarrollo Integral de la Familia de Guanajuato, Gto.
Estado Analítico del Ejercicio del Presupuesto de Egresos
Clasificación Administrativa
Del 1 de Enero al 30 de Junio de 2024</t>
  </si>
  <si>
    <t>Sistema para el Desarrollo Integral de la Familia de Guanajuato, Gto.
Estado Analítico del Ejercicio del Presupuesto de Egresos
Clasificación Administrativa (Poderes)
Del 1 de Enero al 30 de Junio de 2024</t>
  </si>
  <si>
    <t>Sistema para el Desarrollo Integral de la Familia de Guanajuato, Gto.
Estado Analítico del Ejercicio del Presupuesto de Egresos
Clasificación Administrativa (Sector Paraestatal)
Del 1 de Enero al 30 de Junio de 2024</t>
  </si>
  <si>
    <t>Sistema para el Desarrollo Integral de la Familia de Guanajuato, Gto.
Estado Analítico del Ejercicio del Presupuesto de Egresos
Clasificación Funcional (Finalidad y Función)
Del 1 de Enero al 30 de Junio de 2024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</si>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</sst>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left"/>
    </xf>
    <xf numFmtId="4" fontId="6" fillId="0" borderId="13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  <xf numFmtId="0" fontId="6" fillId="0" borderId="17" xfId="0" applyFont="1" applyBorder="1" applyAlignment="1">
      <alignment horizontal="left"/>
    </xf>
    <xf numFmtId="4" fontId="6" fillId="0" borderId="15" xfId="0" applyNumberFormat="1" applyFont="1" applyBorder="1" applyProtection="1">
      <protection locked="0"/>
    </xf>
    <xf numFmtId="4" fontId="6" fillId="0" borderId="16" xfId="0" applyNumberFormat="1" applyFont="1" applyBorder="1" applyProtection="1">
      <protection locked="0"/>
    </xf>
    <xf numFmtId="4" fontId="6" fillId="0" borderId="18" xfId="0" applyNumberFormat="1" applyFont="1" applyBorder="1" applyProtection="1">
      <protection locked="0"/>
    </xf>
    <xf numFmtId="4" fontId="6" fillId="0" borderId="19" xfId="0" applyNumberFormat="1" applyFont="1" applyBorder="1" applyProtection="1">
      <protection locked="0"/>
    </xf>
    <xf numFmtId="0" fontId="6" fillId="2" borderId="7" xfId="9" applyFont="1" applyFill="1" applyBorder="1" applyAlignment="1">
      <alignment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vertical="center"/>
    </xf>
    <xf numFmtId="0" fontId="2" fillId="0" borderId="17" xfId="0" applyFont="1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6" fillId="0" borderId="2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1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2" xfId="9" applyFont="1" applyBorder="1" applyAlignment="1">
      <alignment vertical="center"/>
    </xf>
    <xf numFmtId="0" fontId="2" fillId="0" borderId="17" xfId="0" applyFont="1" applyBorder="1" applyAlignment="1">
      <alignment horizontal="left" wrapText="1" indent="1"/>
    </xf>
    <xf numFmtId="0" fontId="2" fillId="0" borderId="17" xfId="0" applyFont="1" applyBorder="1" applyAlignment="1">
      <alignment vertical="center"/>
    </xf>
    <xf numFmtId="4" fontId="2" fillId="0" borderId="15" xfId="0" applyNumberFormat="1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 applyProtection="1">
      <alignment vertical="center"/>
      <protection locked="0"/>
    </xf>
    <xf numFmtId="4" fontId="6" fillId="0" borderId="19" xfId="0" applyNumberFormat="1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0" fillId="0" borderId="17" xfId="0" applyBorder="1" applyAlignment="1" applyProtection="1">
      <alignment horizontal="left" indent="1"/>
      <protection locked="0"/>
    </xf>
    <xf numFmtId="0" fontId="2" fillId="0" borderId="17" xfId="0" applyFont="1" applyBorder="1" applyAlignment="1" applyProtection="1">
      <alignment horizontal="left" inden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2689086</xdr:colOff>
      <xdr:row>85</xdr:row>
      <xdr:rowOff>11044</xdr:rowOff>
    </xdr:from>
    <xdr:to>
      <xdr:col>4</xdr:col>
      <xdr:colOff>690054</xdr:colOff>
      <xdr:row>90</xdr:row>
      <xdr:rowOff>21141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086" y="11595653"/>
          <a:ext cx="4831359" cy="645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25</xdr:row>
      <xdr:rowOff>19050</xdr:rowOff>
    </xdr:from>
    <xdr:to>
      <xdr:col>4</xdr:col>
      <xdr:colOff>868959</xdr:colOff>
      <xdr:row>30</xdr:row>
      <xdr:rowOff>29147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4432300"/>
          <a:ext cx="4831359" cy="645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2256107</xdr:colOff>
      <xdr:row>24</xdr:row>
      <xdr:rowOff>64928</xdr:rowOff>
    </xdr:from>
    <xdr:ext cx="667427" cy="248851"/>
    <xdr:sp macro="" textlink="">
      <xdr:nvSpPr>
        <xdr:cNvPr id="3" name="CuadroTexto 2"/>
        <xdr:cNvSpPr txBox="1"/>
      </xdr:nvSpPr>
      <xdr:spPr>
        <a:xfrm>
          <a:off x="2256107" y="4610652"/>
          <a:ext cx="66742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>
              <a:solidFill>
                <a:srgbClr val="0070C0"/>
              </a:solidFill>
            </a:rPr>
            <a:t>No aplica</a:t>
          </a:r>
        </a:p>
      </xdr:txBody>
    </xdr:sp>
    <xdr:clientData/>
  </xdr:oneCellAnchor>
  <xdr:twoCellAnchor editAs="oneCell">
    <xdr:from>
      <xdr:col>0</xdr:col>
      <xdr:colOff>3476380</xdr:colOff>
      <xdr:row>48</xdr:row>
      <xdr:rowOff>61057</xdr:rowOff>
    </xdr:from>
    <xdr:to>
      <xdr:col>4</xdr:col>
      <xdr:colOff>423970</xdr:colOff>
      <xdr:row>53</xdr:row>
      <xdr:rowOff>71154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380" y="8043007"/>
          <a:ext cx="4821590" cy="6450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2938946</xdr:colOff>
      <xdr:row>55</xdr:row>
      <xdr:rowOff>38190</xdr:rowOff>
    </xdr:from>
    <xdr:to>
      <xdr:col>4</xdr:col>
      <xdr:colOff>256138</xdr:colOff>
      <xdr:row>60</xdr:row>
      <xdr:rowOff>48287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8946" y="7785190"/>
          <a:ext cx="483227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79"/>
  <sheetViews>
    <sheetView showGridLines="0" topLeftCell="A58" zoomScale="115" zoomScaleNormal="115" zoomScaleSheetLayoutView="115" workbookViewId="0">
      <selection activeCell="F84" sqref="F84"/>
    </sheetView>
  </sheetViews>
  <sheetFormatPr baseColWidth="10" defaultColWidth="12" defaultRowHeight="10" x14ac:dyDescent="0.2"/>
  <cols>
    <col min="1" max="1" width="62.88671875" style="1" customWidth="1"/>
    <col min="2" max="2" width="18.33203125" style="1" customWidth="1"/>
    <col min="3" max="3" width="19.88671875" style="1" customWidth="1"/>
    <col min="4" max="7" width="18.33203125" style="1" customWidth="1"/>
    <col min="8" max="16384" width="12" style="1"/>
  </cols>
  <sheetData>
    <row r="1" spans="1:8" ht="50.15" customHeight="1" x14ac:dyDescent="0.2">
      <c r="A1" s="44" t="s">
        <v>128</v>
      </c>
      <c r="B1" s="45"/>
      <c r="C1" s="45"/>
      <c r="D1" s="45"/>
      <c r="E1" s="45"/>
      <c r="F1" s="45"/>
      <c r="G1" s="46"/>
    </row>
    <row r="2" spans="1:8" ht="10.5" x14ac:dyDescent="0.2">
      <c r="A2" s="21"/>
      <c r="B2" s="6"/>
      <c r="C2" s="7"/>
      <c r="D2" s="9" t="s">
        <v>57</v>
      </c>
      <c r="E2" s="7"/>
      <c r="F2" s="8"/>
      <c r="G2" s="47" t="s">
        <v>56</v>
      </c>
    </row>
    <row r="3" spans="1:8" ht="24.9" customHeight="1" x14ac:dyDescent="0.2">
      <c r="A3" s="22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8"/>
    </row>
    <row r="4" spans="1:8" ht="10.5" x14ac:dyDescent="0.2">
      <c r="A4" s="23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ht="10.5" x14ac:dyDescent="0.25">
      <c r="A5" s="11" t="s">
        <v>58</v>
      </c>
      <c r="B5" s="12">
        <f>SUM(B6:B12)</f>
        <v>24686528.48</v>
      </c>
      <c r="C5" s="12">
        <f>SUM(C6:C12)</f>
        <v>715173.33000000007</v>
      </c>
      <c r="D5" s="12">
        <f>B5+C5</f>
        <v>25401701.810000002</v>
      </c>
      <c r="E5" s="12">
        <f>SUM(E6:E12)</f>
        <v>9635021.5199999996</v>
      </c>
      <c r="F5" s="12">
        <f>SUM(F6:F12)</f>
        <v>9635021.5199999996</v>
      </c>
      <c r="G5" s="13">
        <f>D5-E5</f>
        <v>15766680.290000003</v>
      </c>
    </row>
    <row r="6" spans="1:8" x14ac:dyDescent="0.2">
      <c r="A6" s="24" t="s">
        <v>62</v>
      </c>
      <c r="B6" s="14">
        <v>9243878.7899999991</v>
      </c>
      <c r="C6" s="14">
        <v>-62853</v>
      </c>
      <c r="D6" s="14">
        <f t="shared" ref="D6:D69" si="0">B6+C6</f>
        <v>9181025.7899999991</v>
      </c>
      <c r="E6" s="14">
        <v>3326004.17</v>
      </c>
      <c r="F6" s="14">
        <v>3326004.17</v>
      </c>
      <c r="G6" s="15">
        <f t="shared" ref="G6:G69" si="1">D6-E6</f>
        <v>5855021.6199999992</v>
      </c>
      <c r="H6" s="4">
        <v>1100</v>
      </c>
    </row>
    <row r="7" spans="1:8" x14ac:dyDescent="0.2">
      <c r="A7" s="24" t="s">
        <v>63</v>
      </c>
      <c r="B7" s="14">
        <v>1844413.8</v>
      </c>
      <c r="C7" s="14">
        <v>62853</v>
      </c>
      <c r="D7" s="14">
        <f t="shared" si="0"/>
        <v>1907266.8</v>
      </c>
      <c r="E7" s="14">
        <v>1273716.33</v>
      </c>
      <c r="F7" s="14">
        <v>1273716.33</v>
      </c>
      <c r="G7" s="15">
        <f t="shared" si="1"/>
        <v>633550.47</v>
      </c>
      <c r="H7" s="4">
        <v>1200</v>
      </c>
    </row>
    <row r="8" spans="1:8" x14ac:dyDescent="0.2">
      <c r="A8" s="24" t="s">
        <v>64</v>
      </c>
      <c r="B8" s="14">
        <v>1753916.69</v>
      </c>
      <c r="C8" s="14">
        <v>153965.03</v>
      </c>
      <c r="D8" s="14">
        <f t="shared" si="0"/>
        <v>1907881.72</v>
      </c>
      <c r="E8" s="14">
        <v>269348.45</v>
      </c>
      <c r="F8" s="14">
        <v>269348.45</v>
      </c>
      <c r="G8" s="15">
        <f t="shared" si="1"/>
        <v>1638533.27</v>
      </c>
      <c r="H8" s="4">
        <v>1300</v>
      </c>
    </row>
    <row r="9" spans="1:8" x14ac:dyDescent="0.2">
      <c r="A9" s="24" t="s">
        <v>33</v>
      </c>
      <c r="B9" s="14">
        <v>4414845.38</v>
      </c>
      <c r="C9" s="14">
        <v>0</v>
      </c>
      <c r="D9" s="14">
        <f t="shared" si="0"/>
        <v>4414845.38</v>
      </c>
      <c r="E9" s="14">
        <v>1531685.39</v>
      </c>
      <c r="F9" s="14">
        <v>1531685.39</v>
      </c>
      <c r="G9" s="15">
        <f t="shared" si="1"/>
        <v>2883159.99</v>
      </c>
      <c r="H9" s="4">
        <v>1400</v>
      </c>
    </row>
    <row r="10" spans="1:8" x14ac:dyDescent="0.2">
      <c r="A10" s="24" t="s">
        <v>65</v>
      </c>
      <c r="B10" s="14">
        <v>7013584.8899999997</v>
      </c>
      <c r="C10" s="14">
        <v>561208.30000000005</v>
      </c>
      <c r="D10" s="14">
        <f t="shared" si="0"/>
        <v>7574793.1899999995</v>
      </c>
      <c r="E10" s="14">
        <v>3234267.18</v>
      </c>
      <c r="F10" s="14">
        <v>3234267.18</v>
      </c>
      <c r="G10" s="15">
        <f t="shared" si="1"/>
        <v>4340526.01</v>
      </c>
      <c r="H10" s="4">
        <v>1500</v>
      </c>
    </row>
    <row r="11" spans="1:8" x14ac:dyDescent="0.2">
      <c r="A11" s="24" t="s">
        <v>34</v>
      </c>
      <c r="B11" s="14">
        <v>415888.93</v>
      </c>
      <c r="C11" s="14">
        <v>0</v>
      </c>
      <c r="D11" s="14">
        <f t="shared" si="0"/>
        <v>415888.93</v>
      </c>
      <c r="E11" s="14">
        <v>0</v>
      </c>
      <c r="F11" s="14">
        <v>0</v>
      </c>
      <c r="G11" s="15">
        <f t="shared" si="1"/>
        <v>415888.93</v>
      </c>
      <c r="H11" s="4">
        <v>1600</v>
      </c>
    </row>
    <row r="12" spans="1:8" x14ac:dyDescent="0.2">
      <c r="A12" s="24" t="s">
        <v>66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5">
        <f t="shared" si="1"/>
        <v>0</v>
      </c>
      <c r="H12" s="4">
        <v>1700</v>
      </c>
    </row>
    <row r="13" spans="1:8" ht="10.5" x14ac:dyDescent="0.25">
      <c r="A13" s="16" t="s">
        <v>122</v>
      </c>
      <c r="B13" s="17">
        <f>SUM(B14:B22)</f>
        <v>4920508.5200000005</v>
      </c>
      <c r="C13" s="17">
        <f>SUM(C14:C22)</f>
        <v>-170202</v>
      </c>
      <c r="D13" s="17">
        <f t="shared" si="0"/>
        <v>4750306.5200000005</v>
      </c>
      <c r="E13" s="17">
        <f>SUM(E14:E22)</f>
        <v>1253854.3400000001</v>
      </c>
      <c r="F13" s="17">
        <f>SUM(F14:F22)</f>
        <v>1253854.3400000001</v>
      </c>
      <c r="G13" s="18">
        <f t="shared" si="1"/>
        <v>3496452.1800000006</v>
      </c>
      <c r="H13" s="5">
        <v>0</v>
      </c>
    </row>
    <row r="14" spans="1:8" x14ac:dyDescent="0.2">
      <c r="A14" s="24" t="s">
        <v>67</v>
      </c>
      <c r="B14" s="14">
        <v>742191.65</v>
      </c>
      <c r="C14" s="14">
        <v>0</v>
      </c>
      <c r="D14" s="14">
        <f t="shared" si="0"/>
        <v>742191.65</v>
      </c>
      <c r="E14" s="14">
        <v>212510.12</v>
      </c>
      <c r="F14" s="14">
        <v>212510.12</v>
      </c>
      <c r="G14" s="15">
        <f t="shared" si="1"/>
        <v>529681.53</v>
      </c>
      <c r="H14" s="4">
        <v>2100</v>
      </c>
    </row>
    <row r="15" spans="1:8" x14ac:dyDescent="0.2">
      <c r="A15" s="24" t="s">
        <v>68</v>
      </c>
      <c r="B15" s="14">
        <v>1931616.95</v>
      </c>
      <c r="C15" s="14">
        <v>-170202</v>
      </c>
      <c r="D15" s="14">
        <f t="shared" si="0"/>
        <v>1761414.95</v>
      </c>
      <c r="E15" s="14">
        <v>153111.25</v>
      </c>
      <c r="F15" s="14">
        <v>153111.25</v>
      </c>
      <c r="G15" s="15">
        <f t="shared" si="1"/>
        <v>1608303.7</v>
      </c>
      <c r="H15" s="4">
        <v>2200</v>
      </c>
    </row>
    <row r="16" spans="1:8" x14ac:dyDescent="0.2">
      <c r="A16" s="24" t="s">
        <v>69</v>
      </c>
      <c r="B16" s="14">
        <v>728000</v>
      </c>
      <c r="C16" s="14">
        <v>0</v>
      </c>
      <c r="D16" s="14">
        <f t="shared" si="0"/>
        <v>728000</v>
      </c>
      <c r="E16" s="14">
        <v>560803.81000000006</v>
      </c>
      <c r="F16" s="14">
        <v>560803.81000000006</v>
      </c>
      <c r="G16" s="15">
        <f t="shared" si="1"/>
        <v>167196.18999999994</v>
      </c>
      <c r="H16" s="4">
        <v>2300</v>
      </c>
    </row>
    <row r="17" spans="1:8" x14ac:dyDescent="0.2">
      <c r="A17" s="24" t="s">
        <v>70</v>
      </c>
      <c r="B17" s="14">
        <v>119772.8</v>
      </c>
      <c r="C17" s="14">
        <v>0</v>
      </c>
      <c r="D17" s="14">
        <f t="shared" si="0"/>
        <v>119772.8</v>
      </c>
      <c r="E17" s="14">
        <v>18517.53</v>
      </c>
      <c r="F17" s="14">
        <v>18517.53</v>
      </c>
      <c r="G17" s="15">
        <f t="shared" si="1"/>
        <v>101255.27</v>
      </c>
      <c r="H17" s="4">
        <v>2400</v>
      </c>
    </row>
    <row r="18" spans="1:8" x14ac:dyDescent="0.2">
      <c r="A18" s="24" t="s">
        <v>71</v>
      </c>
      <c r="B18" s="14">
        <v>18162.71</v>
      </c>
      <c r="C18" s="14">
        <v>0</v>
      </c>
      <c r="D18" s="14">
        <f t="shared" si="0"/>
        <v>18162.71</v>
      </c>
      <c r="E18" s="14">
        <v>6352.47</v>
      </c>
      <c r="F18" s="14">
        <v>6352.47</v>
      </c>
      <c r="G18" s="15">
        <f t="shared" si="1"/>
        <v>11810.239999999998</v>
      </c>
      <c r="H18" s="4">
        <v>2500</v>
      </c>
    </row>
    <row r="19" spans="1:8" x14ac:dyDescent="0.2">
      <c r="A19" s="24" t="s">
        <v>72</v>
      </c>
      <c r="B19" s="14">
        <v>800000.01</v>
      </c>
      <c r="C19" s="14">
        <v>0</v>
      </c>
      <c r="D19" s="14">
        <f t="shared" si="0"/>
        <v>800000.01</v>
      </c>
      <c r="E19" s="14">
        <v>258284.09</v>
      </c>
      <c r="F19" s="14">
        <v>258284.09</v>
      </c>
      <c r="G19" s="15">
        <f t="shared" si="1"/>
        <v>541715.92000000004</v>
      </c>
      <c r="H19" s="4">
        <v>2600</v>
      </c>
    </row>
    <row r="20" spans="1:8" x14ac:dyDescent="0.2">
      <c r="A20" s="24" t="s">
        <v>73</v>
      </c>
      <c r="B20" s="14">
        <v>415100</v>
      </c>
      <c r="C20" s="14">
        <v>0</v>
      </c>
      <c r="D20" s="14">
        <f t="shared" si="0"/>
        <v>415100</v>
      </c>
      <c r="E20" s="14">
        <v>30400</v>
      </c>
      <c r="F20" s="14">
        <v>30400</v>
      </c>
      <c r="G20" s="15">
        <f t="shared" si="1"/>
        <v>384700</v>
      </c>
      <c r="H20" s="4">
        <v>2700</v>
      </c>
    </row>
    <row r="21" spans="1:8" x14ac:dyDescent="0.2">
      <c r="A21" s="24" t="s">
        <v>74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5">
        <f t="shared" si="1"/>
        <v>0</v>
      </c>
      <c r="H21" s="4">
        <v>2800</v>
      </c>
    </row>
    <row r="22" spans="1:8" x14ac:dyDescent="0.2">
      <c r="A22" s="24" t="s">
        <v>75</v>
      </c>
      <c r="B22" s="14">
        <v>165664.4</v>
      </c>
      <c r="C22" s="14">
        <v>0</v>
      </c>
      <c r="D22" s="14">
        <f t="shared" si="0"/>
        <v>165664.4</v>
      </c>
      <c r="E22" s="14">
        <v>13875.07</v>
      </c>
      <c r="F22" s="14">
        <v>13875.07</v>
      </c>
      <c r="G22" s="15">
        <f t="shared" si="1"/>
        <v>151789.32999999999</v>
      </c>
      <c r="H22" s="4">
        <v>2900</v>
      </c>
    </row>
    <row r="23" spans="1:8" ht="10.5" x14ac:dyDescent="0.25">
      <c r="A23" s="16" t="s">
        <v>59</v>
      </c>
      <c r="B23" s="17">
        <f>SUM(B24:B32)</f>
        <v>3576618.43</v>
      </c>
      <c r="C23" s="17">
        <f>SUM(C24:C32)</f>
        <v>214618.95</v>
      </c>
      <c r="D23" s="17">
        <f t="shared" si="0"/>
        <v>3791237.3800000004</v>
      </c>
      <c r="E23" s="17">
        <f>SUM(E24:E32)</f>
        <v>1199374.8500000001</v>
      </c>
      <c r="F23" s="17">
        <f>SUM(F24:F32)</f>
        <v>1199374.8</v>
      </c>
      <c r="G23" s="18">
        <f t="shared" si="1"/>
        <v>2591862.5300000003</v>
      </c>
      <c r="H23" s="5">
        <v>0</v>
      </c>
    </row>
    <row r="24" spans="1:8" x14ac:dyDescent="0.2">
      <c r="A24" s="24" t="s">
        <v>76</v>
      </c>
      <c r="B24" s="14">
        <v>1059970.55</v>
      </c>
      <c r="C24" s="14">
        <v>0</v>
      </c>
      <c r="D24" s="14">
        <f t="shared" si="0"/>
        <v>1059970.55</v>
      </c>
      <c r="E24" s="14">
        <v>257045.44</v>
      </c>
      <c r="F24" s="14">
        <v>257045.44</v>
      </c>
      <c r="G24" s="15">
        <f t="shared" si="1"/>
        <v>802925.1100000001</v>
      </c>
      <c r="H24" s="4">
        <v>3100</v>
      </c>
    </row>
    <row r="25" spans="1:8" x14ac:dyDescent="0.2">
      <c r="A25" s="24" t="s">
        <v>77</v>
      </c>
      <c r="B25" s="14">
        <v>44614.11</v>
      </c>
      <c r="C25" s="14">
        <v>0</v>
      </c>
      <c r="D25" s="14">
        <f t="shared" si="0"/>
        <v>44614.11</v>
      </c>
      <c r="E25" s="14">
        <v>6832.4</v>
      </c>
      <c r="F25" s="14">
        <v>6832.4</v>
      </c>
      <c r="G25" s="15">
        <f t="shared" si="1"/>
        <v>37781.71</v>
      </c>
      <c r="H25" s="4">
        <v>3200</v>
      </c>
    </row>
    <row r="26" spans="1:8" x14ac:dyDescent="0.2">
      <c r="A26" s="24" t="s">
        <v>78</v>
      </c>
      <c r="B26" s="14">
        <v>259659.85</v>
      </c>
      <c r="C26" s="14">
        <v>20000</v>
      </c>
      <c r="D26" s="14">
        <f t="shared" si="0"/>
        <v>279659.84999999998</v>
      </c>
      <c r="E26" s="14">
        <v>40105.089999999997</v>
      </c>
      <c r="F26" s="14">
        <v>40105.089999999997</v>
      </c>
      <c r="G26" s="15">
        <f t="shared" si="1"/>
        <v>239554.75999999998</v>
      </c>
      <c r="H26" s="4">
        <v>3300</v>
      </c>
    </row>
    <row r="27" spans="1:8" x14ac:dyDescent="0.2">
      <c r="A27" s="24" t="s">
        <v>79</v>
      </c>
      <c r="B27" s="14">
        <v>169826.45</v>
      </c>
      <c r="C27" s="14">
        <v>0</v>
      </c>
      <c r="D27" s="14">
        <f t="shared" si="0"/>
        <v>169826.45</v>
      </c>
      <c r="E27" s="14">
        <v>142404.01</v>
      </c>
      <c r="F27" s="14">
        <v>142404.01</v>
      </c>
      <c r="G27" s="15">
        <f t="shared" si="1"/>
        <v>27422.440000000002</v>
      </c>
      <c r="H27" s="4">
        <v>3400</v>
      </c>
    </row>
    <row r="28" spans="1:8" x14ac:dyDescent="0.2">
      <c r="A28" s="24" t="s">
        <v>80</v>
      </c>
      <c r="B28" s="14">
        <v>1138305.05</v>
      </c>
      <c r="C28" s="14">
        <v>188465</v>
      </c>
      <c r="D28" s="14">
        <f t="shared" si="0"/>
        <v>1326770.05</v>
      </c>
      <c r="E28" s="14">
        <v>393966.37</v>
      </c>
      <c r="F28" s="14">
        <v>393966.32</v>
      </c>
      <c r="G28" s="15">
        <f t="shared" si="1"/>
        <v>932803.68</v>
      </c>
      <c r="H28" s="4">
        <v>3500</v>
      </c>
    </row>
    <row r="29" spans="1:8" x14ac:dyDescent="0.2">
      <c r="A29" s="24" t="s">
        <v>81</v>
      </c>
      <c r="B29" s="14">
        <v>64896</v>
      </c>
      <c r="C29" s="14">
        <v>0</v>
      </c>
      <c r="D29" s="14">
        <f t="shared" si="0"/>
        <v>64896</v>
      </c>
      <c r="E29" s="14">
        <v>0</v>
      </c>
      <c r="F29" s="14">
        <v>0</v>
      </c>
      <c r="G29" s="15">
        <f t="shared" si="1"/>
        <v>64896</v>
      </c>
      <c r="H29" s="4">
        <v>3600</v>
      </c>
    </row>
    <row r="30" spans="1:8" x14ac:dyDescent="0.2">
      <c r="A30" s="24" t="s">
        <v>82</v>
      </c>
      <c r="B30" s="14">
        <v>10816</v>
      </c>
      <c r="C30" s="14">
        <v>0</v>
      </c>
      <c r="D30" s="14">
        <f t="shared" si="0"/>
        <v>10816</v>
      </c>
      <c r="E30" s="14">
        <v>567</v>
      </c>
      <c r="F30" s="14">
        <v>567</v>
      </c>
      <c r="G30" s="15">
        <f t="shared" si="1"/>
        <v>10249</v>
      </c>
      <c r="H30" s="4">
        <v>3700</v>
      </c>
    </row>
    <row r="31" spans="1:8" x14ac:dyDescent="0.2">
      <c r="A31" s="24" t="s">
        <v>83</v>
      </c>
      <c r="B31" s="14">
        <v>197804.67</v>
      </c>
      <c r="C31" s="14">
        <v>0</v>
      </c>
      <c r="D31" s="14">
        <f t="shared" si="0"/>
        <v>197804.67</v>
      </c>
      <c r="E31" s="14">
        <v>122286.82</v>
      </c>
      <c r="F31" s="14">
        <v>122286.82</v>
      </c>
      <c r="G31" s="15">
        <f t="shared" si="1"/>
        <v>75517.850000000006</v>
      </c>
      <c r="H31" s="4">
        <v>3800</v>
      </c>
    </row>
    <row r="32" spans="1:8" x14ac:dyDescent="0.2">
      <c r="A32" s="24" t="s">
        <v>18</v>
      </c>
      <c r="B32" s="14">
        <v>630725.75</v>
      </c>
      <c r="C32" s="14">
        <v>6153.95</v>
      </c>
      <c r="D32" s="14">
        <f t="shared" si="0"/>
        <v>636879.69999999995</v>
      </c>
      <c r="E32" s="14">
        <v>236167.72</v>
      </c>
      <c r="F32" s="14">
        <v>236167.72</v>
      </c>
      <c r="G32" s="15">
        <f t="shared" si="1"/>
        <v>400711.98</v>
      </c>
      <c r="H32" s="4">
        <v>3900</v>
      </c>
    </row>
    <row r="33" spans="1:8" ht="10.5" x14ac:dyDescent="0.25">
      <c r="A33" s="16" t="s">
        <v>123</v>
      </c>
      <c r="B33" s="17">
        <f>SUM(B34:B42)</f>
        <v>2205548.7599999998</v>
      </c>
      <c r="C33" s="17">
        <f>SUM(C34:C42)</f>
        <v>7920</v>
      </c>
      <c r="D33" s="17">
        <f t="shared" si="0"/>
        <v>2213468.7599999998</v>
      </c>
      <c r="E33" s="17">
        <f>SUM(E34:E42)</f>
        <v>924185.51</v>
      </c>
      <c r="F33" s="17">
        <f>SUM(F34:F42)</f>
        <v>924185.51</v>
      </c>
      <c r="G33" s="18">
        <f t="shared" si="1"/>
        <v>1289283.2499999998</v>
      </c>
      <c r="H33" s="5">
        <v>0</v>
      </c>
    </row>
    <row r="34" spans="1:8" x14ac:dyDescent="0.2">
      <c r="A34" s="24" t="s">
        <v>84</v>
      </c>
      <c r="B34" s="14">
        <v>0</v>
      </c>
      <c r="C34" s="14">
        <v>0</v>
      </c>
      <c r="D34" s="14">
        <f t="shared" si="0"/>
        <v>0</v>
      </c>
      <c r="E34" s="14">
        <v>0</v>
      </c>
      <c r="F34" s="14">
        <v>0</v>
      </c>
      <c r="G34" s="15">
        <f t="shared" si="1"/>
        <v>0</v>
      </c>
      <c r="H34" s="4">
        <v>4100</v>
      </c>
    </row>
    <row r="35" spans="1:8" x14ac:dyDescent="0.2">
      <c r="A35" s="24" t="s">
        <v>85</v>
      </c>
      <c r="B35" s="14">
        <v>0</v>
      </c>
      <c r="C35" s="14">
        <v>0</v>
      </c>
      <c r="D35" s="14">
        <f t="shared" si="0"/>
        <v>0</v>
      </c>
      <c r="E35" s="14">
        <v>0</v>
      </c>
      <c r="F35" s="14">
        <v>0</v>
      </c>
      <c r="G35" s="15">
        <f t="shared" si="1"/>
        <v>0</v>
      </c>
      <c r="H35" s="4">
        <v>4200</v>
      </c>
    </row>
    <row r="36" spans="1:8" x14ac:dyDescent="0.2">
      <c r="A36" s="24" t="s">
        <v>86</v>
      </c>
      <c r="B36" s="14">
        <v>0</v>
      </c>
      <c r="C36" s="14">
        <v>0</v>
      </c>
      <c r="D36" s="14">
        <f t="shared" si="0"/>
        <v>0</v>
      </c>
      <c r="E36" s="14">
        <v>0</v>
      </c>
      <c r="F36" s="14">
        <v>0</v>
      </c>
      <c r="G36" s="15">
        <f t="shared" si="1"/>
        <v>0</v>
      </c>
      <c r="H36" s="4">
        <v>4300</v>
      </c>
    </row>
    <row r="37" spans="1:8" x14ac:dyDescent="0.2">
      <c r="A37" s="24" t="s">
        <v>87</v>
      </c>
      <c r="B37" s="14">
        <v>1719228.43</v>
      </c>
      <c r="C37" s="14">
        <v>7920</v>
      </c>
      <c r="D37" s="14">
        <f t="shared" si="0"/>
        <v>1727148.43</v>
      </c>
      <c r="E37" s="14">
        <v>683926.15</v>
      </c>
      <c r="F37" s="14">
        <v>683926.15</v>
      </c>
      <c r="G37" s="15">
        <f t="shared" si="1"/>
        <v>1043222.2799999999</v>
      </c>
      <c r="H37" s="4">
        <v>4400</v>
      </c>
    </row>
    <row r="38" spans="1:8" x14ac:dyDescent="0.2">
      <c r="A38" s="24" t="s">
        <v>39</v>
      </c>
      <c r="B38" s="14">
        <v>486320.33</v>
      </c>
      <c r="C38" s="14">
        <v>0</v>
      </c>
      <c r="D38" s="14">
        <f t="shared" si="0"/>
        <v>486320.33</v>
      </c>
      <c r="E38" s="14">
        <v>240259.36</v>
      </c>
      <c r="F38" s="14">
        <v>240259.36</v>
      </c>
      <c r="G38" s="15">
        <f t="shared" si="1"/>
        <v>246060.97000000003</v>
      </c>
      <c r="H38" s="4">
        <v>4500</v>
      </c>
    </row>
    <row r="39" spans="1:8" x14ac:dyDescent="0.2">
      <c r="A39" s="24" t="s">
        <v>88</v>
      </c>
      <c r="B39" s="14">
        <v>0</v>
      </c>
      <c r="C39" s="14">
        <v>0</v>
      </c>
      <c r="D39" s="14">
        <f t="shared" si="0"/>
        <v>0</v>
      </c>
      <c r="E39" s="14">
        <v>0</v>
      </c>
      <c r="F39" s="14">
        <v>0</v>
      </c>
      <c r="G39" s="15">
        <f t="shared" si="1"/>
        <v>0</v>
      </c>
      <c r="H39" s="4">
        <v>4600</v>
      </c>
    </row>
    <row r="40" spans="1:8" x14ac:dyDescent="0.2">
      <c r="A40" s="24" t="s">
        <v>89</v>
      </c>
      <c r="B40" s="14">
        <v>0</v>
      </c>
      <c r="C40" s="14">
        <v>0</v>
      </c>
      <c r="D40" s="14">
        <f t="shared" si="0"/>
        <v>0</v>
      </c>
      <c r="E40" s="14">
        <v>0</v>
      </c>
      <c r="F40" s="14">
        <v>0</v>
      </c>
      <c r="G40" s="15">
        <f t="shared" si="1"/>
        <v>0</v>
      </c>
      <c r="H40" s="4">
        <v>4700</v>
      </c>
    </row>
    <row r="41" spans="1:8" x14ac:dyDescent="0.2">
      <c r="A41" s="24" t="s">
        <v>35</v>
      </c>
      <c r="B41" s="14">
        <v>0</v>
      </c>
      <c r="C41" s="14">
        <v>0</v>
      </c>
      <c r="D41" s="14">
        <f t="shared" si="0"/>
        <v>0</v>
      </c>
      <c r="E41" s="14">
        <v>0</v>
      </c>
      <c r="F41" s="14">
        <v>0</v>
      </c>
      <c r="G41" s="15">
        <f t="shared" si="1"/>
        <v>0</v>
      </c>
      <c r="H41" s="4">
        <v>4800</v>
      </c>
    </row>
    <row r="42" spans="1:8" x14ac:dyDescent="0.2">
      <c r="A42" s="24" t="s">
        <v>90</v>
      </c>
      <c r="B42" s="14">
        <v>0</v>
      </c>
      <c r="C42" s="14">
        <v>0</v>
      </c>
      <c r="D42" s="14">
        <f t="shared" si="0"/>
        <v>0</v>
      </c>
      <c r="E42" s="14">
        <v>0</v>
      </c>
      <c r="F42" s="14">
        <v>0</v>
      </c>
      <c r="G42" s="15">
        <f t="shared" si="1"/>
        <v>0</v>
      </c>
      <c r="H42" s="4">
        <v>4900</v>
      </c>
    </row>
    <row r="43" spans="1:8" ht="10.5" x14ac:dyDescent="0.25">
      <c r="A43" s="16" t="s">
        <v>124</v>
      </c>
      <c r="B43" s="17">
        <f>SUM(B44:B52)</f>
        <v>913300</v>
      </c>
      <c r="C43" s="17">
        <f>SUM(C44:C52)</f>
        <v>46000</v>
      </c>
      <c r="D43" s="17">
        <f t="shared" si="0"/>
        <v>959300</v>
      </c>
      <c r="E43" s="17">
        <f>SUM(E44:E52)</f>
        <v>411428</v>
      </c>
      <c r="F43" s="17">
        <f>SUM(F44:F52)</f>
        <v>411428</v>
      </c>
      <c r="G43" s="18">
        <f t="shared" si="1"/>
        <v>547872</v>
      </c>
      <c r="H43" s="5">
        <v>0</v>
      </c>
    </row>
    <row r="44" spans="1:8" x14ac:dyDescent="0.2">
      <c r="A44" s="25" t="s">
        <v>91</v>
      </c>
      <c r="B44" s="14">
        <v>598300</v>
      </c>
      <c r="C44" s="14">
        <v>46000</v>
      </c>
      <c r="D44" s="14">
        <f t="shared" si="0"/>
        <v>644300</v>
      </c>
      <c r="E44" s="14">
        <v>144028</v>
      </c>
      <c r="F44" s="14">
        <v>144028</v>
      </c>
      <c r="G44" s="15">
        <f t="shared" si="1"/>
        <v>500272</v>
      </c>
      <c r="H44" s="4">
        <v>5100</v>
      </c>
    </row>
    <row r="45" spans="1:8" x14ac:dyDescent="0.2">
      <c r="A45" s="24" t="s">
        <v>92</v>
      </c>
      <c r="B45" s="14">
        <v>4500</v>
      </c>
      <c r="C45" s="14">
        <v>0</v>
      </c>
      <c r="D45" s="14">
        <f t="shared" si="0"/>
        <v>4500</v>
      </c>
      <c r="E45" s="14">
        <v>0</v>
      </c>
      <c r="F45" s="14">
        <v>0</v>
      </c>
      <c r="G45" s="15">
        <f t="shared" si="1"/>
        <v>4500</v>
      </c>
      <c r="H45" s="4">
        <v>5200</v>
      </c>
    </row>
    <row r="46" spans="1:8" x14ac:dyDescent="0.2">
      <c r="A46" s="24" t="s">
        <v>93</v>
      </c>
      <c r="B46" s="14">
        <v>10500</v>
      </c>
      <c r="C46" s="14">
        <v>0</v>
      </c>
      <c r="D46" s="14">
        <f t="shared" si="0"/>
        <v>10500</v>
      </c>
      <c r="E46" s="14">
        <v>0</v>
      </c>
      <c r="F46" s="14">
        <v>0</v>
      </c>
      <c r="G46" s="15">
        <f t="shared" si="1"/>
        <v>10500</v>
      </c>
      <c r="H46" s="4">
        <v>5300</v>
      </c>
    </row>
    <row r="47" spans="1:8" x14ac:dyDescent="0.2">
      <c r="A47" s="24" t="s">
        <v>94</v>
      </c>
      <c r="B47" s="14">
        <v>300000</v>
      </c>
      <c r="C47" s="14">
        <v>0</v>
      </c>
      <c r="D47" s="14">
        <f t="shared" si="0"/>
        <v>300000</v>
      </c>
      <c r="E47" s="14">
        <v>267400</v>
      </c>
      <c r="F47" s="14">
        <v>267400</v>
      </c>
      <c r="G47" s="15">
        <f t="shared" si="1"/>
        <v>32600</v>
      </c>
      <c r="H47" s="4">
        <v>5400</v>
      </c>
    </row>
    <row r="48" spans="1:8" x14ac:dyDescent="0.2">
      <c r="A48" s="24" t="s">
        <v>95</v>
      </c>
      <c r="B48" s="14">
        <v>0</v>
      </c>
      <c r="C48" s="14">
        <v>0</v>
      </c>
      <c r="D48" s="14">
        <f t="shared" si="0"/>
        <v>0</v>
      </c>
      <c r="E48" s="14">
        <v>0</v>
      </c>
      <c r="F48" s="14">
        <v>0</v>
      </c>
      <c r="G48" s="15">
        <f t="shared" si="1"/>
        <v>0</v>
      </c>
      <c r="H48" s="4">
        <v>5500</v>
      </c>
    </row>
    <row r="49" spans="1:8" x14ac:dyDescent="0.2">
      <c r="A49" s="24" t="s">
        <v>96</v>
      </c>
      <c r="B49" s="14">
        <v>0</v>
      </c>
      <c r="C49" s="14">
        <v>0</v>
      </c>
      <c r="D49" s="14">
        <f t="shared" si="0"/>
        <v>0</v>
      </c>
      <c r="E49" s="14">
        <v>0</v>
      </c>
      <c r="F49" s="14">
        <v>0</v>
      </c>
      <c r="G49" s="15">
        <f t="shared" si="1"/>
        <v>0</v>
      </c>
      <c r="H49" s="4">
        <v>5600</v>
      </c>
    </row>
    <row r="50" spans="1:8" x14ac:dyDescent="0.2">
      <c r="A50" s="24" t="s">
        <v>97</v>
      </c>
      <c r="B50" s="14">
        <v>0</v>
      </c>
      <c r="C50" s="14">
        <v>0</v>
      </c>
      <c r="D50" s="14">
        <f t="shared" si="0"/>
        <v>0</v>
      </c>
      <c r="E50" s="14">
        <v>0</v>
      </c>
      <c r="F50" s="14">
        <v>0</v>
      </c>
      <c r="G50" s="15">
        <f t="shared" si="1"/>
        <v>0</v>
      </c>
      <c r="H50" s="4">
        <v>5700</v>
      </c>
    </row>
    <row r="51" spans="1:8" x14ac:dyDescent="0.2">
      <c r="A51" s="24" t="s">
        <v>98</v>
      </c>
      <c r="B51" s="14">
        <v>0</v>
      </c>
      <c r="C51" s="14">
        <v>0</v>
      </c>
      <c r="D51" s="14">
        <f t="shared" si="0"/>
        <v>0</v>
      </c>
      <c r="E51" s="14">
        <v>0</v>
      </c>
      <c r="F51" s="14">
        <v>0</v>
      </c>
      <c r="G51" s="15">
        <f t="shared" si="1"/>
        <v>0</v>
      </c>
      <c r="H51" s="4">
        <v>5800</v>
      </c>
    </row>
    <row r="52" spans="1:8" x14ac:dyDescent="0.2">
      <c r="A52" s="24" t="s">
        <v>99</v>
      </c>
      <c r="B52" s="14">
        <v>0</v>
      </c>
      <c r="C52" s="14">
        <v>0</v>
      </c>
      <c r="D52" s="14">
        <f t="shared" si="0"/>
        <v>0</v>
      </c>
      <c r="E52" s="14">
        <v>0</v>
      </c>
      <c r="F52" s="14">
        <v>0</v>
      </c>
      <c r="G52" s="15">
        <f t="shared" si="1"/>
        <v>0</v>
      </c>
      <c r="H52" s="4">
        <v>5900</v>
      </c>
    </row>
    <row r="53" spans="1:8" ht="10.5" x14ac:dyDescent="0.25">
      <c r="A53" s="16" t="s">
        <v>60</v>
      </c>
      <c r="B53" s="17">
        <f>SUM(B54:B56)</f>
        <v>0</v>
      </c>
      <c r="C53" s="17">
        <f>SUM(C54:C56)</f>
        <v>0</v>
      </c>
      <c r="D53" s="17">
        <f t="shared" si="0"/>
        <v>0</v>
      </c>
      <c r="E53" s="17">
        <f>SUM(E54:E56)</f>
        <v>0</v>
      </c>
      <c r="F53" s="17">
        <f>SUM(F54:F56)</f>
        <v>0</v>
      </c>
      <c r="G53" s="18">
        <f t="shared" si="1"/>
        <v>0</v>
      </c>
      <c r="H53" s="5">
        <v>0</v>
      </c>
    </row>
    <row r="54" spans="1:8" x14ac:dyDescent="0.2">
      <c r="A54" s="24" t="s">
        <v>100</v>
      </c>
      <c r="B54" s="14">
        <v>0</v>
      </c>
      <c r="C54" s="14">
        <v>0</v>
      </c>
      <c r="D54" s="14">
        <f t="shared" si="0"/>
        <v>0</v>
      </c>
      <c r="E54" s="14">
        <v>0</v>
      </c>
      <c r="F54" s="14">
        <v>0</v>
      </c>
      <c r="G54" s="15">
        <f t="shared" si="1"/>
        <v>0</v>
      </c>
      <c r="H54" s="4">
        <v>6100</v>
      </c>
    </row>
    <row r="55" spans="1:8" x14ac:dyDescent="0.2">
      <c r="A55" s="24" t="s">
        <v>101</v>
      </c>
      <c r="B55" s="14">
        <v>0</v>
      </c>
      <c r="C55" s="14">
        <v>0</v>
      </c>
      <c r="D55" s="14">
        <f t="shared" si="0"/>
        <v>0</v>
      </c>
      <c r="E55" s="14">
        <v>0</v>
      </c>
      <c r="F55" s="14">
        <v>0</v>
      </c>
      <c r="G55" s="15">
        <f t="shared" si="1"/>
        <v>0</v>
      </c>
      <c r="H55" s="4">
        <v>6200</v>
      </c>
    </row>
    <row r="56" spans="1:8" x14ac:dyDescent="0.2">
      <c r="A56" s="24" t="s">
        <v>102</v>
      </c>
      <c r="B56" s="14">
        <v>0</v>
      </c>
      <c r="C56" s="14">
        <v>0</v>
      </c>
      <c r="D56" s="14">
        <f t="shared" si="0"/>
        <v>0</v>
      </c>
      <c r="E56" s="14">
        <v>0</v>
      </c>
      <c r="F56" s="14">
        <v>0</v>
      </c>
      <c r="G56" s="15">
        <f t="shared" si="1"/>
        <v>0</v>
      </c>
      <c r="H56" s="4">
        <v>6300</v>
      </c>
    </row>
    <row r="57" spans="1:8" ht="10.5" x14ac:dyDescent="0.25">
      <c r="A57" s="16" t="s">
        <v>125</v>
      </c>
      <c r="B57" s="17">
        <f>SUM(B58:B64)</f>
        <v>263030.55</v>
      </c>
      <c r="C57" s="17">
        <f>SUM(C58:C64)</f>
        <v>0</v>
      </c>
      <c r="D57" s="17">
        <f t="shared" si="0"/>
        <v>263030.55</v>
      </c>
      <c r="E57" s="17">
        <f>SUM(E58:E64)</f>
        <v>0</v>
      </c>
      <c r="F57" s="17">
        <f>SUM(F58:F64)</f>
        <v>0</v>
      </c>
      <c r="G57" s="18">
        <f t="shared" si="1"/>
        <v>263030.55</v>
      </c>
      <c r="H57" s="5">
        <v>0</v>
      </c>
    </row>
    <row r="58" spans="1:8" x14ac:dyDescent="0.2">
      <c r="A58" s="24" t="s">
        <v>103</v>
      </c>
      <c r="B58" s="14">
        <v>0</v>
      </c>
      <c r="C58" s="14">
        <v>0</v>
      </c>
      <c r="D58" s="14">
        <f t="shared" si="0"/>
        <v>0</v>
      </c>
      <c r="E58" s="14">
        <v>0</v>
      </c>
      <c r="F58" s="14">
        <v>0</v>
      </c>
      <c r="G58" s="15">
        <f t="shared" si="1"/>
        <v>0</v>
      </c>
      <c r="H58" s="4">
        <v>7100</v>
      </c>
    </row>
    <row r="59" spans="1:8" x14ac:dyDescent="0.2">
      <c r="A59" s="24" t="s">
        <v>104</v>
      </c>
      <c r="B59" s="14">
        <v>0</v>
      </c>
      <c r="C59" s="14">
        <v>0</v>
      </c>
      <c r="D59" s="14">
        <f t="shared" si="0"/>
        <v>0</v>
      </c>
      <c r="E59" s="14">
        <v>0</v>
      </c>
      <c r="F59" s="14">
        <v>0</v>
      </c>
      <c r="G59" s="15">
        <f t="shared" si="1"/>
        <v>0</v>
      </c>
      <c r="H59" s="4">
        <v>7200</v>
      </c>
    </row>
    <row r="60" spans="1:8" x14ac:dyDescent="0.2">
      <c r="A60" s="24" t="s">
        <v>105</v>
      </c>
      <c r="B60" s="14">
        <v>0</v>
      </c>
      <c r="C60" s="14">
        <v>0</v>
      </c>
      <c r="D60" s="14">
        <f t="shared" si="0"/>
        <v>0</v>
      </c>
      <c r="E60" s="14">
        <v>0</v>
      </c>
      <c r="F60" s="14">
        <v>0</v>
      </c>
      <c r="G60" s="15">
        <f t="shared" si="1"/>
        <v>0</v>
      </c>
      <c r="H60" s="4">
        <v>7300</v>
      </c>
    </row>
    <row r="61" spans="1:8" x14ac:dyDescent="0.2">
      <c r="A61" s="24" t="s">
        <v>106</v>
      </c>
      <c r="B61" s="14">
        <v>0</v>
      </c>
      <c r="C61" s="14">
        <v>0</v>
      </c>
      <c r="D61" s="14">
        <f t="shared" si="0"/>
        <v>0</v>
      </c>
      <c r="E61" s="14">
        <v>0</v>
      </c>
      <c r="F61" s="14">
        <v>0</v>
      </c>
      <c r="G61" s="15">
        <f t="shared" si="1"/>
        <v>0</v>
      </c>
      <c r="H61" s="4">
        <v>7400</v>
      </c>
    </row>
    <row r="62" spans="1:8" x14ac:dyDescent="0.2">
      <c r="A62" s="24" t="s">
        <v>107</v>
      </c>
      <c r="B62" s="14">
        <v>0</v>
      </c>
      <c r="C62" s="14">
        <v>0</v>
      </c>
      <c r="D62" s="14">
        <f t="shared" si="0"/>
        <v>0</v>
      </c>
      <c r="E62" s="14">
        <v>0</v>
      </c>
      <c r="F62" s="14">
        <v>0</v>
      </c>
      <c r="G62" s="15">
        <f t="shared" si="1"/>
        <v>0</v>
      </c>
      <c r="H62" s="4">
        <v>7500</v>
      </c>
    </row>
    <row r="63" spans="1:8" x14ac:dyDescent="0.2">
      <c r="A63" s="24" t="s">
        <v>108</v>
      </c>
      <c r="B63" s="14">
        <v>0</v>
      </c>
      <c r="C63" s="14">
        <v>0</v>
      </c>
      <c r="D63" s="14">
        <f t="shared" si="0"/>
        <v>0</v>
      </c>
      <c r="E63" s="14">
        <v>0</v>
      </c>
      <c r="F63" s="14">
        <v>0</v>
      </c>
      <c r="G63" s="15">
        <f t="shared" si="1"/>
        <v>0</v>
      </c>
      <c r="H63" s="4">
        <v>7600</v>
      </c>
    </row>
    <row r="64" spans="1:8" x14ac:dyDescent="0.2">
      <c r="A64" s="24" t="s">
        <v>109</v>
      </c>
      <c r="B64" s="14">
        <v>263030.55</v>
      </c>
      <c r="C64" s="14">
        <v>0</v>
      </c>
      <c r="D64" s="14">
        <f t="shared" si="0"/>
        <v>263030.55</v>
      </c>
      <c r="E64" s="14">
        <v>0</v>
      </c>
      <c r="F64" s="14">
        <v>0</v>
      </c>
      <c r="G64" s="15">
        <f t="shared" si="1"/>
        <v>263030.55</v>
      </c>
      <c r="H64" s="4">
        <v>7900</v>
      </c>
    </row>
    <row r="65" spans="1:8" ht="10.5" x14ac:dyDescent="0.25">
      <c r="A65" s="16" t="s">
        <v>126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8">
        <f t="shared" si="1"/>
        <v>0</v>
      </c>
      <c r="H65" s="5">
        <v>0</v>
      </c>
    </row>
    <row r="66" spans="1:8" x14ac:dyDescent="0.2">
      <c r="A66" s="24" t="s">
        <v>36</v>
      </c>
      <c r="B66" s="14">
        <v>0</v>
      </c>
      <c r="C66" s="14">
        <v>0</v>
      </c>
      <c r="D66" s="14">
        <f t="shared" si="0"/>
        <v>0</v>
      </c>
      <c r="E66" s="14">
        <v>0</v>
      </c>
      <c r="F66" s="14">
        <v>0</v>
      </c>
      <c r="G66" s="15">
        <f t="shared" si="1"/>
        <v>0</v>
      </c>
      <c r="H66" s="4">
        <v>8100</v>
      </c>
    </row>
    <row r="67" spans="1:8" x14ac:dyDescent="0.2">
      <c r="A67" s="24" t="s">
        <v>37</v>
      </c>
      <c r="B67" s="14">
        <v>0</v>
      </c>
      <c r="C67" s="14">
        <v>0</v>
      </c>
      <c r="D67" s="14">
        <f t="shared" si="0"/>
        <v>0</v>
      </c>
      <c r="E67" s="14">
        <v>0</v>
      </c>
      <c r="F67" s="14">
        <v>0</v>
      </c>
      <c r="G67" s="15">
        <f t="shared" si="1"/>
        <v>0</v>
      </c>
      <c r="H67" s="4">
        <v>8300</v>
      </c>
    </row>
    <row r="68" spans="1:8" x14ac:dyDescent="0.2">
      <c r="A68" s="24" t="s">
        <v>38</v>
      </c>
      <c r="B68" s="14">
        <v>0</v>
      </c>
      <c r="C68" s="14">
        <v>0</v>
      </c>
      <c r="D68" s="14">
        <f t="shared" si="0"/>
        <v>0</v>
      </c>
      <c r="E68" s="14">
        <v>0</v>
      </c>
      <c r="F68" s="14">
        <v>0</v>
      </c>
      <c r="G68" s="15">
        <f t="shared" si="1"/>
        <v>0</v>
      </c>
      <c r="H68" s="4">
        <v>8500</v>
      </c>
    </row>
    <row r="69" spans="1:8" ht="10.5" x14ac:dyDescent="0.25">
      <c r="A69" s="16" t="s">
        <v>61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8">
        <f t="shared" si="1"/>
        <v>0</v>
      </c>
      <c r="H69" s="5">
        <v>0</v>
      </c>
    </row>
    <row r="70" spans="1:8" x14ac:dyDescent="0.2">
      <c r="A70" s="24" t="s">
        <v>110</v>
      </c>
      <c r="B70" s="14">
        <v>0</v>
      </c>
      <c r="C70" s="14">
        <v>0</v>
      </c>
      <c r="D70" s="14">
        <f t="shared" ref="D70:D76" si="2">B70+C70</f>
        <v>0</v>
      </c>
      <c r="E70" s="14">
        <v>0</v>
      </c>
      <c r="F70" s="14">
        <v>0</v>
      </c>
      <c r="G70" s="15">
        <f t="shared" ref="G70:G76" si="3">D70-E70</f>
        <v>0</v>
      </c>
      <c r="H70" s="4">
        <v>9100</v>
      </c>
    </row>
    <row r="71" spans="1:8" x14ac:dyDescent="0.2">
      <c r="A71" s="24" t="s">
        <v>111</v>
      </c>
      <c r="B71" s="14">
        <v>0</v>
      </c>
      <c r="C71" s="14">
        <v>0</v>
      </c>
      <c r="D71" s="14">
        <f t="shared" si="2"/>
        <v>0</v>
      </c>
      <c r="E71" s="14">
        <v>0</v>
      </c>
      <c r="F71" s="14">
        <v>0</v>
      </c>
      <c r="G71" s="15">
        <f t="shared" si="3"/>
        <v>0</v>
      </c>
      <c r="H71" s="4">
        <v>9200</v>
      </c>
    </row>
    <row r="72" spans="1:8" x14ac:dyDescent="0.2">
      <c r="A72" s="24" t="s">
        <v>112</v>
      </c>
      <c r="B72" s="14">
        <v>0</v>
      </c>
      <c r="C72" s="14">
        <v>0</v>
      </c>
      <c r="D72" s="14">
        <f t="shared" si="2"/>
        <v>0</v>
      </c>
      <c r="E72" s="14">
        <v>0</v>
      </c>
      <c r="F72" s="14">
        <v>0</v>
      </c>
      <c r="G72" s="15">
        <f t="shared" si="3"/>
        <v>0</v>
      </c>
      <c r="H72" s="4">
        <v>9300</v>
      </c>
    </row>
    <row r="73" spans="1:8" x14ac:dyDescent="0.2">
      <c r="A73" s="24" t="s">
        <v>113</v>
      </c>
      <c r="B73" s="14">
        <v>0</v>
      </c>
      <c r="C73" s="14">
        <v>0</v>
      </c>
      <c r="D73" s="14">
        <f t="shared" si="2"/>
        <v>0</v>
      </c>
      <c r="E73" s="14">
        <v>0</v>
      </c>
      <c r="F73" s="14">
        <v>0</v>
      </c>
      <c r="G73" s="15">
        <f t="shared" si="3"/>
        <v>0</v>
      </c>
      <c r="H73" s="4">
        <v>9400</v>
      </c>
    </row>
    <row r="74" spans="1:8" x14ac:dyDescent="0.2">
      <c r="A74" s="24" t="s">
        <v>114</v>
      </c>
      <c r="B74" s="14">
        <v>0</v>
      </c>
      <c r="C74" s="14">
        <v>0</v>
      </c>
      <c r="D74" s="14">
        <f t="shared" si="2"/>
        <v>0</v>
      </c>
      <c r="E74" s="14">
        <v>0</v>
      </c>
      <c r="F74" s="14">
        <v>0</v>
      </c>
      <c r="G74" s="15">
        <f t="shared" si="3"/>
        <v>0</v>
      </c>
      <c r="H74" s="4">
        <v>9500</v>
      </c>
    </row>
    <row r="75" spans="1:8" x14ac:dyDescent="0.2">
      <c r="A75" s="24" t="s">
        <v>115</v>
      </c>
      <c r="B75" s="14">
        <v>0</v>
      </c>
      <c r="C75" s="14">
        <v>0</v>
      </c>
      <c r="D75" s="14">
        <f t="shared" si="2"/>
        <v>0</v>
      </c>
      <c r="E75" s="14">
        <v>0</v>
      </c>
      <c r="F75" s="14">
        <v>0</v>
      </c>
      <c r="G75" s="15">
        <f t="shared" si="3"/>
        <v>0</v>
      </c>
      <c r="H75" s="4">
        <v>9600</v>
      </c>
    </row>
    <row r="76" spans="1:8" x14ac:dyDescent="0.2">
      <c r="A76" s="24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5">
        <f t="shared" si="3"/>
        <v>0</v>
      </c>
      <c r="H76" s="4">
        <v>9900</v>
      </c>
    </row>
    <row r="77" spans="1:8" ht="10.5" x14ac:dyDescent="0.25">
      <c r="A77" s="26" t="s">
        <v>50</v>
      </c>
      <c r="B77" s="19">
        <f t="shared" ref="B77:G77" si="4">SUM(B5+B13+B23+B33+B43+B53+B57+B65+B69)</f>
        <v>36565534.739999995</v>
      </c>
      <c r="C77" s="19">
        <f t="shared" si="4"/>
        <v>813510.28</v>
      </c>
      <c r="D77" s="19">
        <f t="shared" si="4"/>
        <v>37379045.019999996</v>
      </c>
      <c r="E77" s="19">
        <f t="shared" si="4"/>
        <v>13423864.219999999</v>
      </c>
      <c r="F77" s="19">
        <f t="shared" si="4"/>
        <v>13423864.17</v>
      </c>
      <c r="G77" s="20">
        <f t="shared" si="4"/>
        <v>23955180.800000004</v>
      </c>
    </row>
    <row r="79" spans="1:8" ht="12.5" x14ac:dyDescent="0.25">
      <c r="A79" s="27" t="s">
        <v>146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9370078740157483" right="0.39370078740157483" top="0.59055118110236227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0"/>
  <sheetViews>
    <sheetView showGridLines="0" zoomScaleNormal="100" zoomScaleSheetLayoutView="100" workbookViewId="0">
      <selection activeCell="E34" sqref="E34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5" customHeight="1" x14ac:dyDescent="0.2">
      <c r="A1" s="44" t="s">
        <v>129</v>
      </c>
      <c r="B1" s="45"/>
      <c r="C1" s="45"/>
      <c r="D1" s="45"/>
      <c r="E1" s="45"/>
      <c r="F1" s="45"/>
      <c r="G1" s="46"/>
    </row>
    <row r="2" spans="1:7" ht="10.5" x14ac:dyDescent="0.2">
      <c r="A2" s="21"/>
      <c r="B2" s="6"/>
      <c r="C2" s="7"/>
      <c r="D2" s="10" t="s">
        <v>57</v>
      </c>
      <c r="E2" s="7"/>
      <c r="F2" s="8"/>
      <c r="G2" s="47" t="s">
        <v>56</v>
      </c>
    </row>
    <row r="3" spans="1:7" ht="24.9" customHeight="1" x14ac:dyDescent="0.2">
      <c r="A3" s="22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8"/>
    </row>
    <row r="4" spans="1:7" ht="10.5" x14ac:dyDescent="0.2">
      <c r="A4" s="23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s="37" customFormat="1" ht="17" customHeight="1" x14ac:dyDescent="0.2">
      <c r="A5" s="34" t="s">
        <v>0</v>
      </c>
      <c r="B5" s="35">
        <v>35165914.409999996</v>
      </c>
      <c r="C5" s="35">
        <v>767510.28</v>
      </c>
      <c r="D5" s="35">
        <f>B5+C5</f>
        <v>35933424.689999998</v>
      </c>
      <c r="E5" s="35">
        <v>12772176.859999999</v>
      </c>
      <c r="F5" s="35">
        <v>12772176.810000001</v>
      </c>
      <c r="G5" s="36">
        <f>D5-E5</f>
        <v>23161247.829999998</v>
      </c>
    </row>
    <row r="6" spans="1:7" s="37" customFormat="1" ht="17" customHeight="1" x14ac:dyDescent="0.2">
      <c r="A6" s="34" t="s">
        <v>1</v>
      </c>
      <c r="B6" s="35">
        <v>913300</v>
      </c>
      <c r="C6" s="35">
        <v>46000</v>
      </c>
      <c r="D6" s="35">
        <f>B6+C6</f>
        <v>959300</v>
      </c>
      <c r="E6" s="35">
        <v>411428</v>
      </c>
      <c r="F6" s="35">
        <v>411428</v>
      </c>
      <c r="G6" s="36">
        <f>D6-E6</f>
        <v>547872</v>
      </c>
    </row>
    <row r="7" spans="1:7" s="37" customFormat="1" ht="17" customHeight="1" x14ac:dyDescent="0.2">
      <c r="A7" s="34" t="s">
        <v>2</v>
      </c>
      <c r="B7" s="35">
        <v>0</v>
      </c>
      <c r="C7" s="35">
        <v>0</v>
      </c>
      <c r="D7" s="35">
        <f>B7+C7</f>
        <v>0</v>
      </c>
      <c r="E7" s="35">
        <v>0</v>
      </c>
      <c r="F7" s="35">
        <v>0</v>
      </c>
      <c r="G7" s="36">
        <f>D7-E7</f>
        <v>0</v>
      </c>
    </row>
    <row r="8" spans="1:7" s="37" customFormat="1" ht="17" customHeight="1" x14ac:dyDescent="0.2">
      <c r="A8" s="34" t="s">
        <v>39</v>
      </c>
      <c r="B8" s="35">
        <v>486320.33</v>
      </c>
      <c r="C8" s="35">
        <v>0</v>
      </c>
      <c r="D8" s="35">
        <f>B8+C8</f>
        <v>486320.33</v>
      </c>
      <c r="E8" s="35">
        <v>240259.36</v>
      </c>
      <c r="F8" s="35">
        <v>240259.36</v>
      </c>
      <c r="G8" s="36">
        <f>D8-E8</f>
        <v>246060.97000000003</v>
      </c>
    </row>
    <row r="9" spans="1:7" s="37" customFormat="1" ht="17" customHeight="1" x14ac:dyDescent="0.2">
      <c r="A9" s="34" t="s">
        <v>36</v>
      </c>
      <c r="B9" s="35">
        <v>0</v>
      </c>
      <c r="C9" s="35">
        <v>0</v>
      </c>
      <c r="D9" s="35">
        <f>B9+C9</f>
        <v>0</v>
      </c>
      <c r="E9" s="35">
        <v>0</v>
      </c>
      <c r="F9" s="35">
        <v>0</v>
      </c>
      <c r="G9" s="36">
        <f>D9-E9</f>
        <v>0</v>
      </c>
    </row>
    <row r="10" spans="1:7" s="37" customFormat="1" ht="17" customHeight="1" x14ac:dyDescent="0.2">
      <c r="A10" s="38" t="s">
        <v>50</v>
      </c>
      <c r="B10" s="39">
        <f t="shared" ref="B10:G10" si="0">SUM(B5+B6+B7+B8+B9)</f>
        <v>36565534.739999995</v>
      </c>
      <c r="C10" s="39">
        <f t="shared" si="0"/>
        <v>813510.28</v>
      </c>
      <c r="D10" s="39">
        <f t="shared" si="0"/>
        <v>37379045.019999996</v>
      </c>
      <c r="E10" s="39">
        <f t="shared" si="0"/>
        <v>13423864.219999999</v>
      </c>
      <c r="F10" s="39">
        <f t="shared" si="0"/>
        <v>13423864.17</v>
      </c>
      <c r="G10" s="40">
        <f t="shared" si="0"/>
        <v>23955180.799999997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74803149606299213" bottom="0.74803149606299213" header="0.31496062992125984" footer="0.31496062992125984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43"/>
  <sheetViews>
    <sheetView showGridLines="0" topLeftCell="A28" zoomScale="130" zoomScaleNormal="130" zoomScaleSheetLayoutView="100" workbookViewId="0">
      <selection activeCell="I40" sqref="I40"/>
    </sheetView>
  </sheetViews>
  <sheetFormatPr baseColWidth="10" defaultColWidth="12" defaultRowHeight="10" x14ac:dyDescent="0.2"/>
  <cols>
    <col min="1" max="1" width="82.77734375" style="1" customWidth="1"/>
    <col min="2" max="7" width="18.33203125" style="1" customWidth="1"/>
    <col min="8" max="16384" width="12" style="1"/>
  </cols>
  <sheetData>
    <row r="1" spans="1:7" ht="45" customHeight="1" x14ac:dyDescent="0.2">
      <c r="A1" s="49" t="s">
        <v>142</v>
      </c>
      <c r="B1" s="50"/>
      <c r="C1" s="50"/>
      <c r="D1" s="50"/>
      <c r="E1" s="50"/>
      <c r="F1" s="50"/>
      <c r="G1" s="51"/>
    </row>
    <row r="2" spans="1:7" ht="10.5" x14ac:dyDescent="0.2">
      <c r="A2" s="21"/>
      <c r="B2" s="6"/>
      <c r="C2" s="7"/>
      <c r="D2" s="10" t="s">
        <v>57</v>
      </c>
      <c r="E2" s="7"/>
      <c r="F2" s="8"/>
      <c r="G2" s="47" t="s">
        <v>56</v>
      </c>
    </row>
    <row r="3" spans="1:7" ht="24.9" customHeight="1" x14ac:dyDescent="0.2">
      <c r="A3" s="22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8"/>
    </row>
    <row r="4" spans="1:7" ht="10.5" x14ac:dyDescent="0.2">
      <c r="A4" s="23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3" t="s">
        <v>130</v>
      </c>
      <c r="B5" s="14">
        <v>4372364.33</v>
      </c>
      <c r="C5" s="14">
        <v>794045.25</v>
      </c>
      <c r="D5" s="14">
        <f>B5+C5</f>
        <v>5166409.58</v>
      </c>
      <c r="E5" s="14">
        <v>2368637.7799999998</v>
      </c>
      <c r="F5" s="14">
        <v>2368637.7799999998</v>
      </c>
      <c r="G5" s="15">
        <f>D5-E5</f>
        <v>2797771.8000000003</v>
      </c>
    </row>
    <row r="6" spans="1:7" x14ac:dyDescent="0.2">
      <c r="A6" s="43" t="s">
        <v>131</v>
      </c>
      <c r="B6" s="14">
        <v>1836306.87</v>
      </c>
      <c r="C6" s="14">
        <v>67600.009999999995</v>
      </c>
      <c r="D6" s="14">
        <f t="shared" ref="D6:D11" si="0">B6+C6</f>
        <v>1903906.8800000001</v>
      </c>
      <c r="E6" s="14">
        <v>934461.28</v>
      </c>
      <c r="F6" s="14">
        <v>934461.23</v>
      </c>
      <c r="G6" s="15">
        <f t="shared" ref="G6:G11" si="1">D6-E6</f>
        <v>969445.60000000009</v>
      </c>
    </row>
    <row r="7" spans="1:7" x14ac:dyDescent="0.2">
      <c r="A7" s="43" t="s">
        <v>132</v>
      </c>
      <c r="B7" s="14">
        <v>1698428.43</v>
      </c>
      <c r="C7" s="14">
        <v>0</v>
      </c>
      <c r="D7" s="14">
        <f t="shared" si="0"/>
        <v>1698428.43</v>
      </c>
      <c r="E7" s="14">
        <v>663675.03</v>
      </c>
      <c r="F7" s="14">
        <v>663675.03</v>
      </c>
      <c r="G7" s="15">
        <f t="shared" si="1"/>
        <v>1034753.3999999999</v>
      </c>
    </row>
    <row r="8" spans="1:7" x14ac:dyDescent="0.2">
      <c r="A8" s="43" t="s">
        <v>133</v>
      </c>
      <c r="B8" s="14">
        <v>1068775.28</v>
      </c>
      <c r="C8" s="14">
        <v>19680</v>
      </c>
      <c r="D8" s="14">
        <f t="shared" si="0"/>
        <v>1088455.28</v>
      </c>
      <c r="E8" s="14">
        <v>505706.23</v>
      </c>
      <c r="F8" s="14">
        <v>505706.23</v>
      </c>
      <c r="G8" s="15">
        <f t="shared" si="1"/>
        <v>582749.05000000005</v>
      </c>
    </row>
    <row r="9" spans="1:7" x14ac:dyDescent="0.2">
      <c r="A9" s="43" t="s">
        <v>134</v>
      </c>
      <c r="B9" s="14">
        <v>10332917.16</v>
      </c>
      <c r="C9" s="14">
        <v>-165607</v>
      </c>
      <c r="D9" s="14">
        <f t="shared" si="0"/>
        <v>10167310.16</v>
      </c>
      <c r="E9" s="14">
        <v>801662.59</v>
      </c>
      <c r="F9" s="14">
        <v>801662.59</v>
      </c>
      <c r="G9" s="15">
        <f t="shared" si="1"/>
        <v>9365647.5700000003</v>
      </c>
    </row>
    <row r="10" spans="1:7" x14ac:dyDescent="0.2">
      <c r="A10" s="43" t="s">
        <v>135</v>
      </c>
      <c r="B10" s="14">
        <v>8363868.3200000003</v>
      </c>
      <c r="C10" s="14">
        <v>-168084</v>
      </c>
      <c r="D10" s="14">
        <f t="shared" si="0"/>
        <v>8195784.3200000003</v>
      </c>
      <c r="E10" s="14">
        <v>3978558.51</v>
      </c>
      <c r="F10" s="14">
        <v>3978558.51</v>
      </c>
      <c r="G10" s="15">
        <f t="shared" si="1"/>
        <v>4217225.8100000005</v>
      </c>
    </row>
    <row r="11" spans="1:7" x14ac:dyDescent="0.2">
      <c r="A11" s="43" t="s">
        <v>136</v>
      </c>
      <c r="B11" s="14">
        <v>3073156.35</v>
      </c>
      <c r="C11" s="14">
        <v>0</v>
      </c>
      <c r="D11" s="14">
        <f t="shared" si="0"/>
        <v>3073156.35</v>
      </c>
      <c r="E11" s="14">
        <v>1338554.83</v>
      </c>
      <c r="F11" s="14">
        <v>1338554.83</v>
      </c>
      <c r="G11" s="15">
        <f t="shared" si="1"/>
        <v>1734601.52</v>
      </c>
    </row>
    <row r="12" spans="1:7" x14ac:dyDescent="0.2">
      <c r="A12" s="43" t="s">
        <v>137</v>
      </c>
      <c r="B12" s="14">
        <v>848955.87</v>
      </c>
      <c r="C12" s="14">
        <v>29520.01</v>
      </c>
      <c r="D12" s="14">
        <f t="shared" ref="D12" si="2">B12+C12</f>
        <v>878475.88</v>
      </c>
      <c r="E12" s="14">
        <v>411429.99</v>
      </c>
      <c r="F12" s="14">
        <v>411429.99</v>
      </c>
      <c r="G12" s="15">
        <f t="shared" ref="G12" si="3">D12-E12</f>
        <v>467045.89</v>
      </c>
    </row>
    <row r="13" spans="1:7" x14ac:dyDescent="0.2">
      <c r="A13" s="43" t="s">
        <v>138</v>
      </c>
      <c r="B13" s="14">
        <v>1856220.8</v>
      </c>
      <c r="C13" s="14">
        <v>214760.01</v>
      </c>
      <c r="D13" s="14">
        <f t="shared" ref="D13" si="4">B13+C13</f>
        <v>2070980.81</v>
      </c>
      <c r="E13" s="14">
        <v>1016223.17</v>
      </c>
      <c r="F13" s="14">
        <v>1016223.17</v>
      </c>
      <c r="G13" s="15">
        <f t="shared" ref="G13" si="5">D13-E13</f>
        <v>1054757.6400000001</v>
      </c>
    </row>
    <row r="14" spans="1:7" x14ac:dyDescent="0.2">
      <c r="A14" s="43" t="s">
        <v>139</v>
      </c>
      <c r="B14" s="14">
        <v>707855.31</v>
      </c>
      <c r="C14" s="14">
        <v>0</v>
      </c>
      <c r="D14" s="14">
        <f t="shared" ref="D14" si="6">B14+C14</f>
        <v>707855.31</v>
      </c>
      <c r="E14" s="14">
        <v>319419.36</v>
      </c>
      <c r="F14" s="14">
        <v>319419.36</v>
      </c>
      <c r="G14" s="15">
        <f t="shared" ref="G14" si="7">D14-E14</f>
        <v>388435.95000000007</v>
      </c>
    </row>
    <row r="15" spans="1:7" x14ac:dyDescent="0.2">
      <c r="A15" s="43" t="s">
        <v>140</v>
      </c>
      <c r="B15" s="14">
        <v>1791835.57</v>
      </c>
      <c r="C15" s="14">
        <v>21596</v>
      </c>
      <c r="D15" s="14">
        <f t="shared" ref="D15" si="8">B15+C15</f>
        <v>1813431.57</v>
      </c>
      <c r="E15" s="14">
        <v>773450.07</v>
      </c>
      <c r="F15" s="14">
        <v>773450.07</v>
      </c>
      <c r="G15" s="15">
        <f t="shared" ref="G15" si="9">D15-E15</f>
        <v>1039981.5000000001</v>
      </c>
    </row>
    <row r="16" spans="1:7" x14ac:dyDescent="0.2">
      <c r="A16" s="43" t="s">
        <v>141</v>
      </c>
      <c r="B16" s="14">
        <v>614850.44999999995</v>
      </c>
      <c r="C16" s="14">
        <v>0</v>
      </c>
      <c r="D16" s="14">
        <f t="shared" ref="D16" si="10">B16+C16</f>
        <v>614850.44999999995</v>
      </c>
      <c r="E16" s="14">
        <v>312085.38</v>
      </c>
      <c r="F16" s="14">
        <v>312085.38</v>
      </c>
      <c r="G16" s="15">
        <f t="shared" ref="G16" si="11">D16-E16</f>
        <v>302765.06999999995</v>
      </c>
    </row>
    <row r="17" spans="1:7" ht="10.5" x14ac:dyDescent="0.25">
      <c r="A17" s="26" t="s">
        <v>50</v>
      </c>
      <c r="B17" s="19">
        <f t="shared" ref="B17:G17" si="12">SUM(B5:B16)</f>
        <v>36565534.74000001</v>
      </c>
      <c r="C17" s="19">
        <f t="shared" si="12"/>
        <v>813510.28</v>
      </c>
      <c r="D17" s="19">
        <f t="shared" si="12"/>
        <v>37379045.020000003</v>
      </c>
      <c r="E17" s="19">
        <f t="shared" si="12"/>
        <v>13423864.220000001</v>
      </c>
      <c r="F17" s="19">
        <f t="shared" si="12"/>
        <v>13423864.17</v>
      </c>
      <c r="G17" s="20">
        <f t="shared" si="12"/>
        <v>23955180.800000004</v>
      </c>
    </row>
    <row r="20" spans="1:7" ht="45" customHeight="1" x14ac:dyDescent="0.2">
      <c r="A20" s="49" t="s">
        <v>143</v>
      </c>
      <c r="B20" s="50"/>
      <c r="C20" s="50"/>
      <c r="D20" s="50"/>
      <c r="E20" s="50"/>
      <c r="F20" s="50"/>
      <c r="G20" s="51"/>
    </row>
    <row r="21" spans="1:7" ht="10.5" x14ac:dyDescent="0.2">
      <c r="A21" s="21"/>
      <c r="B21" s="6"/>
      <c r="C21" s="7"/>
      <c r="D21" s="10" t="s">
        <v>57</v>
      </c>
      <c r="E21" s="7"/>
      <c r="F21" s="8"/>
      <c r="G21" s="47" t="s">
        <v>56</v>
      </c>
    </row>
    <row r="22" spans="1:7" ht="21" x14ac:dyDescent="0.2">
      <c r="A22" s="22" t="s">
        <v>51</v>
      </c>
      <c r="B22" s="2" t="s">
        <v>52</v>
      </c>
      <c r="C22" s="2" t="s">
        <v>117</v>
      </c>
      <c r="D22" s="2" t="s">
        <v>53</v>
      </c>
      <c r="E22" s="2" t="s">
        <v>54</v>
      </c>
      <c r="F22" s="2" t="s">
        <v>55</v>
      </c>
      <c r="G22" s="48"/>
    </row>
    <row r="23" spans="1:7" ht="10.5" x14ac:dyDescent="0.2">
      <c r="A23" s="23"/>
      <c r="B23" s="3">
        <v>1</v>
      </c>
      <c r="C23" s="3">
        <v>2</v>
      </c>
      <c r="D23" s="3" t="s">
        <v>118</v>
      </c>
      <c r="E23" s="3">
        <v>4</v>
      </c>
      <c r="F23" s="3">
        <v>5</v>
      </c>
      <c r="G23" s="3" t="s">
        <v>119</v>
      </c>
    </row>
    <row r="24" spans="1:7" x14ac:dyDescent="0.2">
      <c r="A24" s="42" t="s">
        <v>8</v>
      </c>
      <c r="B24" s="14">
        <v>0</v>
      </c>
      <c r="C24" s="14">
        <v>0</v>
      </c>
      <c r="D24" s="14">
        <f>B24+C24</f>
        <v>0</v>
      </c>
      <c r="E24" s="14">
        <v>0</v>
      </c>
      <c r="F24" s="14">
        <v>0</v>
      </c>
      <c r="G24" s="15">
        <f>D24-E24</f>
        <v>0</v>
      </c>
    </row>
    <row r="25" spans="1:7" x14ac:dyDescent="0.2">
      <c r="A25" s="42" t="s">
        <v>9</v>
      </c>
      <c r="B25" s="14">
        <v>0</v>
      </c>
      <c r="C25" s="14">
        <v>0</v>
      </c>
      <c r="D25" s="14">
        <f t="shared" ref="D25:D27" si="13">B25+C25</f>
        <v>0</v>
      </c>
      <c r="E25" s="14">
        <v>0</v>
      </c>
      <c r="F25" s="14">
        <v>0</v>
      </c>
      <c r="G25" s="15">
        <f t="shared" ref="G25:G27" si="14">D25-E25</f>
        <v>0</v>
      </c>
    </row>
    <row r="26" spans="1:7" x14ac:dyDescent="0.2">
      <c r="A26" s="42" t="s">
        <v>10</v>
      </c>
      <c r="B26" s="14">
        <v>0</v>
      </c>
      <c r="C26" s="14">
        <v>0</v>
      </c>
      <c r="D26" s="14">
        <f t="shared" si="13"/>
        <v>0</v>
      </c>
      <c r="E26" s="14">
        <v>0</v>
      </c>
      <c r="F26" s="14">
        <v>0</v>
      </c>
      <c r="G26" s="15">
        <f t="shared" si="14"/>
        <v>0</v>
      </c>
    </row>
    <row r="27" spans="1:7" x14ac:dyDescent="0.2">
      <c r="A27" s="42" t="s">
        <v>120</v>
      </c>
      <c r="B27" s="14">
        <v>0</v>
      </c>
      <c r="C27" s="14">
        <v>0</v>
      </c>
      <c r="D27" s="14">
        <f t="shared" si="13"/>
        <v>0</v>
      </c>
      <c r="E27" s="14">
        <v>0</v>
      </c>
      <c r="F27" s="14">
        <v>0</v>
      </c>
      <c r="G27" s="15">
        <f t="shared" si="14"/>
        <v>0</v>
      </c>
    </row>
    <row r="28" spans="1:7" ht="10.5" x14ac:dyDescent="0.25">
      <c r="A28" s="26" t="s">
        <v>50</v>
      </c>
      <c r="B28" s="19">
        <f t="shared" ref="B28:G28" si="15">SUM(B24:B27)</f>
        <v>0</v>
      </c>
      <c r="C28" s="19">
        <f t="shared" si="15"/>
        <v>0</v>
      </c>
      <c r="D28" s="19">
        <f t="shared" si="15"/>
        <v>0</v>
      </c>
      <c r="E28" s="19">
        <f t="shared" si="15"/>
        <v>0</v>
      </c>
      <c r="F28" s="19">
        <f t="shared" si="15"/>
        <v>0</v>
      </c>
      <c r="G28" s="20">
        <f t="shared" si="15"/>
        <v>0</v>
      </c>
    </row>
    <row r="31" spans="1:7" ht="45" customHeight="1" x14ac:dyDescent="0.2">
      <c r="A31" s="44" t="s">
        <v>144</v>
      </c>
      <c r="B31" s="45"/>
      <c r="C31" s="45"/>
      <c r="D31" s="45"/>
      <c r="E31" s="45"/>
      <c r="F31" s="45"/>
      <c r="G31" s="46"/>
    </row>
    <row r="32" spans="1:7" ht="10.5" x14ac:dyDescent="0.2">
      <c r="A32" s="21"/>
      <c r="B32" s="6"/>
      <c r="C32" s="7"/>
      <c r="D32" s="10" t="s">
        <v>57</v>
      </c>
      <c r="E32" s="7"/>
      <c r="F32" s="8"/>
      <c r="G32" s="47" t="s">
        <v>56</v>
      </c>
    </row>
    <row r="33" spans="1:7" ht="21" x14ac:dyDescent="0.2">
      <c r="A33" s="22" t="s">
        <v>51</v>
      </c>
      <c r="B33" s="2" t="s">
        <v>52</v>
      </c>
      <c r="C33" s="2" t="s">
        <v>117</v>
      </c>
      <c r="D33" s="2" t="s">
        <v>53</v>
      </c>
      <c r="E33" s="2" t="s">
        <v>54</v>
      </c>
      <c r="F33" s="2" t="s">
        <v>55</v>
      </c>
      <c r="G33" s="48"/>
    </row>
    <row r="34" spans="1:7" ht="10.5" x14ac:dyDescent="0.2">
      <c r="A34" s="23"/>
      <c r="B34" s="3">
        <v>1</v>
      </c>
      <c r="C34" s="3">
        <v>2</v>
      </c>
      <c r="D34" s="3" t="s">
        <v>118</v>
      </c>
      <c r="E34" s="3">
        <v>4</v>
      </c>
      <c r="F34" s="3">
        <v>5</v>
      </c>
      <c r="G34" s="3" t="s">
        <v>119</v>
      </c>
    </row>
    <row r="35" spans="1:7" x14ac:dyDescent="0.2">
      <c r="A35" s="41" t="s">
        <v>12</v>
      </c>
      <c r="B35" s="14">
        <v>36565534.740000002</v>
      </c>
      <c r="C35" s="14">
        <v>813510.28</v>
      </c>
      <c r="D35" s="14">
        <f t="shared" ref="D35:D41" si="16">B35+C35</f>
        <v>37379045.020000003</v>
      </c>
      <c r="E35" s="14">
        <v>13423864.220000001</v>
      </c>
      <c r="F35" s="14">
        <v>13423864.17</v>
      </c>
      <c r="G35" s="15">
        <f t="shared" ref="G35:G41" si="17">D35-E35</f>
        <v>23955180.800000004</v>
      </c>
    </row>
    <row r="36" spans="1:7" x14ac:dyDescent="0.2">
      <c r="A36" s="41" t="s">
        <v>11</v>
      </c>
      <c r="B36" s="14">
        <v>0</v>
      </c>
      <c r="C36" s="14">
        <v>0</v>
      </c>
      <c r="D36" s="14">
        <f t="shared" si="16"/>
        <v>0</v>
      </c>
      <c r="E36" s="14">
        <v>0</v>
      </c>
      <c r="F36" s="14">
        <v>0</v>
      </c>
      <c r="G36" s="15">
        <f t="shared" si="17"/>
        <v>0</v>
      </c>
    </row>
    <row r="37" spans="1:7" x14ac:dyDescent="0.2">
      <c r="A37" s="41" t="s">
        <v>13</v>
      </c>
      <c r="B37" s="14">
        <v>0</v>
      </c>
      <c r="C37" s="14">
        <v>0</v>
      </c>
      <c r="D37" s="14">
        <f t="shared" si="16"/>
        <v>0</v>
      </c>
      <c r="E37" s="14">
        <v>0</v>
      </c>
      <c r="F37" s="14">
        <v>0</v>
      </c>
      <c r="G37" s="15">
        <f t="shared" si="17"/>
        <v>0</v>
      </c>
    </row>
    <row r="38" spans="1:7" x14ac:dyDescent="0.2">
      <c r="A38" s="41" t="s">
        <v>25</v>
      </c>
      <c r="B38" s="14">
        <v>0</v>
      </c>
      <c r="C38" s="14">
        <v>0</v>
      </c>
      <c r="D38" s="14">
        <f t="shared" si="16"/>
        <v>0</v>
      </c>
      <c r="E38" s="14">
        <v>0</v>
      </c>
      <c r="F38" s="14">
        <v>0</v>
      </c>
      <c r="G38" s="15">
        <f t="shared" si="17"/>
        <v>0</v>
      </c>
    </row>
    <row r="39" spans="1:7" ht="11" customHeight="1" x14ac:dyDescent="0.2">
      <c r="A39" s="41" t="s">
        <v>26</v>
      </c>
      <c r="B39" s="14">
        <v>0</v>
      </c>
      <c r="C39" s="14">
        <v>0</v>
      </c>
      <c r="D39" s="14">
        <f t="shared" si="16"/>
        <v>0</v>
      </c>
      <c r="E39" s="14">
        <v>0</v>
      </c>
      <c r="F39" s="14">
        <v>0</v>
      </c>
      <c r="G39" s="15">
        <f t="shared" si="17"/>
        <v>0</v>
      </c>
    </row>
    <row r="40" spans="1:7" x14ac:dyDescent="0.2">
      <c r="A40" s="41" t="s">
        <v>127</v>
      </c>
      <c r="B40" s="14">
        <v>0</v>
      </c>
      <c r="C40" s="14">
        <v>0</v>
      </c>
      <c r="D40" s="14">
        <f t="shared" si="16"/>
        <v>0</v>
      </c>
      <c r="E40" s="14">
        <v>0</v>
      </c>
      <c r="F40" s="14">
        <v>0</v>
      </c>
      <c r="G40" s="15">
        <f t="shared" si="17"/>
        <v>0</v>
      </c>
    </row>
    <row r="41" spans="1:7" x14ac:dyDescent="0.2">
      <c r="A41" s="41" t="s">
        <v>14</v>
      </c>
      <c r="B41" s="14">
        <v>0</v>
      </c>
      <c r="C41" s="14">
        <v>0</v>
      </c>
      <c r="D41" s="14">
        <f t="shared" si="16"/>
        <v>0</v>
      </c>
      <c r="E41" s="14">
        <v>0</v>
      </c>
      <c r="F41" s="14">
        <v>0</v>
      </c>
      <c r="G41" s="15">
        <f t="shared" si="17"/>
        <v>0</v>
      </c>
    </row>
    <row r="42" spans="1:7" ht="10.5" x14ac:dyDescent="0.25">
      <c r="A42" s="26" t="s">
        <v>50</v>
      </c>
      <c r="B42" s="19">
        <f t="shared" ref="B42:G42" si="18">SUM(B35:B41)</f>
        <v>36565534.740000002</v>
      </c>
      <c r="C42" s="19">
        <f t="shared" si="18"/>
        <v>813510.28</v>
      </c>
      <c r="D42" s="19">
        <f t="shared" si="18"/>
        <v>37379045.020000003</v>
      </c>
      <c r="E42" s="19">
        <f t="shared" si="18"/>
        <v>13423864.220000001</v>
      </c>
      <c r="F42" s="19">
        <f t="shared" si="18"/>
        <v>13423864.17</v>
      </c>
      <c r="G42" s="20">
        <f t="shared" si="18"/>
        <v>23955180.800000004</v>
      </c>
    </row>
    <row r="43" spans="1:7" ht="11.5" x14ac:dyDescent="0.25">
      <c r="A43" s="28" t="s">
        <v>146</v>
      </c>
    </row>
  </sheetData>
  <sheetProtection formatCells="0" formatColumns="0" formatRows="0" insertRows="0" deleteRows="0" autoFilter="0"/>
  <mergeCells count="6">
    <mergeCell ref="G2:G3"/>
    <mergeCell ref="A1:G1"/>
    <mergeCell ref="A20:G20"/>
    <mergeCell ref="G32:G33"/>
    <mergeCell ref="G21:G22"/>
    <mergeCell ref="A31:G31"/>
  </mergeCells>
  <printOptions horizontalCentered="1"/>
  <pageMargins left="0.39370078740157483" right="0.39370078740157483" top="0.39370078740157483" bottom="0.3937007874015748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43"/>
  <sheetViews>
    <sheetView showGridLines="0" tabSelected="1" topLeftCell="A11" zoomScaleNormal="100" zoomScaleSheetLayoutView="115" workbookViewId="0">
      <selection activeCell="J44" sqref="J44"/>
    </sheetView>
  </sheetViews>
  <sheetFormatPr baseColWidth="10" defaultColWidth="12" defaultRowHeight="10" x14ac:dyDescent="0.2"/>
  <cols>
    <col min="1" max="1" width="76.44140625" style="1" customWidth="1"/>
    <col min="2" max="7" width="18.33203125" style="1" customWidth="1"/>
    <col min="8" max="16384" width="12" style="1"/>
  </cols>
  <sheetData>
    <row r="1" spans="1:7" ht="50.15" customHeight="1" x14ac:dyDescent="0.2">
      <c r="A1" s="44" t="s">
        <v>145</v>
      </c>
      <c r="B1" s="45"/>
      <c r="C1" s="45"/>
      <c r="D1" s="45"/>
      <c r="E1" s="45"/>
      <c r="F1" s="45"/>
      <c r="G1" s="46"/>
    </row>
    <row r="2" spans="1:7" ht="10.5" x14ac:dyDescent="0.2">
      <c r="A2" s="21"/>
      <c r="B2" s="6"/>
      <c r="C2" s="7"/>
      <c r="D2" s="10" t="s">
        <v>57</v>
      </c>
      <c r="E2" s="7"/>
      <c r="F2" s="8"/>
      <c r="G2" s="47" t="s">
        <v>56</v>
      </c>
    </row>
    <row r="3" spans="1:7" ht="24.9" customHeight="1" x14ac:dyDescent="0.2">
      <c r="A3" s="22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8"/>
    </row>
    <row r="4" spans="1:7" ht="10.5" x14ac:dyDescent="0.2">
      <c r="A4" s="23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ht="10.5" x14ac:dyDescent="0.2">
      <c r="A5" s="32"/>
      <c r="B5" s="29"/>
      <c r="C5" s="29"/>
      <c r="D5" s="29"/>
      <c r="E5" s="29"/>
      <c r="F5" s="29"/>
      <c r="G5" s="30"/>
    </row>
    <row r="6" spans="1:7" ht="10.5" x14ac:dyDescent="0.25">
      <c r="A6" s="31" t="s">
        <v>15</v>
      </c>
      <c r="B6" s="17">
        <f t="shared" ref="B6:G6" si="0">SUM(B7:B14)</f>
        <v>8363868.3200000003</v>
      </c>
      <c r="C6" s="17">
        <f t="shared" si="0"/>
        <v>-168084</v>
      </c>
      <c r="D6" s="17">
        <f t="shared" si="0"/>
        <v>8195784.3200000003</v>
      </c>
      <c r="E6" s="17">
        <f t="shared" si="0"/>
        <v>3978558.51</v>
      </c>
      <c r="F6" s="17">
        <f t="shared" si="0"/>
        <v>3978558.51</v>
      </c>
      <c r="G6" s="18">
        <f t="shared" si="0"/>
        <v>4217225.8100000005</v>
      </c>
    </row>
    <row r="7" spans="1:7" x14ac:dyDescent="0.2">
      <c r="A7" s="33" t="s">
        <v>40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5">
        <f>D7-E7</f>
        <v>0</v>
      </c>
    </row>
    <row r="8" spans="1:7" x14ac:dyDescent="0.2">
      <c r="A8" s="33" t="s">
        <v>16</v>
      </c>
      <c r="B8" s="14">
        <v>0</v>
      </c>
      <c r="C8" s="14">
        <v>0</v>
      </c>
      <c r="D8" s="14">
        <f t="shared" ref="D8:D14" si="1">B8+C8</f>
        <v>0</v>
      </c>
      <c r="E8" s="14">
        <v>0</v>
      </c>
      <c r="F8" s="14">
        <v>0</v>
      </c>
      <c r="G8" s="15">
        <f t="shared" ref="G8:G14" si="2">D8-E8</f>
        <v>0</v>
      </c>
    </row>
    <row r="9" spans="1:7" x14ac:dyDescent="0.2">
      <c r="A9" s="33" t="s">
        <v>121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5">
        <f t="shared" si="2"/>
        <v>0</v>
      </c>
    </row>
    <row r="10" spans="1:7" x14ac:dyDescent="0.2">
      <c r="A10" s="33" t="s">
        <v>3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5">
        <f t="shared" si="2"/>
        <v>0</v>
      </c>
    </row>
    <row r="11" spans="1:7" x14ac:dyDescent="0.2">
      <c r="A11" s="33" t="s">
        <v>22</v>
      </c>
      <c r="B11" s="14">
        <v>8363868.3200000003</v>
      </c>
      <c r="C11" s="14">
        <v>-168084</v>
      </c>
      <c r="D11" s="14">
        <f t="shared" si="1"/>
        <v>8195784.3200000003</v>
      </c>
      <c r="E11" s="14">
        <v>3978558.51</v>
      </c>
      <c r="F11" s="14">
        <v>3978558.51</v>
      </c>
      <c r="G11" s="15">
        <f t="shared" si="2"/>
        <v>4217225.8100000005</v>
      </c>
    </row>
    <row r="12" spans="1:7" x14ac:dyDescent="0.2">
      <c r="A12" s="33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5">
        <f t="shared" si="2"/>
        <v>0</v>
      </c>
    </row>
    <row r="13" spans="1:7" x14ac:dyDescent="0.2">
      <c r="A13" s="33" t="s">
        <v>41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5">
        <f t="shared" si="2"/>
        <v>0</v>
      </c>
    </row>
    <row r="14" spans="1:7" x14ac:dyDescent="0.2">
      <c r="A14" s="33" t="s">
        <v>18</v>
      </c>
      <c r="B14" s="14">
        <v>0</v>
      </c>
      <c r="C14" s="14">
        <v>0</v>
      </c>
      <c r="D14" s="14">
        <f t="shared" si="1"/>
        <v>0</v>
      </c>
      <c r="E14" s="14">
        <v>0</v>
      </c>
      <c r="F14" s="14">
        <v>0</v>
      </c>
      <c r="G14" s="15">
        <f t="shared" si="2"/>
        <v>0</v>
      </c>
    </row>
    <row r="15" spans="1:7" x14ac:dyDescent="0.2">
      <c r="A15" s="33"/>
      <c r="B15" s="14"/>
      <c r="C15" s="14"/>
      <c r="D15" s="14"/>
      <c r="E15" s="14"/>
      <c r="F15" s="14"/>
      <c r="G15" s="15"/>
    </row>
    <row r="16" spans="1:7" ht="10.5" x14ac:dyDescent="0.25">
      <c r="A16" s="31" t="s">
        <v>19</v>
      </c>
      <c r="B16" s="17">
        <f t="shared" ref="B16:G16" si="3">SUM(B17:B23)</f>
        <v>28201666.420000002</v>
      </c>
      <c r="C16" s="17">
        <f t="shared" si="3"/>
        <v>981594.28</v>
      </c>
      <c r="D16" s="17">
        <f t="shared" si="3"/>
        <v>29183260.700000003</v>
      </c>
      <c r="E16" s="17">
        <f t="shared" si="3"/>
        <v>9445305.7100000009</v>
      </c>
      <c r="F16" s="17">
        <f t="shared" si="3"/>
        <v>9445305.6600000001</v>
      </c>
      <c r="G16" s="18">
        <f t="shared" si="3"/>
        <v>19737954.990000002</v>
      </c>
    </row>
    <row r="17" spans="1:7" x14ac:dyDescent="0.2">
      <c r="A17" s="33" t="s">
        <v>42</v>
      </c>
      <c r="B17" s="14">
        <v>0</v>
      </c>
      <c r="C17" s="14">
        <v>0</v>
      </c>
      <c r="D17" s="14">
        <f>B17+C17</f>
        <v>0</v>
      </c>
      <c r="E17" s="14">
        <v>0</v>
      </c>
      <c r="F17" s="14">
        <v>0</v>
      </c>
      <c r="G17" s="15">
        <f t="shared" ref="G17:G23" si="4">D17-E17</f>
        <v>0</v>
      </c>
    </row>
    <row r="18" spans="1:7" x14ac:dyDescent="0.2">
      <c r="A18" s="33" t="s">
        <v>27</v>
      </c>
      <c r="B18" s="14">
        <v>848955.87</v>
      </c>
      <c r="C18" s="14">
        <v>29520.01</v>
      </c>
      <c r="D18" s="14">
        <f t="shared" ref="D18:D23" si="5">B18+C18</f>
        <v>878475.88</v>
      </c>
      <c r="E18" s="14">
        <v>411429.99</v>
      </c>
      <c r="F18" s="14">
        <v>411429.99</v>
      </c>
      <c r="G18" s="15">
        <f t="shared" si="4"/>
        <v>467045.89</v>
      </c>
    </row>
    <row r="19" spans="1:7" x14ac:dyDescent="0.2">
      <c r="A19" s="33" t="s">
        <v>20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5">
        <f t="shared" si="4"/>
        <v>0</v>
      </c>
    </row>
    <row r="20" spans="1:7" x14ac:dyDescent="0.2">
      <c r="A20" s="33" t="s">
        <v>43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5">
        <f t="shared" si="4"/>
        <v>0</v>
      </c>
    </row>
    <row r="21" spans="1:7" x14ac:dyDescent="0.2">
      <c r="A21" s="33" t="s">
        <v>44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5">
        <f t="shared" si="4"/>
        <v>0</v>
      </c>
    </row>
    <row r="22" spans="1:7" x14ac:dyDescent="0.2">
      <c r="A22" s="33" t="s">
        <v>45</v>
      </c>
      <c r="B22" s="14">
        <v>1856220.8</v>
      </c>
      <c r="C22" s="14">
        <v>214760.01</v>
      </c>
      <c r="D22" s="14">
        <f t="shared" si="5"/>
        <v>2070980.81</v>
      </c>
      <c r="E22" s="14">
        <v>1016223.17</v>
      </c>
      <c r="F22" s="14">
        <v>1016223.17</v>
      </c>
      <c r="G22" s="15">
        <f t="shared" si="4"/>
        <v>1054757.6400000001</v>
      </c>
    </row>
    <row r="23" spans="1:7" x14ac:dyDescent="0.2">
      <c r="A23" s="33" t="s">
        <v>4</v>
      </c>
      <c r="B23" s="14">
        <v>25496489.75</v>
      </c>
      <c r="C23" s="14">
        <v>737314.26</v>
      </c>
      <c r="D23" s="14">
        <f t="shared" si="5"/>
        <v>26233804.010000002</v>
      </c>
      <c r="E23" s="14">
        <v>8017652.5499999998</v>
      </c>
      <c r="F23" s="14">
        <v>8017652.5</v>
      </c>
      <c r="G23" s="15">
        <f t="shared" si="4"/>
        <v>18216151.460000001</v>
      </c>
    </row>
    <row r="24" spans="1:7" x14ac:dyDescent="0.2">
      <c r="A24" s="33"/>
      <c r="B24" s="14"/>
      <c r="C24" s="14"/>
      <c r="D24" s="14"/>
      <c r="E24" s="14"/>
      <c r="F24" s="14"/>
      <c r="G24" s="15"/>
    </row>
    <row r="25" spans="1:7" ht="10.5" x14ac:dyDescent="0.25">
      <c r="A25" s="31" t="s">
        <v>46</v>
      </c>
      <c r="B25" s="17">
        <f t="shared" ref="B25:G25" si="6">SUM(B26:B34)</f>
        <v>0</v>
      </c>
      <c r="C25" s="17">
        <f t="shared" si="6"/>
        <v>0</v>
      </c>
      <c r="D25" s="17">
        <f t="shared" si="6"/>
        <v>0</v>
      </c>
      <c r="E25" s="17">
        <f t="shared" si="6"/>
        <v>0</v>
      </c>
      <c r="F25" s="17">
        <f t="shared" si="6"/>
        <v>0</v>
      </c>
      <c r="G25" s="18">
        <f t="shared" si="6"/>
        <v>0</v>
      </c>
    </row>
    <row r="26" spans="1:7" x14ac:dyDescent="0.2">
      <c r="A26" s="33" t="s">
        <v>28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5">
        <f t="shared" ref="G26:G34" si="7">D26-E26</f>
        <v>0</v>
      </c>
    </row>
    <row r="27" spans="1:7" x14ac:dyDescent="0.2">
      <c r="A27" s="33" t="s">
        <v>23</v>
      </c>
      <c r="B27" s="14">
        <v>0</v>
      </c>
      <c r="C27" s="14">
        <v>0</v>
      </c>
      <c r="D27" s="14">
        <f t="shared" ref="D27:D34" si="8">B27+C27</f>
        <v>0</v>
      </c>
      <c r="E27" s="14">
        <v>0</v>
      </c>
      <c r="F27" s="14">
        <v>0</v>
      </c>
      <c r="G27" s="15">
        <f t="shared" si="7"/>
        <v>0</v>
      </c>
    </row>
    <row r="28" spans="1:7" x14ac:dyDescent="0.2">
      <c r="A28" s="33" t="s">
        <v>29</v>
      </c>
      <c r="B28" s="14">
        <v>0</v>
      </c>
      <c r="C28" s="14">
        <v>0</v>
      </c>
      <c r="D28" s="14">
        <f t="shared" si="8"/>
        <v>0</v>
      </c>
      <c r="E28" s="14">
        <v>0</v>
      </c>
      <c r="F28" s="14">
        <v>0</v>
      </c>
      <c r="G28" s="15">
        <f t="shared" si="7"/>
        <v>0</v>
      </c>
    </row>
    <row r="29" spans="1:7" x14ac:dyDescent="0.2">
      <c r="A29" s="33" t="s">
        <v>47</v>
      </c>
      <c r="B29" s="14">
        <v>0</v>
      </c>
      <c r="C29" s="14">
        <v>0</v>
      </c>
      <c r="D29" s="14">
        <f t="shared" si="8"/>
        <v>0</v>
      </c>
      <c r="E29" s="14">
        <v>0</v>
      </c>
      <c r="F29" s="14">
        <v>0</v>
      </c>
      <c r="G29" s="15">
        <f t="shared" si="7"/>
        <v>0</v>
      </c>
    </row>
    <row r="30" spans="1:7" x14ac:dyDescent="0.2">
      <c r="A30" s="33" t="s">
        <v>21</v>
      </c>
      <c r="B30" s="14">
        <v>0</v>
      </c>
      <c r="C30" s="14">
        <v>0</v>
      </c>
      <c r="D30" s="14">
        <f t="shared" si="8"/>
        <v>0</v>
      </c>
      <c r="E30" s="14">
        <v>0</v>
      </c>
      <c r="F30" s="14">
        <v>0</v>
      </c>
      <c r="G30" s="15">
        <f t="shared" si="7"/>
        <v>0</v>
      </c>
    </row>
    <row r="31" spans="1:7" x14ac:dyDescent="0.2">
      <c r="A31" s="33" t="s">
        <v>5</v>
      </c>
      <c r="B31" s="14">
        <v>0</v>
      </c>
      <c r="C31" s="14">
        <v>0</v>
      </c>
      <c r="D31" s="14">
        <f t="shared" si="8"/>
        <v>0</v>
      </c>
      <c r="E31" s="14">
        <v>0</v>
      </c>
      <c r="F31" s="14">
        <v>0</v>
      </c>
      <c r="G31" s="15">
        <f t="shared" si="7"/>
        <v>0</v>
      </c>
    </row>
    <row r="32" spans="1:7" x14ac:dyDescent="0.2">
      <c r="A32" s="33" t="s">
        <v>6</v>
      </c>
      <c r="B32" s="14">
        <v>0</v>
      </c>
      <c r="C32" s="14">
        <v>0</v>
      </c>
      <c r="D32" s="14">
        <f t="shared" si="8"/>
        <v>0</v>
      </c>
      <c r="E32" s="14">
        <v>0</v>
      </c>
      <c r="F32" s="14">
        <v>0</v>
      </c>
      <c r="G32" s="15">
        <f t="shared" si="7"/>
        <v>0</v>
      </c>
    </row>
    <row r="33" spans="1:7" x14ac:dyDescent="0.2">
      <c r="A33" s="33" t="s">
        <v>48</v>
      </c>
      <c r="B33" s="14">
        <v>0</v>
      </c>
      <c r="C33" s="14">
        <v>0</v>
      </c>
      <c r="D33" s="14">
        <f t="shared" si="8"/>
        <v>0</v>
      </c>
      <c r="E33" s="14">
        <v>0</v>
      </c>
      <c r="F33" s="14">
        <v>0</v>
      </c>
      <c r="G33" s="15">
        <f t="shared" si="7"/>
        <v>0</v>
      </c>
    </row>
    <row r="34" spans="1:7" x14ac:dyDescent="0.2">
      <c r="A34" s="33" t="s">
        <v>30</v>
      </c>
      <c r="B34" s="14">
        <v>0</v>
      </c>
      <c r="C34" s="14">
        <v>0</v>
      </c>
      <c r="D34" s="14">
        <f t="shared" si="8"/>
        <v>0</v>
      </c>
      <c r="E34" s="14">
        <v>0</v>
      </c>
      <c r="F34" s="14">
        <v>0</v>
      </c>
      <c r="G34" s="15">
        <f t="shared" si="7"/>
        <v>0</v>
      </c>
    </row>
    <row r="35" spans="1:7" x14ac:dyDescent="0.2">
      <c r="A35" s="33"/>
      <c r="B35" s="14"/>
      <c r="C35" s="14"/>
      <c r="D35" s="14"/>
      <c r="E35" s="14"/>
      <c r="F35" s="14"/>
      <c r="G35" s="15"/>
    </row>
    <row r="36" spans="1:7" ht="10.5" x14ac:dyDescent="0.25">
      <c r="A36" s="31" t="s">
        <v>31</v>
      </c>
      <c r="B36" s="17">
        <f t="shared" ref="B36:G36" si="9">SUM(B37:B40)</f>
        <v>0</v>
      </c>
      <c r="C36" s="17">
        <f t="shared" si="9"/>
        <v>0</v>
      </c>
      <c r="D36" s="17">
        <f t="shared" si="9"/>
        <v>0</v>
      </c>
      <c r="E36" s="17">
        <f t="shared" si="9"/>
        <v>0</v>
      </c>
      <c r="F36" s="17">
        <f t="shared" si="9"/>
        <v>0</v>
      </c>
      <c r="G36" s="18">
        <f t="shared" si="9"/>
        <v>0</v>
      </c>
    </row>
    <row r="37" spans="1:7" x14ac:dyDescent="0.2">
      <c r="A37" s="33" t="s">
        <v>49</v>
      </c>
      <c r="B37" s="14">
        <v>0</v>
      </c>
      <c r="C37" s="14">
        <v>0</v>
      </c>
      <c r="D37" s="14">
        <f>B37+C37</f>
        <v>0</v>
      </c>
      <c r="E37" s="14">
        <v>0</v>
      </c>
      <c r="F37" s="14">
        <v>0</v>
      </c>
      <c r="G37" s="15">
        <f t="shared" ref="G37:G40" si="10">D37-E37</f>
        <v>0</v>
      </c>
    </row>
    <row r="38" spans="1:7" ht="11.25" customHeight="1" x14ac:dyDescent="0.2">
      <c r="A38" s="33" t="s">
        <v>24</v>
      </c>
      <c r="B38" s="14">
        <v>0</v>
      </c>
      <c r="C38" s="14">
        <v>0</v>
      </c>
      <c r="D38" s="14">
        <f t="shared" ref="D38:D40" si="11">B38+C38</f>
        <v>0</v>
      </c>
      <c r="E38" s="14">
        <v>0</v>
      </c>
      <c r="F38" s="14">
        <v>0</v>
      </c>
      <c r="G38" s="15">
        <f t="shared" si="10"/>
        <v>0</v>
      </c>
    </row>
    <row r="39" spans="1:7" x14ac:dyDescent="0.2">
      <c r="A39" s="33" t="s">
        <v>32</v>
      </c>
      <c r="B39" s="14">
        <v>0</v>
      </c>
      <c r="C39" s="14">
        <v>0</v>
      </c>
      <c r="D39" s="14">
        <f t="shared" si="11"/>
        <v>0</v>
      </c>
      <c r="E39" s="14">
        <v>0</v>
      </c>
      <c r="F39" s="14">
        <v>0</v>
      </c>
      <c r="G39" s="15">
        <f t="shared" si="10"/>
        <v>0</v>
      </c>
    </row>
    <row r="40" spans="1:7" x14ac:dyDescent="0.2">
      <c r="A40" s="33" t="s">
        <v>7</v>
      </c>
      <c r="B40" s="14">
        <v>0</v>
      </c>
      <c r="C40" s="14">
        <v>0</v>
      </c>
      <c r="D40" s="14">
        <f t="shared" si="11"/>
        <v>0</v>
      </c>
      <c r="E40" s="14">
        <v>0</v>
      </c>
      <c r="F40" s="14">
        <v>0</v>
      </c>
      <c r="G40" s="15">
        <f t="shared" si="10"/>
        <v>0</v>
      </c>
    </row>
    <row r="41" spans="1:7" x14ac:dyDescent="0.2">
      <c r="A41" s="33"/>
      <c r="B41" s="14"/>
      <c r="C41" s="14"/>
      <c r="D41" s="14"/>
      <c r="E41" s="14"/>
      <c r="F41" s="14"/>
      <c r="G41" s="15"/>
    </row>
    <row r="42" spans="1:7" ht="10.5" x14ac:dyDescent="0.25">
      <c r="A42" s="26" t="s">
        <v>50</v>
      </c>
      <c r="B42" s="19">
        <f t="shared" ref="B42:G42" si="12">SUM(B36+B25+B16+B6)</f>
        <v>36565534.740000002</v>
      </c>
      <c r="C42" s="19">
        <f t="shared" si="12"/>
        <v>813510.28</v>
      </c>
      <c r="D42" s="19">
        <f t="shared" si="12"/>
        <v>37379045.020000003</v>
      </c>
      <c r="E42" s="19">
        <f t="shared" si="12"/>
        <v>13423864.220000001</v>
      </c>
      <c r="F42" s="19">
        <f t="shared" si="12"/>
        <v>13423864.17</v>
      </c>
      <c r="G42" s="20">
        <f t="shared" si="12"/>
        <v>23955180.800000004</v>
      </c>
    </row>
    <row r="43" spans="1:7" ht="11.5" x14ac:dyDescent="0.25">
      <c r="A43" s="28" t="s">
        <v>146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59055118110236227" bottom="0.39370078740157483" header="0.31496062992125984" footer="0.31496062992125984"/>
  <pageSetup paperSize="141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2024-07-22T01:33:12Z</cp:lastPrinted>
  <dcterms:created xsi:type="dcterms:W3CDTF">2014-02-10T03:37:14Z</dcterms:created>
  <dcterms:modified xsi:type="dcterms:W3CDTF">2024-07-24T19:18:55Z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