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ELIN\Desktop\2024\TRABAJO 2DO TRIMESTRE\DATOS ABIERTOS\"/>
    </mc:Choice>
  </mc:AlternateContent>
  <bookViews>
    <workbookView xWindow="-105" yWindow="-105" windowWidth="23250" windowHeight="12570" tabRatio="782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9" l="1"/>
  <c r="F3" i="8"/>
  <c r="F3" i="7"/>
  <c r="F3" i="3"/>
  <c r="F3" i="1"/>
  <c r="F3" i="6"/>
  <c r="H168" i="1"/>
  <c r="H167" i="1"/>
  <c r="H166" i="1"/>
  <c r="H165" i="1"/>
  <c r="H164" i="1"/>
  <c r="H163" i="1"/>
  <c r="H162" i="1"/>
  <c r="H160" i="1"/>
  <c r="H159" i="1"/>
  <c r="H158" i="1"/>
  <c r="H156" i="1"/>
  <c r="H155" i="1"/>
  <c r="H154" i="1"/>
  <c r="H153" i="1"/>
  <c r="H152" i="1"/>
  <c r="H151" i="1"/>
  <c r="H150" i="1"/>
  <c r="H144" i="1"/>
  <c r="H143" i="1"/>
  <c r="H142" i="1"/>
  <c r="H141" i="1"/>
  <c r="H140" i="1"/>
  <c r="H139" i="1"/>
  <c r="H138" i="1"/>
  <c r="H137" i="1"/>
  <c r="H136" i="1"/>
  <c r="D83" i="1"/>
  <c r="E83" i="1"/>
  <c r="F83" i="1"/>
  <c r="G83" i="1"/>
  <c r="I76" i="1" l="1"/>
  <c r="I77" i="1"/>
  <c r="I78" i="1"/>
  <c r="I79" i="1"/>
  <c r="I80" i="1"/>
  <c r="I81" i="1"/>
  <c r="I84" i="1"/>
  <c r="I85" i="1"/>
  <c r="I88" i="1"/>
  <c r="I89" i="1"/>
  <c r="I90" i="1"/>
  <c r="I91" i="1"/>
  <c r="I92" i="1"/>
  <c r="I93" i="1"/>
  <c r="I94" i="1"/>
  <c r="I136" i="1"/>
  <c r="I137" i="1"/>
  <c r="I138" i="1"/>
  <c r="I139" i="1"/>
  <c r="I140" i="1"/>
  <c r="I141" i="1"/>
  <c r="I142" i="1"/>
  <c r="I143" i="1"/>
  <c r="I144" i="1"/>
  <c r="I150" i="1"/>
  <c r="I151" i="1"/>
  <c r="I152" i="1"/>
  <c r="I153" i="1"/>
  <c r="I154" i="1"/>
  <c r="I155" i="1"/>
  <c r="I156" i="1"/>
  <c r="I158" i="1"/>
  <c r="I159" i="1"/>
  <c r="I162" i="1"/>
  <c r="I163" i="1"/>
  <c r="I164" i="1"/>
  <c r="I165" i="1"/>
  <c r="I166" i="1"/>
  <c r="I167" i="1"/>
  <c r="I168" i="1"/>
  <c r="D161" i="1"/>
  <c r="E161" i="1"/>
  <c r="F161" i="1"/>
  <c r="G161" i="1"/>
  <c r="H161" i="1"/>
  <c r="C161" i="1"/>
  <c r="I161" i="1" s="1"/>
  <c r="D157" i="1"/>
  <c r="E157" i="1"/>
  <c r="F157" i="1"/>
  <c r="G157" i="1"/>
  <c r="C157" i="1"/>
  <c r="D149" i="1"/>
  <c r="E149" i="1"/>
  <c r="F149" i="1"/>
  <c r="G149" i="1"/>
  <c r="H149" i="1"/>
  <c r="C149" i="1"/>
  <c r="D145" i="1"/>
  <c r="E145" i="1"/>
  <c r="F145" i="1"/>
  <c r="G145" i="1"/>
  <c r="C145" i="1"/>
  <c r="D135" i="1"/>
  <c r="E135" i="1"/>
  <c r="F135" i="1"/>
  <c r="G135" i="1"/>
  <c r="H135" i="1"/>
  <c r="C135" i="1"/>
  <c r="D125" i="1"/>
  <c r="E125" i="1"/>
  <c r="F125" i="1"/>
  <c r="G125" i="1"/>
  <c r="C125" i="1"/>
  <c r="D115" i="1"/>
  <c r="E115" i="1"/>
  <c r="F115" i="1"/>
  <c r="G115" i="1"/>
  <c r="C115" i="1"/>
  <c r="C105" i="1"/>
  <c r="D105" i="1"/>
  <c r="E105" i="1"/>
  <c r="F105" i="1"/>
  <c r="G105" i="1"/>
  <c r="C97" i="1"/>
  <c r="C31" i="1"/>
  <c r="G97" i="1"/>
  <c r="F97" i="1"/>
  <c r="E97" i="1"/>
  <c r="D97" i="1"/>
  <c r="H157" i="1"/>
  <c r="H148" i="1"/>
  <c r="I148" i="1" s="1"/>
  <c r="H147" i="1"/>
  <c r="I147" i="1" s="1"/>
  <c r="H146" i="1"/>
  <c r="I146" i="1" s="1"/>
  <c r="H134" i="1"/>
  <c r="I134" i="1" s="1"/>
  <c r="H133" i="1"/>
  <c r="I133" i="1" s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H126" i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H116" i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H106" i="1"/>
  <c r="I106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H98" i="1"/>
  <c r="I98" i="1" s="1"/>
  <c r="H87" i="1"/>
  <c r="G87" i="1"/>
  <c r="F87" i="1"/>
  <c r="E87" i="1"/>
  <c r="D87" i="1"/>
  <c r="C87" i="1"/>
  <c r="H86" i="1"/>
  <c r="H83" i="1" s="1"/>
  <c r="C83" i="1"/>
  <c r="H82" i="1"/>
  <c r="H75" i="1" s="1"/>
  <c r="G75" i="1"/>
  <c r="F75" i="1"/>
  <c r="E75" i="1"/>
  <c r="D75" i="1"/>
  <c r="C75" i="1"/>
  <c r="H74" i="1"/>
  <c r="I74" i="1" s="1"/>
  <c r="H73" i="1"/>
  <c r="I73" i="1" s="1"/>
  <c r="H72" i="1"/>
  <c r="G71" i="1"/>
  <c r="F71" i="1"/>
  <c r="E71" i="1"/>
  <c r="D71" i="1"/>
  <c r="C71" i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G61" i="1"/>
  <c r="F61" i="1"/>
  <c r="E61" i="1"/>
  <c r="D61" i="1"/>
  <c r="C61" i="1"/>
  <c r="H60" i="1"/>
  <c r="I60" i="1" s="1"/>
  <c r="H59" i="1"/>
  <c r="I59" i="1" s="1"/>
  <c r="H58" i="1"/>
  <c r="I58" i="1" s="1"/>
  <c r="H57" i="1"/>
  <c r="I57" i="1" s="1"/>
  <c r="H56" i="1"/>
  <c r="I56" i="1" s="1"/>
  <c r="H55" i="1"/>
  <c r="H54" i="1"/>
  <c r="I54" i="1" s="1"/>
  <c r="H53" i="1"/>
  <c r="I53" i="1" s="1"/>
  <c r="H52" i="1"/>
  <c r="I52" i="1" s="1"/>
  <c r="G51" i="1"/>
  <c r="F51" i="1"/>
  <c r="E51" i="1"/>
  <c r="D51" i="1"/>
  <c r="C51" i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G41" i="1"/>
  <c r="F41" i="1"/>
  <c r="E41" i="1"/>
  <c r="D41" i="1"/>
  <c r="C41" i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H32" i="1"/>
  <c r="I32" i="1" s="1"/>
  <c r="G31" i="1"/>
  <c r="F31" i="1"/>
  <c r="E31" i="1"/>
  <c r="D31" i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G23" i="1"/>
  <c r="F23" i="1"/>
  <c r="E23" i="1"/>
  <c r="D23" i="1"/>
  <c r="C23" i="1"/>
  <c r="C96" i="1" l="1"/>
  <c r="I87" i="1"/>
  <c r="C22" i="1"/>
  <c r="I75" i="1"/>
  <c r="I135" i="1"/>
  <c r="H31" i="1"/>
  <c r="I31" i="1" s="1"/>
  <c r="I83" i="1"/>
  <c r="H105" i="1"/>
  <c r="I105" i="1" s="1"/>
  <c r="H115" i="1"/>
  <c r="I115" i="1" s="1"/>
  <c r="H97" i="1"/>
  <c r="I97" i="1" s="1"/>
  <c r="H125" i="1"/>
  <c r="I125" i="1" s="1"/>
  <c r="I157" i="1"/>
  <c r="H51" i="1"/>
  <c r="I51" i="1" s="1"/>
  <c r="I149" i="1"/>
  <c r="I160" i="1"/>
  <c r="H145" i="1"/>
  <c r="I145" i="1" s="1"/>
  <c r="F96" i="1"/>
  <c r="I126" i="1"/>
  <c r="E96" i="1"/>
  <c r="I116" i="1"/>
  <c r="I107" i="1"/>
  <c r="I99" i="1"/>
  <c r="I86" i="1"/>
  <c r="I82" i="1"/>
  <c r="H71" i="1"/>
  <c r="I71" i="1" s="1"/>
  <c r="I72" i="1"/>
  <c r="H61" i="1"/>
  <c r="I61" i="1" s="1"/>
  <c r="I62" i="1"/>
  <c r="I55" i="1"/>
  <c r="F22" i="1"/>
  <c r="H41" i="1"/>
  <c r="I41" i="1" s="1"/>
  <c r="I42" i="1"/>
  <c r="E22" i="1"/>
  <c r="G22" i="1"/>
  <c r="I33" i="1"/>
  <c r="H23" i="1"/>
  <c r="D22" i="1"/>
  <c r="D96" i="1"/>
  <c r="G96" i="1"/>
  <c r="F2" i="9"/>
  <c r="F1" i="9"/>
  <c r="F2" i="8"/>
  <c r="F1" i="8"/>
  <c r="F2" i="7"/>
  <c r="F1" i="7"/>
  <c r="F2" i="3"/>
  <c r="F1" i="3"/>
  <c r="F2" i="1"/>
  <c r="F1" i="1"/>
  <c r="F2" i="6"/>
  <c r="F1" i="6"/>
  <c r="B3" i="9"/>
  <c r="B1" i="9"/>
  <c r="B3" i="8"/>
  <c r="B1" i="8"/>
  <c r="B3" i="7"/>
  <c r="B1" i="7"/>
  <c r="B3" i="3"/>
  <c r="B1" i="3"/>
  <c r="B10" i="3" s="1"/>
  <c r="B3" i="1"/>
  <c r="B18" i="1" s="1"/>
  <c r="B1" i="1"/>
  <c r="B15" i="1" s="1"/>
  <c r="B3" i="6"/>
  <c r="B1" i="6"/>
  <c r="E25" i="3"/>
  <c r="F25" i="3"/>
  <c r="D25" i="3"/>
  <c r="E15" i="3"/>
  <c r="F15" i="3"/>
  <c r="D15" i="3"/>
  <c r="F35" i="3" l="1"/>
  <c r="C170" i="1"/>
  <c r="H96" i="1"/>
  <c r="I96" i="1" s="1"/>
  <c r="F170" i="1"/>
  <c r="E170" i="1"/>
  <c r="D170" i="1"/>
  <c r="G170" i="1"/>
  <c r="H22" i="1"/>
  <c r="I23" i="1"/>
  <c r="D35" i="3"/>
  <c r="E35" i="3"/>
  <c r="I22" i="1" l="1"/>
  <c r="H170" i="1"/>
  <c r="I170" i="1" l="1"/>
</calcChain>
</file>

<file path=xl/sharedStrings.xml><?xml version="1.0" encoding="utf-8"?>
<sst xmlns="http://schemas.openxmlformats.org/spreadsheetml/2006/main" count="280" uniqueCount="163">
  <si>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</si>
  <si>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</si>
  <si>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</si>
  <si>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</si>
  <si>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</si>
  <si>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</si>
  <si>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</si>
  <si>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</si>
  <si>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</si>
  <si>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</si>
  <si>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</si>
  <si>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</si>
  <si>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</si>
  <si>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</si>
  <si>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</si>
  <si>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</si>
  <si>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</si>
  <si>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</si>
  <si>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</si>
  <si>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</si>
  <si>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</si>
  <si>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</si>
  <si>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</si>
  <si>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</si>
  <si>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</si>
  <si>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</si>
  <si>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</si>
  <si>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</si>
  <si>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</si>
  <si>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</si>
  <si>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</si>
  <si>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</si>
  <si>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</si>
  <si>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</si>
  <si>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</si>
  <si>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</si>
  <si>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</si>
  <si>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</si>
  <si>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</si>
  <si>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</si>
  <si>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</si>
  <si>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</si>
  <si>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</si>
  <si>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</si>
  <si>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</si>
  <si>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</si>
  <si>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</si>
  <si>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</si>
  <si>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</si>
  <si>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</si>
  <si>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</si>
  <si>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</si>
  <si>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</si>
  <si>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</si>
  <si>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</si>
  <si>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</si>
  <si>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</si>
  <si>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</si>
  <si>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</si>
  <si>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</si>
  <si>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</si>
  <si>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</si>
  <si>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</si>
  <si>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</si>
  <si>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</si>
  <si>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</si>
  <si>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</si>
  <si>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</si>
  <si>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</si>
  <si>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</si>
  <si>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</si>
  <si>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</si>
  <si>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</si>
  <si>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</si>
  <si>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</si>
  <si>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</si>
  <si>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</si>
  <si>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</si>
  <si>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</si>
  <si>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</si>
  <si>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</si>
  <si>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</si>
  <si>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</si>
  <si>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</si>
  <si>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</si>
  <si>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</si>
  <si>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</si>
  <si>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</si>
  <si>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</si>
  <si>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</si>
  <si>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</si>
  <si>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</si>
  <si>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</si>
  <si>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</si>
  <si>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</si>
  <si>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</si>
  <si>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</si>
  <si>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</si>
  <si>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</si>
  <si>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</si>
  <si>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</si>
  <si>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</si>
  <si>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</si>
  <si>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</si>
  <si>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</si>
  <si>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</si>
  <si>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</si>
  <si>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</si>
  <si>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</si>
  <si>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</si>
  <si>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</si>
  <si>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</si>
  <si>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</si>
  <si>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</si>
  <si>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</si>
  <si>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</si>
  <si>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</si>
  <si>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</si>
  <si>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</si>
  <si>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</si>
  <si>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</si>
  <si>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</si>
  <si>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</si>
  <si>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</si>
  <si>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</si>
  <si>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</si>
  <si>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</si>
  <si>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</si>
  <si>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</si>
  <si>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</si>
  <si>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</si>
  <si>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</si>
  <si>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</si>
  <si>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</si>
  <si>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</si>
  <si>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</si>
  <si>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</si>
  <si>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</si>
  <si>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</si>
  <si>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</si>
  <si>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</si>
  <si>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>Municipio de Guanajuato</t>
  </si>
  <si>
    <t>Fundamento Artículo 6 y 19 LDF</t>
  </si>
  <si>
    <t>No aplica, ya que el Municipio de Guanajuato cuenta con Balance Presupuestario Sostenible.</t>
  </si>
  <si>
    <t>Fundamento Artículo 13 VII y 21 LDF</t>
  </si>
  <si>
    <t>Fundamento Artículo 25 LDF</t>
  </si>
  <si>
    <t>Fundamento Artículo 31 LDF</t>
  </si>
  <si>
    <t>Fundamento Artículo 40 LDF</t>
  </si>
  <si>
    <t>El Municipio de Guanajuato no cuenta con Financiamiento u Obligaciones contraídas, en el RPU.</t>
  </si>
  <si>
    <t>El Municipio de Guanajuato no cuenta con convenios de Deuda Garantizada.</t>
  </si>
  <si>
    <t>Correspondiente del 1 de Enero al 30 de Junio de 2024</t>
  </si>
  <si>
    <t>Respuesta:</t>
  </si>
  <si>
    <t>Al segundo trimestre del 2024, el Municipio de Guanajuato presenta un Balance Presupuestario de Recursos Disponibles sostenible, por lo que no es aplicable determinar las acciones establecidas en el artículo 6 de la LDF.</t>
  </si>
  <si>
    <t>a) Fuente de Ingresos del aumento o creación del Gasto no Etiquetado</t>
  </si>
  <si>
    <t>b) Fuente de Ingresos del aumento o creación del Gasto Etiquetado.</t>
  </si>
  <si>
    <t>Fundamento Artículo 8 y 21 LDF</t>
  </si>
  <si>
    <t>Se presentan las ampliaciones y reducciones presupuestales, distinguiendo el Gasto Etiquetado y el Gasto no Etiquetado.</t>
  </si>
  <si>
    <t>Fundamento:</t>
  </si>
  <si>
    <t>Respuesta</t>
  </si>
  <si>
    <t>No aplica para el 2do trimestre 2024</t>
  </si>
  <si>
    <t xml:space="preserve">No aplica para el 2do trimestre 2024. </t>
  </si>
  <si>
    <t>El Municipio de Guanajuato no cuenta con Obligaciones a Corto Plazo contraídas en los términos del Título Tercero Capítulo Uno de la Ley de Disciplina Financiera de las Entidades Federativas y Municipios.</t>
  </si>
  <si>
    <t>No aplica al segundo trimestre del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</si>
</sst>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22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i/>
      <sz val="8"/>
      <color theme="1"/>
      <name val="Arial"/>
      <family val="2"/>
    </font>
    <font>
      <sz val="9"/>
      <color theme="1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25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4" fillId="0" borderId="0"/>
    <xf numFmtId="0" fontId="15" fillId="0" borderId="0"/>
    <xf numFmtId="0" fontId="6" fillId="0" borderId="0"/>
    <xf numFmtId="0" fontId="2" fillId="0" borderId="0"/>
    <xf numFmtId="43" fontId="1" fillId="0" borderId="0" applyFont="0" applyFill="0" applyBorder="0" applyAlignment="0" applyProtection="0"/>
    <xf numFmtId="0" fontId="19" fillId="0" borderId="0"/>
    <xf numFmtId="0" fontId="4" fillId="0" borderId="0"/>
    <xf numFmtId="165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43" fontId="19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3" fontId="4" fillId="0" borderId="3" xfId="0" applyNumberFormat="1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indent="3"/>
    </xf>
    <xf numFmtId="0" fontId="4" fillId="0" borderId="2" xfId="0" applyFont="1" applyBorder="1" applyAlignment="1">
      <alignment horizontal="left" indent="3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indent="1"/>
    </xf>
    <xf numFmtId="0" fontId="4" fillId="0" borderId="2" xfId="0" applyFont="1" applyBorder="1" applyAlignment="1">
      <alignment horizontal="left" vertical="center" indent="4"/>
    </xf>
    <xf numFmtId="0" fontId="4" fillId="0" borderId="2" xfId="0" applyFont="1" applyBorder="1" applyAlignment="1">
      <alignment horizontal="left" vertical="center" indent="2"/>
    </xf>
    <xf numFmtId="0" fontId="4" fillId="0" borderId="2" xfId="0" applyFont="1" applyBorder="1" applyAlignment="1">
      <alignment horizontal="left" indent="4"/>
    </xf>
    <xf numFmtId="0" fontId="7" fillId="3" borderId="9" xfId="2" applyFont="1" applyFill="1" applyBorder="1" applyAlignment="1">
      <alignment horizontal="centerContinuous" vertical="center"/>
    </xf>
    <xf numFmtId="0" fontId="7" fillId="3" borderId="10" xfId="2" applyFont="1" applyFill="1" applyBorder="1" applyAlignment="1">
      <alignment horizontal="centerContinuous" vertical="center"/>
    </xf>
    <xf numFmtId="0" fontId="7" fillId="3" borderId="10" xfId="2" applyFont="1" applyFill="1" applyBorder="1" applyAlignment="1">
      <alignment horizontal="right" vertical="center"/>
    </xf>
    <xf numFmtId="0" fontId="7" fillId="3" borderId="11" xfId="2" applyFont="1" applyFill="1" applyBorder="1" applyAlignment="1">
      <alignment horizontal="left" vertical="center"/>
    </xf>
    <xf numFmtId="0" fontId="7" fillId="3" borderId="12" xfId="2" applyFont="1" applyFill="1" applyBorder="1" applyAlignment="1">
      <alignment horizontal="centerContinuous" vertical="center"/>
    </xf>
    <xf numFmtId="0" fontId="7" fillId="3" borderId="0" xfId="2" applyFont="1" applyFill="1" applyAlignment="1">
      <alignment horizontal="centerContinuous" vertical="center"/>
    </xf>
    <xf numFmtId="0" fontId="7" fillId="3" borderId="0" xfId="2" applyFont="1" applyFill="1" applyAlignment="1">
      <alignment horizontal="right" vertical="center"/>
    </xf>
    <xf numFmtId="0" fontId="7" fillId="3" borderId="8" xfId="2" applyFont="1" applyFill="1" applyBorder="1" applyAlignment="1">
      <alignment vertical="center"/>
    </xf>
    <xf numFmtId="0" fontId="7" fillId="3" borderId="14" xfId="2" applyFont="1" applyFill="1" applyBorder="1" applyAlignment="1">
      <alignment horizontal="centerContinuous" vertical="center"/>
    </xf>
    <xf numFmtId="0" fontId="7" fillId="3" borderId="15" xfId="2" applyFont="1" applyFill="1" applyBorder="1" applyAlignment="1">
      <alignment horizontal="centerContinuous" vertical="center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8" fillId="0" borderId="19" xfId="0" applyFont="1" applyBorder="1" applyProtection="1"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left" indent="1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left" indent="1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10" fontId="11" fillId="3" borderId="0" xfId="2" applyNumberFormat="1" applyFont="1" applyFill="1" applyAlignment="1">
      <alignment horizontal="right" vertical="center"/>
    </xf>
    <xf numFmtId="0" fontId="7" fillId="3" borderId="0" xfId="2" applyFont="1" applyFill="1" applyAlignment="1">
      <alignment horizontal="left" vertical="center"/>
    </xf>
    <xf numFmtId="0" fontId="8" fillId="0" borderId="0" xfId="0" applyFont="1"/>
    <xf numFmtId="0" fontId="3" fillId="0" borderId="0" xfId="0" applyFont="1"/>
    <xf numFmtId="0" fontId="12" fillId="0" borderId="20" xfId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3"/>
    </xf>
    <xf numFmtId="0" fontId="4" fillId="0" borderId="0" xfId="0" applyFont="1" applyAlignment="1">
      <alignment horizontal="left" indent="4"/>
    </xf>
    <xf numFmtId="0" fontId="13" fillId="0" borderId="30" xfId="0" applyFont="1" applyBorder="1" applyAlignment="1">
      <alignment vertical="center"/>
    </xf>
    <xf numFmtId="0" fontId="11" fillId="0" borderId="31" xfId="0" applyFont="1" applyBorder="1" applyAlignment="1">
      <alignment horizontal="right" vertical="center" wrapText="1"/>
    </xf>
    <xf numFmtId="4" fontId="11" fillId="0" borderId="31" xfId="0" applyNumberFormat="1" applyFont="1" applyBorder="1" applyAlignment="1">
      <alignment horizontal="right" vertical="center" wrapText="1"/>
    </xf>
    <xf numFmtId="4" fontId="11" fillId="0" borderId="32" xfId="0" applyNumberFormat="1" applyFont="1" applyBorder="1" applyAlignment="1">
      <alignment horizontal="right" vertical="center" wrapText="1"/>
    </xf>
    <xf numFmtId="0" fontId="13" fillId="0" borderId="33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1" fillId="0" borderId="34" xfId="0" applyNumberFormat="1" applyFont="1" applyBorder="1" applyAlignment="1">
      <alignment horizontal="right"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 indent="1"/>
    </xf>
    <xf numFmtId="4" fontId="4" fillId="0" borderId="2" xfId="0" applyNumberFormat="1" applyFont="1" applyBorder="1" applyAlignment="1">
      <alignment vertical="center" wrapText="1"/>
    </xf>
    <xf numFmtId="4" fontId="13" fillId="0" borderId="36" xfId="0" applyNumberFormat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horizontal="right" vertical="center" wrapText="1"/>
    </xf>
    <xf numFmtId="4" fontId="11" fillId="0" borderId="36" xfId="0" applyNumberFormat="1" applyFont="1" applyBorder="1" applyAlignment="1">
      <alignment horizontal="right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 indent="1"/>
    </xf>
    <xf numFmtId="4" fontId="4" fillId="0" borderId="3" xfId="0" applyNumberFormat="1" applyFont="1" applyBorder="1" applyAlignment="1">
      <alignment vertical="center" wrapText="1"/>
    </xf>
    <xf numFmtId="4" fontId="13" fillId="0" borderId="17" xfId="0" applyNumberFormat="1" applyFont="1" applyBorder="1" applyAlignment="1">
      <alignment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6" fillId="0" borderId="0" xfId="3" applyFont="1"/>
    <xf numFmtId="0" fontId="17" fillId="0" borderId="0" xfId="1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1"/>
    </xf>
    <xf numFmtId="0" fontId="18" fillId="0" borderId="0" xfId="6" applyFont="1"/>
    <xf numFmtId="4" fontId="3" fillId="0" borderId="2" xfId="8" applyNumberFormat="1" applyFont="1" applyBorder="1" applyAlignment="1" applyProtection="1">
      <alignment horizontal="right" vertical="top"/>
      <protection locked="0"/>
    </xf>
    <xf numFmtId="4" fontId="4" fillId="0" borderId="2" xfId="8" applyNumberFormat="1" applyFont="1" applyBorder="1" applyAlignment="1" applyProtection="1">
      <alignment horizontal="right" vertical="top"/>
      <protection locked="0"/>
    </xf>
    <xf numFmtId="164" fontId="4" fillId="5" borderId="2" xfId="7" applyNumberFormat="1" applyFont="1" applyFill="1" applyBorder="1" applyAlignment="1" applyProtection="1">
      <alignment vertical="center"/>
      <protection locked="0"/>
    </xf>
    <xf numFmtId="4" fontId="4" fillId="0" borderId="0" xfId="0" applyNumberFormat="1" applyFont="1"/>
    <xf numFmtId="43" fontId="4" fillId="0" borderId="0" xfId="24" applyFont="1"/>
    <xf numFmtId="43" fontId="4" fillId="0" borderId="0" xfId="0" applyNumberFormat="1" applyFont="1"/>
    <xf numFmtId="4" fontId="4" fillId="0" borderId="2" xfId="3" applyNumberFormat="1" applyFont="1" applyBorder="1" applyAlignment="1" applyProtection="1">
      <alignment horizontal="right" vertical="top"/>
      <protection locked="0"/>
    </xf>
    <xf numFmtId="4" fontId="3" fillId="0" borderId="1" xfId="0" applyNumberFormat="1" applyFont="1" applyBorder="1" applyAlignment="1" applyProtection="1">
      <alignment horizontal="right" vertical="top"/>
      <protection locked="0"/>
    </xf>
    <xf numFmtId="43" fontId="4" fillId="0" borderId="2" xfId="7" applyFont="1" applyBorder="1"/>
    <xf numFmtId="4" fontId="4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7" fillId="3" borderId="8" xfId="2" applyFont="1" applyFill="1" applyBorder="1" applyAlignment="1">
      <alignment horizontal="centerContinuous" vertical="center"/>
    </xf>
    <xf numFmtId="0" fontId="4" fillId="0" borderId="0" xfId="0" applyFont="1" applyAlignment="1">
      <alignment horizontal="justify" wrapText="1"/>
    </xf>
    <xf numFmtId="10" fontId="11" fillId="3" borderId="10" xfId="2" applyNumberFormat="1" applyFont="1" applyFill="1" applyBorder="1" applyAlignment="1">
      <alignment horizontal="right" vertical="center"/>
    </xf>
    <xf numFmtId="10" fontId="11" fillId="3" borderId="0" xfId="2" applyNumberFormat="1" applyFont="1" applyFill="1" applyBorder="1" applyAlignment="1">
      <alignment horizontal="right" vertical="center"/>
    </xf>
    <xf numFmtId="0" fontId="7" fillId="3" borderId="8" xfId="2" applyFont="1" applyFill="1" applyBorder="1" applyAlignment="1">
      <alignment horizontal="left" vertical="center"/>
    </xf>
    <xf numFmtId="10" fontId="11" fillId="3" borderId="14" xfId="2" applyNumberFormat="1" applyFont="1" applyFill="1" applyBorder="1" applyAlignment="1">
      <alignment horizontal="right" vertical="center"/>
    </xf>
    <xf numFmtId="0" fontId="7" fillId="3" borderId="15" xfId="2" applyFont="1" applyFill="1" applyBorder="1" applyAlignment="1">
      <alignment horizontal="left" vertical="center"/>
    </xf>
    <xf numFmtId="0" fontId="4" fillId="0" borderId="0" xfId="6" applyFont="1"/>
    <xf numFmtId="0" fontId="7" fillId="3" borderId="13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12" xfId="2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/>
    </xf>
    <xf numFmtId="0" fontId="11" fillId="3" borderId="13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1" fillId="3" borderId="15" xfId="2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left"/>
    </xf>
    <xf numFmtId="0" fontId="11" fillId="2" borderId="2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</cellXfs>
  <cellStyles count="25">
    <cellStyle name="Euro" xfId="10"/>
    <cellStyle name="Hipervínculo" xfId="1" builtinId="8"/>
    <cellStyle name="Millares" xfId="24" builtinId="3"/>
    <cellStyle name="Millares 2" xfId="7"/>
    <cellStyle name="Millares 2 2" xfId="12"/>
    <cellStyle name="Millares 2 3" xfId="13"/>
    <cellStyle name="Millares 2 4" xfId="11"/>
    <cellStyle name="Millares 3" xfId="14"/>
    <cellStyle name="Moneda 2" xfId="15"/>
    <cellStyle name="Normal" xfId="0" builtinId="0"/>
    <cellStyle name="Normal 10" xfId="8"/>
    <cellStyle name="Normal 2" xfId="3"/>
    <cellStyle name="Normal 2 2" xfId="4"/>
    <cellStyle name="Normal 2 3" xfId="6"/>
    <cellStyle name="Normal 2 4" xfId="16"/>
    <cellStyle name="Normal 3" xfId="2"/>
    <cellStyle name="Normal 3 2" xfId="17"/>
    <cellStyle name="Normal 3 3" xfId="5"/>
    <cellStyle name="Normal 4" xfId="18"/>
    <cellStyle name="Normal 4 2" xfId="19"/>
    <cellStyle name="Normal 5" xfId="20"/>
    <cellStyle name="Normal 5 2" xfId="21"/>
    <cellStyle name="Normal 6" xfId="22"/>
    <cellStyle name="Normal 6 2" xfId="23"/>
    <cellStyle name="Normal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50</xdr:row>
      <xdr:rowOff>0</xdr:rowOff>
    </xdr:from>
    <xdr:ext cx="5431999" cy="2102162"/>
    <xdr:pic>
      <xdr:nvPicPr>
        <xdr:cNvPr id="3" name="Imagen 2">
          <a:extLst>
            <a:ext uri="{FF2B5EF4-FFF2-40B4-BE49-F238E27FC236}">
              <a16:creationId xmlns="" xmlns:a16="http://schemas.microsoft.com/office/drawing/2014/main" id="{1D393E25-C5F6-479D-B0D5-791B86592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" y="7383780"/>
          <a:ext cx="5431999" cy="21021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tabSelected="1" workbookViewId="0">
      <selection activeCell="A9" sqref="A9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6" t="s">
        <v>141</v>
      </c>
      <c r="B1" s="17"/>
      <c r="C1" s="18" t="s">
        <v>0</v>
      </c>
      <c r="D1" s="19">
        <v>2024</v>
      </c>
    </row>
    <row r="2" spans="1:4" x14ac:dyDescent="0.2">
      <c r="A2" s="20" t="s">
        <v>1</v>
      </c>
      <c r="B2" s="21"/>
      <c r="C2" s="22" t="s">
        <v>2</v>
      </c>
      <c r="D2" s="23" t="s">
        <v>3</v>
      </c>
    </row>
    <row r="3" spans="1:4" x14ac:dyDescent="0.2">
      <c r="A3" s="20" t="s">
        <v>150</v>
      </c>
      <c r="B3" s="21"/>
      <c r="C3" s="22" t="s">
        <v>4</v>
      </c>
      <c r="D3" s="82">
        <v>2</v>
      </c>
    </row>
    <row r="4" spans="1:4" x14ac:dyDescent="0.2">
      <c r="A4" s="90" t="s">
        <v>5</v>
      </c>
      <c r="B4" s="91"/>
      <c r="C4" s="24"/>
      <c r="D4" s="25"/>
    </row>
    <row r="5" spans="1:4" x14ac:dyDescent="0.2">
      <c r="A5" s="26" t="s">
        <v>6</v>
      </c>
      <c r="B5" s="27" t="s">
        <v>7</v>
      </c>
    </row>
    <row r="6" spans="1:4" x14ac:dyDescent="0.2">
      <c r="A6" s="28"/>
      <c r="B6" s="29"/>
    </row>
    <row r="7" spans="1:4" x14ac:dyDescent="0.2">
      <c r="A7" s="30"/>
      <c r="B7" s="35" t="s">
        <v>8</v>
      </c>
    </row>
    <row r="8" spans="1:4" x14ac:dyDescent="0.2">
      <c r="A8" s="30"/>
      <c r="B8" s="31"/>
    </row>
    <row r="9" spans="1:4" x14ac:dyDescent="0.2">
      <c r="A9" s="40" t="s">
        <v>9</v>
      </c>
      <c r="B9" s="32" t="s">
        <v>10</v>
      </c>
    </row>
    <row r="10" spans="1:4" x14ac:dyDescent="0.2">
      <c r="A10" s="40" t="s">
        <v>11</v>
      </c>
      <c r="B10" s="32" t="s">
        <v>12</v>
      </c>
    </row>
    <row r="11" spans="1:4" x14ac:dyDescent="0.2">
      <c r="A11" s="40" t="s">
        <v>13</v>
      </c>
      <c r="B11" s="32" t="s">
        <v>14</v>
      </c>
    </row>
    <row r="12" spans="1:4" x14ac:dyDescent="0.2">
      <c r="A12" s="40" t="s">
        <v>15</v>
      </c>
      <c r="B12" s="32" t="s">
        <v>16</v>
      </c>
    </row>
    <row r="13" spans="1:4" x14ac:dyDescent="0.2">
      <c r="A13" s="40" t="s">
        <v>17</v>
      </c>
      <c r="B13" s="32" t="s">
        <v>18</v>
      </c>
    </row>
    <row r="14" spans="1:4" x14ac:dyDescent="0.2">
      <c r="A14" s="40" t="s">
        <v>19</v>
      </c>
      <c r="B14" s="32" t="s">
        <v>20</v>
      </c>
    </row>
    <row r="15" spans="1:4" ht="12" thickBot="1" x14ac:dyDescent="0.25">
      <c r="A15" s="33"/>
      <c r="B15" s="34"/>
    </row>
  </sheetData>
  <mergeCells count="1">
    <mergeCell ref="A4:B4"/>
  </mergeCells>
  <phoneticPr fontId="9" type="noConversion"/>
  <dataValidations count="2"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3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zoomScale="140" zoomScaleNormal="140" workbookViewId="0">
      <selection activeCell="B1" sqref="B1:D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92" t="str">
        <f>'Notas de Disciplina Financiera'!A1</f>
        <v>Municipio de Guanajuato</v>
      </c>
      <c r="C1" s="93"/>
      <c r="D1" s="94"/>
      <c r="E1" s="36" t="s">
        <v>0</v>
      </c>
      <c r="F1" s="37">
        <f>'Notas de Disciplina Financiera'!D1</f>
        <v>2024</v>
      </c>
    </row>
    <row r="2" spans="1:6" x14ac:dyDescent="0.2">
      <c r="B2" s="95" t="s">
        <v>1</v>
      </c>
      <c r="C2" s="96"/>
      <c r="D2" s="97"/>
      <c r="E2" s="36" t="s">
        <v>2</v>
      </c>
      <c r="F2" s="37" t="str">
        <f>'Notas de Disciplina Financiera'!D2</f>
        <v>Trimestral</v>
      </c>
    </row>
    <row r="3" spans="1:6" x14ac:dyDescent="0.2">
      <c r="B3" s="98" t="str">
        <f>'Notas de Disciplina Financiera'!A3</f>
        <v>Correspondiente del 1 de Enero al 30 de Junio de 2024</v>
      </c>
      <c r="C3" s="99"/>
      <c r="D3" s="100"/>
      <c r="E3" s="36" t="s">
        <v>4</v>
      </c>
      <c r="F3" s="37">
        <f>'Notas de Disciplina Financiera'!D3</f>
        <v>2</v>
      </c>
    </row>
    <row r="5" spans="1:6" x14ac:dyDescent="0.2">
      <c r="B5" s="39"/>
      <c r="C5" s="39" t="s">
        <v>10</v>
      </c>
    </row>
    <row r="7" spans="1:6" x14ac:dyDescent="0.2">
      <c r="B7" s="1" t="s">
        <v>21</v>
      </c>
    </row>
    <row r="8" spans="1:6" x14ac:dyDescent="0.2">
      <c r="B8" s="41" t="s">
        <v>22</v>
      </c>
    </row>
    <row r="9" spans="1:6" x14ac:dyDescent="0.2">
      <c r="A9" s="38"/>
      <c r="C9" s="67" t="s">
        <v>142</v>
      </c>
    </row>
    <row r="10" spans="1:6" x14ac:dyDescent="0.2">
      <c r="B10" s="39" t="s">
        <v>151</v>
      </c>
      <c r="C10" s="65"/>
    </row>
    <row r="11" spans="1:6" x14ac:dyDescent="0.2">
      <c r="C11" s="39" t="s">
        <v>143</v>
      </c>
    </row>
    <row r="12" spans="1:6" ht="33.75" x14ac:dyDescent="0.2">
      <c r="C12" s="83" t="s">
        <v>152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"/>
  <sheetViews>
    <sheetView showGridLines="0" zoomScaleNormal="100" workbookViewId="0">
      <selection activeCell="I12" sqref="I12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4" width="20" style="1" bestFit="1" customWidth="1"/>
    <col min="5" max="5" width="17.1640625" style="1" bestFit="1" customWidth="1"/>
    <col min="6" max="7" width="18.5" style="1" bestFit="1" customWidth="1"/>
    <col min="8" max="8" width="20" style="1" bestFit="1" customWidth="1"/>
    <col min="9" max="9" width="18.1640625" style="1" bestFit="1" customWidth="1"/>
    <col min="10" max="16384" width="12" style="1"/>
  </cols>
  <sheetData>
    <row r="1" spans="2:9" x14ac:dyDescent="0.2">
      <c r="B1" s="92" t="str">
        <f>'Notas de Disciplina Financiera'!A1</f>
        <v>Municipio de Guanajuato</v>
      </c>
      <c r="C1" s="93"/>
      <c r="D1" s="93"/>
      <c r="E1" s="84" t="s">
        <v>0</v>
      </c>
      <c r="F1" s="19">
        <f>'Notas de Disciplina Financiera'!D1</f>
        <v>2024</v>
      </c>
    </row>
    <row r="2" spans="2:9" x14ac:dyDescent="0.2">
      <c r="B2" s="95" t="s">
        <v>1</v>
      </c>
      <c r="C2" s="96"/>
      <c r="D2" s="96"/>
      <c r="E2" s="85" t="s">
        <v>2</v>
      </c>
      <c r="F2" s="86" t="str">
        <f>'Notas de Disciplina Financiera'!D2</f>
        <v>Trimestral</v>
      </c>
    </row>
    <row r="3" spans="2:9" x14ac:dyDescent="0.2">
      <c r="B3" s="98" t="str">
        <f>'Notas de Disciplina Financiera'!A3</f>
        <v>Correspondiente del 1 de Enero al 30 de Junio de 2024</v>
      </c>
      <c r="C3" s="99"/>
      <c r="D3" s="99"/>
      <c r="E3" s="87" t="s">
        <v>4</v>
      </c>
      <c r="F3" s="88">
        <f>'Notas de Disciplina Financiera'!D3</f>
        <v>2</v>
      </c>
    </row>
    <row r="5" spans="2:9" x14ac:dyDescent="0.2">
      <c r="B5" s="39" t="s">
        <v>23</v>
      </c>
    </row>
    <row r="6" spans="2:9" x14ac:dyDescent="0.2">
      <c r="B6" s="39" t="s">
        <v>21</v>
      </c>
    </row>
    <row r="7" spans="2:9" x14ac:dyDescent="0.2">
      <c r="B7" s="108" t="s">
        <v>153</v>
      </c>
      <c r="C7" s="108"/>
      <c r="D7" s="108"/>
      <c r="E7" s="108"/>
      <c r="F7" s="108"/>
    </row>
    <row r="8" spans="2:9" x14ac:dyDescent="0.2">
      <c r="B8" s="109" t="s">
        <v>154</v>
      </c>
      <c r="C8" s="109"/>
      <c r="D8" s="109"/>
      <c r="E8" s="109"/>
      <c r="F8" s="109"/>
    </row>
    <row r="9" spans="2:9" x14ac:dyDescent="0.2">
      <c r="B9" s="39"/>
    </row>
    <row r="10" spans="2:9" x14ac:dyDescent="0.2">
      <c r="B10" s="39" t="s">
        <v>155</v>
      </c>
    </row>
    <row r="11" spans="2:9" x14ac:dyDescent="0.2">
      <c r="B11" s="39" t="s">
        <v>151</v>
      </c>
    </row>
    <row r="12" spans="2:9" x14ac:dyDescent="0.2">
      <c r="B12" s="107" t="s">
        <v>156</v>
      </c>
      <c r="C12" s="107"/>
      <c r="D12" s="107"/>
      <c r="E12" s="107"/>
      <c r="F12" s="107"/>
    </row>
    <row r="13" spans="2:9" x14ac:dyDescent="0.2">
      <c r="B13" s="39"/>
    </row>
    <row r="14" spans="2:9" x14ac:dyDescent="0.2">
      <c r="B14" s="39"/>
    </row>
    <row r="15" spans="2:9" x14ac:dyDescent="0.2">
      <c r="B15" s="106" t="str">
        <f>B1</f>
        <v>Municipio de Guanajuato</v>
      </c>
      <c r="C15" s="106"/>
      <c r="D15" s="106"/>
      <c r="E15" s="106"/>
      <c r="F15" s="106"/>
      <c r="G15" s="106"/>
      <c r="H15" s="106"/>
      <c r="I15" s="106"/>
    </row>
    <row r="16" spans="2:9" x14ac:dyDescent="0.2">
      <c r="B16" s="101" t="s">
        <v>24</v>
      </c>
      <c r="C16" s="101"/>
      <c r="D16" s="101"/>
      <c r="E16" s="101"/>
      <c r="F16" s="101"/>
      <c r="G16" s="101"/>
      <c r="H16" s="101"/>
      <c r="I16" s="101"/>
    </row>
    <row r="17" spans="1:9" x14ac:dyDescent="0.2">
      <c r="B17" s="101" t="s">
        <v>25</v>
      </c>
      <c r="C17" s="101"/>
      <c r="D17" s="101"/>
      <c r="E17" s="101"/>
      <c r="F17" s="101"/>
      <c r="G17" s="101"/>
      <c r="H17" s="101"/>
      <c r="I17" s="101"/>
    </row>
    <row r="18" spans="1:9" x14ac:dyDescent="0.2">
      <c r="B18" s="101" t="str">
        <f>B3</f>
        <v>Correspondiente del 1 de Enero al 30 de Junio de 2024</v>
      </c>
      <c r="C18" s="101"/>
      <c r="D18" s="101"/>
      <c r="E18" s="101"/>
      <c r="F18" s="101"/>
      <c r="G18" s="101"/>
      <c r="H18" s="101"/>
      <c r="I18" s="101"/>
    </row>
    <row r="19" spans="1:9" x14ac:dyDescent="0.2">
      <c r="B19" s="102" t="s">
        <v>26</v>
      </c>
      <c r="C19" s="102"/>
      <c r="D19" s="102"/>
      <c r="E19" s="102"/>
      <c r="F19" s="102"/>
      <c r="G19" s="102"/>
      <c r="H19" s="102"/>
      <c r="I19" s="102"/>
    </row>
    <row r="20" spans="1:9" x14ac:dyDescent="0.2">
      <c r="B20" s="6"/>
      <c r="C20" s="6"/>
      <c r="D20" s="103" t="s">
        <v>27</v>
      </c>
      <c r="E20" s="104"/>
      <c r="F20" s="104"/>
      <c r="G20" s="104"/>
      <c r="H20" s="105"/>
      <c r="I20" s="6"/>
    </row>
    <row r="21" spans="1:9" ht="56.25" customHeight="1" x14ac:dyDescent="0.2">
      <c r="B21" s="5" t="s">
        <v>28</v>
      </c>
      <c r="C21" s="5" t="s">
        <v>29</v>
      </c>
      <c r="D21" s="2" t="s">
        <v>30</v>
      </c>
      <c r="E21" s="2" t="s">
        <v>31</v>
      </c>
      <c r="F21" s="2" t="s">
        <v>32</v>
      </c>
      <c r="G21" s="2" t="s">
        <v>33</v>
      </c>
      <c r="H21" s="2" t="s">
        <v>34</v>
      </c>
      <c r="I21" s="5" t="s">
        <v>35</v>
      </c>
    </row>
    <row r="22" spans="1:9" x14ac:dyDescent="0.2">
      <c r="A22" s="38"/>
      <c r="B22" s="10" t="s">
        <v>36</v>
      </c>
      <c r="C22" s="78">
        <f>SUM(C23,C31,C41,C51,C61,C71,C75,C83,C87)</f>
        <v>639125426.46000004</v>
      </c>
      <c r="D22" s="78">
        <f t="shared" ref="D22:H22" si="0">SUM(D23,D31,D41,D51,D61,D71,D75,D83,D87)</f>
        <v>250591909.35999998</v>
      </c>
      <c r="E22" s="78">
        <f t="shared" si="0"/>
        <v>0</v>
      </c>
      <c r="F22" s="78">
        <f t="shared" si="0"/>
        <v>34620489.870000005</v>
      </c>
      <c r="G22" s="78">
        <f t="shared" si="0"/>
        <v>34620489.870000005</v>
      </c>
      <c r="H22" s="78">
        <f t="shared" si="0"/>
        <v>250591909.35999998</v>
      </c>
      <c r="I22" s="78">
        <f>C22+H22</f>
        <v>889717335.82000005</v>
      </c>
    </row>
    <row r="23" spans="1:9" x14ac:dyDescent="0.2">
      <c r="B23" s="14" t="s">
        <v>37</v>
      </c>
      <c r="C23" s="3">
        <f>SUM(C24:C30)</f>
        <v>371195787.53000003</v>
      </c>
      <c r="D23" s="3">
        <f t="shared" ref="D23:H23" si="1">SUM(D24:D30)</f>
        <v>16717500</v>
      </c>
      <c r="E23" s="3">
        <f t="shared" si="1"/>
        <v>0</v>
      </c>
      <c r="F23" s="3">
        <f t="shared" si="1"/>
        <v>0</v>
      </c>
      <c r="G23" s="3">
        <f t="shared" si="1"/>
        <v>0</v>
      </c>
      <c r="H23" s="3">
        <f t="shared" si="1"/>
        <v>16717500</v>
      </c>
      <c r="I23" s="3">
        <f t="shared" ref="I23:I86" si="2">C23+H23</f>
        <v>387913287.53000003</v>
      </c>
    </row>
    <row r="24" spans="1:9" x14ac:dyDescent="0.2">
      <c r="B24" s="13" t="s">
        <v>38</v>
      </c>
      <c r="C24" s="73">
        <v>112980113</v>
      </c>
      <c r="D24" s="73">
        <v>0</v>
      </c>
      <c r="E24" s="73">
        <v>0</v>
      </c>
      <c r="F24" s="73">
        <v>0</v>
      </c>
      <c r="G24" s="73">
        <v>0</v>
      </c>
      <c r="H24" s="73">
        <f t="shared" ref="H24:H30" si="3">D24-E24+F24-G24</f>
        <v>0</v>
      </c>
      <c r="I24" s="73">
        <f t="shared" si="2"/>
        <v>112980113</v>
      </c>
    </row>
    <row r="25" spans="1:9" x14ac:dyDescent="0.2">
      <c r="B25" s="13" t="s">
        <v>39</v>
      </c>
      <c r="C25" s="73">
        <v>30981650.109999999</v>
      </c>
      <c r="D25" s="73">
        <v>11057500</v>
      </c>
      <c r="E25" s="73">
        <v>0</v>
      </c>
      <c r="F25" s="73">
        <v>0</v>
      </c>
      <c r="G25" s="73">
        <v>0</v>
      </c>
      <c r="H25" s="73">
        <f t="shared" si="3"/>
        <v>11057500</v>
      </c>
      <c r="I25" s="73">
        <f t="shared" si="2"/>
        <v>42039150.109999999</v>
      </c>
    </row>
    <row r="26" spans="1:9" x14ac:dyDescent="0.2">
      <c r="B26" s="13" t="s">
        <v>40</v>
      </c>
      <c r="C26" s="73">
        <v>33898654</v>
      </c>
      <c r="D26" s="73">
        <v>3160000</v>
      </c>
      <c r="E26" s="73">
        <v>0</v>
      </c>
      <c r="F26" s="73">
        <v>0</v>
      </c>
      <c r="G26" s="73">
        <v>0</v>
      </c>
      <c r="H26" s="73">
        <f t="shared" si="3"/>
        <v>3160000</v>
      </c>
      <c r="I26" s="73">
        <f t="shared" si="2"/>
        <v>37058654</v>
      </c>
    </row>
    <row r="27" spans="1:9" x14ac:dyDescent="0.2">
      <c r="B27" s="13" t="s">
        <v>41</v>
      </c>
      <c r="C27" s="73">
        <v>77405981</v>
      </c>
      <c r="D27" s="73">
        <v>0</v>
      </c>
      <c r="E27" s="73">
        <v>0</v>
      </c>
      <c r="F27" s="73">
        <v>0</v>
      </c>
      <c r="G27" s="73">
        <v>0</v>
      </c>
      <c r="H27" s="73">
        <f t="shared" si="3"/>
        <v>0</v>
      </c>
      <c r="I27" s="73">
        <f t="shared" si="2"/>
        <v>77405981</v>
      </c>
    </row>
    <row r="28" spans="1:9" x14ac:dyDescent="0.2">
      <c r="B28" s="13" t="s">
        <v>42</v>
      </c>
      <c r="C28" s="73">
        <v>115929389.42</v>
      </c>
      <c r="D28" s="73">
        <v>2500000</v>
      </c>
      <c r="E28" s="73">
        <v>0</v>
      </c>
      <c r="F28" s="73">
        <v>0</v>
      </c>
      <c r="G28" s="73">
        <v>0</v>
      </c>
      <c r="H28" s="73">
        <f t="shared" si="3"/>
        <v>2500000</v>
      </c>
      <c r="I28" s="73">
        <f t="shared" si="2"/>
        <v>118429389.42</v>
      </c>
    </row>
    <row r="29" spans="1:9" x14ac:dyDescent="0.2">
      <c r="B29" s="13" t="s">
        <v>43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  <c r="H29" s="73">
        <f t="shared" si="3"/>
        <v>0</v>
      </c>
      <c r="I29" s="73">
        <f t="shared" si="2"/>
        <v>0</v>
      </c>
    </row>
    <row r="30" spans="1:9" x14ac:dyDescent="0.2">
      <c r="B30" s="13" t="s">
        <v>44</v>
      </c>
      <c r="C30" s="73">
        <v>0</v>
      </c>
      <c r="D30" s="73">
        <v>0</v>
      </c>
      <c r="E30" s="73">
        <v>0</v>
      </c>
      <c r="F30" s="73">
        <v>0</v>
      </c>
      <c r="G30" s="73">
        <v>0</v>
      </c>
      <c r="H30" s="73">
        <f t="shared" si="3"/>
        <v>0</v>
      </c>
      <c r="I30" s="73">
        <f t="shared" si="2"/>
        <v>0</v>
      </c>
    </row>
    <row r="31" spans="1:9" x14ac:dyDescent="0.2">
      <c r="B31" s="14" t="s">
        <v>45</v>
      </c>
      <c r="C31" s="71">
        <f>SUM(C32:C40)</f>
        <v>52569394</v>
      </c>
      <c r="D31" s="71">
        <f t="shared" ref="D31:H31" si="4">SUM(D32:D40)</f>
        <v>7744023.6700000009</v>
      </c>
      <c r="E31" s="71">
        <f t="shared" si="4"/>
        <v>0</v>
      </c>
      <c r="F31" s="71">
        <f t="shared" si="4"/>
        <v>1422115.49</v>
      </c>
      <c r="G31" s="71">
        <f t="shared" si="4"/>
        <v>707389.82</v>
      </c>
      <c r="H31" s="71">
        <f t="shared" si="4"/>
        <v>8458749.3399999999</v>
      </c>
      <c r="I31" s="71">
        <f t="shared" si="2"/>
        <v>61028143.340000004</v>
      </c>
    </row>
    <row r="32" spans="1:9" x14ac:dyDescent="0.2">
      <c r="B32" s="13" t="s">
        <v>46</v>
      </c>
      <c r="C32" s="73">
        <v>7008722</v>
      </c>
      <c r="D32" s="73">
        <v>1458000</v>
      </c>
      <c r="E32" s="73">
        <v>0</v>
      </c>
      <c r="F32" s="79">
        <v>315283</v>
      </c>
      <c r="G32" s="79">
        <v>104135.2</v>
      </c>
      <c r="H32" s="73">
        <f t="shared" ref="H32:H40" si="5">D32-E32+F32-G32</f>
        <v>1669147.8</v>
      </c>
      <c r="I32" s="73">
        <f t="shared" si="2"/>
        <v>8677869.8000000007</v>
      </c>
    </row>
    <row r="33" spans="2:9" x14ac:dyDescent="0.2">
      <c r="B33" s="13" t="s">
        <v>47</v>
      </c>
      <c r="C33" s="73">
        <v>2557885</v>
      </c>
      <c r="D33" s="73">
        <v>50559.99</v>
      </c>
      <c r="E33" s="73">
        <v>0</v>
      </c>
      <c r="F33" s="79">
        <v>716283.61</v>
      </c>
      <c r="G33" s="79">
        <v>201500</v>
      </c>
      <c r="H33" s="73">
        <f t="shared" si="5"/>
        <v>565343.6</v>
      </c>
      <c r="I33" s="73">
        <f t="shared" si="2"/>
        <v>3123228.6</v>
      </c>
    </row>
    <row r="34" spans="2:9" x14ac:dyDescent="0.2">
      <c r="B34" s="13" t="s">
        <v>48</v>
      </c>
      <c r="C34" s="73">
        <v>0</v>
      </c>
      <c r="D34" s="73">
        <v>0</v>
      </c>
      <c r="E34" s="73">
        <v>0</v>
      </c>
      <c r="F34" s="73">
        <v>0</v>
      </c>
      <c r="G34" s="73">
        <v>0</v>
      </c>
      <c r="H34" s="73">
        <f t="shared" si="5"/>
        <v>0</v>
      </c>
      <c r="I34" s="73">
        <f t="shared" si="2"/>
        <v>0</v>
      </c>
    </row>
    <row r="35" spans="2:9" x14ac:dyDescent="0.2">
      <c r="B35" s="13" t="s">
        <v>49</v>
      </c>
      <c r="C35" s="73">
        <v>15390977</v>
      </c>
      <c r="D35" s="73">
        <v>5399770.4000000004</v>
      </c>
      <c r="E35" s="73">
        <v>0</v>
      </c>
      <c r="F35" s="79">
        <v>22600</v>
      </c>
      <c r="G35" s="79">
        <v>114350.73</v>
      </c>
      <c r="H35" s="73">
        <f t="shared" si="5"/>
        <v>5308019.67</v>
      </c>
      <c r="I35" s="73">
        <f t="shared" si="2"/>
        <v>20698996.670000002</v>
      </c>
    </row>
    <row r="36" spans="2:9" x14ac:dyDescent="0.2">
      <c r="B36" s="13" t="s">
        <v>50</v>
      </c>
      <c r="C36" s="73">
        <v>1015000</v>
      </c>
      <c r="D36" s="73">
        <v>0</v>
      </c>
      <c r="E36" s="73">
        <v>0</v>
      </c>
      <c r="F36" s="79">
        <v>196377.60000000001</v>
      </c>
      <c r="G36" s="79">
        <v>90500</v>
      </c>
      <c r="H36" s="73">
        <f t="shared" si="5"/>
        <v>105877.6</v>
      </c>
      <c r="I36" s="73">
        <f t="shared" si="2"/>
        <v>1120877.6000000001</v>
      </c>
    </row>
    <row r="37" spans="2:9" x14ac:dyDescent="0.2">
      <c r="B37" s="13" t="s">
        <v>51</v>
      </c>
      <c r="C37" s="73">
        <v>18506112</v>
      </c>
      <c r="D37" s="73">
        <v>0</v>
      </c>
      <c r="E37" s="73">
        <v>0</v>
      </c>
      <c r="F37" s="73">
        <v>19993.97</v>
      </c>
      <c r="G37" s="73">
        <v>500</v>
      </c>
      <c r="H37" s="73">
        <f t="shared" si="5"/>
        <v>19493.97</v>
      </c>
      <c r="I37" s="73">
        <f t="shared" si="2"/>
        <v>18525605.969999999</v>
      </c>
    </row>
    <row r="38" spans="2:9" x14ac:dyDescent="0.2">
      <c r="B38" s="13" t="s">
        <v>52</v>
      </c>
      <c r="C38" s="73">
        <v>6460650</v>
      </c>
      <c r="D38" s="73">
        <v>639993.28</v>
      </c>
      <c r="E38" s="73">
        <v>0</v>
      </c>
      <c r="F38" s="73">
        <v>63000</v>
      </c>
      <c r="G38" s="79">
        <v>86000</v>
      </c>
      <c r="H38" s="73">
        <f t="shared" si="5"/>
        <v>616993.28000000003</v>
      </c>
      <c r="I38" s="73">
        <f t="shared" si="2"/>
        <v>7077643.2800000003</v>
      </c>
    </row>
    <row r="39" spans="2:9" x14ac:dyDescent="0.2">
      <c r="B39" s="13" t="s">
        <v>53</v>
      </c>
      <c r="C39" s="73">
        <v>195000</v>
      </c>
      <c r="D39" s="73">
        <v>0</v>
      </c>
      <c r="E39" s="73">
        <v>0</v>
      </c>
      <c r="F39" s="73">
        <v>0</v>
      </c>
      <c r="G39" s="73">
        <v>0</v>
      </c>
      <c r="H39" s="73">
        <f t="shared" si="5"/>
        <v>0</v>
      </c>
      <c r="I39" s="73">
        <f t="shared" si="2"/>
        <v>195000</v>
      </c>
    </row>
    <row r="40" spans="2:9" x14ac:dyDescent="0.2">
      <c r="B40" s="13" t="s">
        <v>54</v>
      </c>
      <c r="C40" s="73">
        <v>1435048</v>
      </c>
      <c r="D40" s="73">
        <v>195700</v>
      </c>
      <c r="E40" s="73">
        <v>0</v>
      </c>
      <c r="F40" s="79">
        <v>88577.31</v>
      </c>
      <c r="G40" s="79">
        <v>110403.89</v>
      </c>
      <c r="H40" s="73">
        <f t="shared" si="5"/>
        <v>173873.41999999998</v>
      </c>
      <c r="I40" s="73">
        <f t="shared" si="2"/>
        <v>1608921.42</v>
      </c>
    </row>
    <row r="41" spans="2:9" x14ac:dyDescent="0.2">
      <c r="B41" s="14" t="s">
        <v>55</v>
      </c>
      <c r="C41" s="71">
        <f>SUM(C42:C50)</f>
        <v>111787158</v>
      </c>
      <c r="D41" s="71">
        <f t="shared" ref="D41:H41" si="6">SUM(D42:D50)</f>
        <v>9768612</v>
      </c>
      <c r="E41" s="71">
        <f t="shared" si="6"/>
        <v>0</v>
      </c>
      <c r="F41" s="71">
        <f t="shared" si="6"/>
        <v>6802429.4000000004</v>
      </c>
      <c r="G41" s="71">
        <f t="shared" si="6"/>
        <v>2950430</v>
      </c>
      <c r="H41" s="71">
        <f t="shared" si="6"/>
        <v>13620611.4</v>
      </c>
      <c r="I41" s="71">
        <f t="shared" si="2"/>
        <v>125407769.40000001</v>
      </c>
    </row>
    <row r="42" spans="2:9" x14ac:dyDescent="0.2">
      <c r="B42" s="13" t="s">
        <v>56</v>
      </c>
      <c r="C42" s="73">
        <v>5198895</v>
      </c>
      <c r="D42" s="73">
        <v>0</v>
      </c>
      <c r="E42" s="73">
        <v>0</v>
      </c>
      <c r="F42" s="79">
        <v>47200</v>
      </c>
      <c r="G42" s="79">
        <v>2000</v>
      </c>
      <c r="H42" s="73">
        <f t="shared" ref="H42:H50" si="7">D42-E42+F42-G42</f>
        <v>45200</v>
      </c>
      <c r="I42" s="73">
        <f t="shared" si="2"/>
        <v>5244095</v>
      </c>
    </row>
    <row r="43" spans="2:9" x14ac:dyDescent="0.2">
      <c r="B43" s="13" t="s">
        <v>57</v>
      </c>
      <c r="C43" s="73">
        <v>9109011</v>
      </c>
      <c r="D43" s="73">
        <v>478400</v>
      </c>
      <c r="E43" s="73">
        <v>0</v>
      </c>
      <c r="F43" s="79">
        <v>72000</v>
      </c>
      <c r="G43" s="79">
        <v>89153</v>
      </c>
      <c r="H43" s="73">
        <f t="shared" si="7"/>
        <v>461247</v>
      </c>
      <c r="I43" s="73">
        <f t="shared" si="2"/>
        <v>9570258</v>
      </c>
    </row>
    <row r="44" spans="2:9" x14ac:dyDescent="0.2">
      <c r="B44" s="13" t="s">
        <v>58</v>
      </c>
      <c r="C44" s="73">
        <v>18809947</v>
      </c>
      <c r="D44" s="73">
        <v>3755212</v>
      </c>
      <c r="E44" s="73">
        <v>0</v>
      </c>
      <c r="F44" s="79">
        <v>3644652.4</v>
      </c>
      <c r="G44" s="79">
        <v>1267347</v>
      </c>
      <c r="H44" s="73">
        <f t="shared" si="7"/>
        <v>6132517.4000000004</v>
      </c>
      <c r="I44" s="73">
        <f t="shared" si="2"/>
        <v>24942464.399999999</v>
      </c>
    </row>
    <row r="45" spans="2:9" x14ac:dyDescent="0.2">
      <c r="B45" s="13" t="s">
        <v>59</v>
      </c>
      <c r="C45" s="73">
        <v>8632800</v>
      </c>
      <c r="D45" s="73">
        <v>0</v>
      </c>
      <c r="E45" s="73">
        <v>0</v>
      </c>
      <c r="F45" s="73">
        <v>30000</v>
      </c>
      <c r="G45" s="79">
        <v>5000</v>
      </c>
      <c r="H45" s="73">
        <f t="shared" si="7"/>
        <v>25000</v>
      </c>
      <c r="I45" s="73">
        <f t="shared" si="2"/>
        <v>8657800</v>
      </c>
    </row>
    <row r="46" spans="2:9" x14ac:dyDescent="0.2">
      <c r="B46" s="13" t="s">
        <v>60</v>
      </c>
      <c r="C46" s="73">
        <v>35393485</v>
      </c>
      <c r="D46" s="73">
        <v>88000</v>
      </c>
      <c r="E46" s="73">
        <v>0</v>
      </c>
      <c r="F46" s="79">
        <v>134377</v>
      </c>
      <c r="G46" s="79">
        <v>267730</v>
      </c>
      <c r="H46" s="73">
        <f t="shared" si="7"/>
        <v>-45353</v>
      </c>
      <c r="I46" s="73">
        <f t="shared" si="2"/>
        <v>35348132</v>
      </c>
    </row>
    <row r="47" spans="2:9" x14ac:dyDescent="0.2">
      <c r="B47" s="13" t="s">
        <v>61</v>
      </c>
      <c r="C47" s="73">
        <v>10551400</v>
      </c>
      <c r="D47" s="73">
        <v>610000</v>
      </c>
      <c r="E47" s="73">
        <v>0</v>
      </c>
      <c r="F47" s="73">
        <v>1954200</v>
      </c>
      <c r="G47" s="79">
        <v>1028000</v>
      </c>
      <c r="H47" s="73">
        <f t="shared" si="7"/>
        <v>1536200</v>
      </c>
      <c r="I47" s="73">
        <f t="shared" si="2"/>
        <v>12087600</v>
      </c>
    </row>
    <row r="48" spans="2:9" x14ac:dyDescent="0.2">
      <c r="B48" s="13" t="s">
        <v>62</v>
      </c>
      <c r="C48" s="73">
        <v>1788181</v>
      </c>
      <c r="D48" s="73">
        <v>0</v>
      </c>
      <c r="E48" s="73">
        <v>0</v>
      </c>
      <c r="F48" s="79">
        <v>256500</v>
      </c>
      <c r="G48" s="79">
        <v>2500</v>
      </c>
      <c r="H48" s="73">
        <f t="shared" si="7"/>
        <v>254000</v>
      </c>
      <c r="I48" s="73">
        <f t="shared" si="2"/>
        <v>2042181</v>
      </c>
    </row>
    <row r="49" spans="2:9" x14ac:dyDescent="0.2">
      <c r="B49" s="13" t="s">
        <v>63</v>
      </c>
      <c r="C49" s="73">
        <v>10966471</v>
      </c>
      <c r="D49" s="73">
        <v>4620000</v>
      </c>
      <c r="E49" s="73">
        <v>0</v>
      </c>
      <c r="F49" s="79">
        <v>633500</v>
      </c>
      <c r="G49" s="79">
        <v>287700</v>
      </c>
      <c r="H49" s="73">
        <f t="shared" si="7"/>
        <v>4965800</v>
      </c>
      <c r="I49" s="73">
        <f t="shared" si="2"/>
        <v>15932271</v>
      </c>
    </row>
    <row r="50" spans="2:9" x14ac:dyDescent="0.2">
      <c r="B50" s="13" t="s">
        <v>64</v>
      </c>
      <c r="C50" s="73">
        <v>11336968</v>
      </c>
      <c r="D50" s="73">
        <v>217000</v>
      </c>
      <c r="E50" s="73">
        <v>0</v>
      </c>
      <c r="F50" s="73">
        <v>30000</v>
      </c>
      <c r="G50" s="79">
        <v>1000</v>
      </c>
      <c r="H50" s="73">
        <f t="shared" si="7"/>
        <v>246000</v>
      </c>
      <c r="I50" s="73">
        <f t="shared" si="2"/>
        <v>11582968</v>
      </c>
    </row>
    <row r="51" spans="2:9" x14ac:dyDescent="0.2">
      <c r="B51" s="14" t="s">
        <v>65</v>
      </c>
      <c r="C51" s="71">
        <f>SUM(C52:C60)</f>
        <v>78253086.930000007</v>
      </c>
      <c r="D51" s="71">
        <f t="shared" ref="D51:H51" si="8">SUM(D52:D60)</f>
        <v>32746358.259999998</v>
      </c>
      <c r="E51" s="71">
        <f t="shared" si="8"/>
        <v>0</v>
      </c>
      <c r="F51" s="71">
        <f t="shared" si="8"/>
        <v>7850000</v>
      </c>
      <c r="G51" s="71">
        <f t="shared" si="8"/>
        <v>7431221</v>
      </c>
      <c r="H51" s="71">
        <f t="shared" si="8"/>
        <v>33165137.259999998</v>
      </c>
      <c r="I51" s="71">
        <f t="shared" si="2"/>
        <v>111418224.19</v>
      </c>
    </row>
    <row r="52" spans="2:9" x14ac:dyDescent="0.2">
      <c r="B52" s="13" t="s">
        <v>66</v>
      </c>
      <c r="C52" s="73">
        <v>47755505.93</v>
      </c>
      <c r="D52" s="73">
        <v>140000</v>
      </c>
      <c r="E52" s="73">
        <v>0</v>
      </c>
      <c r="F52" s="73">
        <v>0</v>
      </c>
      <c r="G52" s="73">
        <v>0</v>
      </c>
      <c r="H52" s="73">
        <f t="shared" ref="H52:H60" si="9">D52-E52+F52-G52</f>
        <v>140000</v>
      </c>
      <c r="I52" s="73">
        <f t="shared" si="2"/>
        <v>47895505.93</v>
      </c>
    </row>
    <row r="53" spans="2:9" x14ac:dyDescent="0.2">
      <c r="B53" s="13" t="s">
        <v>67</v>
      </c>
      <c r="C53" s="73">
        <v>0</v>
      </c>
      <c r="D53" s="73">
        <v>0</v>
      </c>
      <c r="E53" s="73">
        <v>0</v>
      </c>
      <c r="F53" s="73">
        <v>0</v>
      </c>
      <c r="G53" s="73">
        <v>0</v>
      </c>
      <c r="H53" s="73">
        <f t="shared" si="9"/>
        <v>0</v>
      </c>
      <c r="I53" s="73">
        <f t="shared" si="2"/>
        <v>0</v>
      </c>
    </row>
    <row r="54" spans="2:9" x14ac:dyDescent="0.2">
      <c r="B54" s="13" t="s">
        <v>68</v>
      </c>
      <c r="C54" s="73">
        <v>565000</v>
      </c>
      <c r="D54" s="73">
        <v>0</v>
      </c>
      <c r="E54" s="73">
        <v>0</v>
      </c>
      <c r="F54" s="73">
        <v>0</v>
      </c>
      <c r="G54" s="73">
        <v>0</v>
      </c>
      <c r="H54" s="73">
        <f t="shared" si="9"/>
        <v>0</v>
      </c>
      <c r="I54" s="73">
        <f t="shared" si="2"/>
        <v>565000</v>
      </c>
    </row>
    <row r="55" spans="2:9" x14ac:dyDescent="0.2">
      <c r="B55" s="13" t="s">
        <v>69</v>
      </c>
      <c r="C55" s="73">
        <v>29932581</v>
      </c>
      <c r="D55" s="73">
        <v>32606358.259999998</v>
      </c>
      <c r="E55" s="73">
        <v>0</v>
      </c>
      <c r="F55" s="73">
        <v>7850000</v>
      </c>
      <c r="G55" s="79">
        <v>7431221</v>
      </c>
      <c r="H55" s="73">
        <f t="shared" si="9"/>
        <v>33025137.259999998</v>
      </c>
      <c r="I55" s="73">
        <f t="shared" si="2"/>
        <v>62957718.259999998</v>
      </c>
    </row>
    <row r="56" spans="2:9" x14ac:dyDescent="0.2">
      <c r="B56" s="13" t="s">
        <v>70</v>
      </c>
      <c r="C56" s="73">
        <v>0</v>
      </c>
      <c r="D56" s="73">
        <v>0</v>
      </c>
      <c r="E56" s="73">
        <v>0</v>
      </c>
      <c r="F56" s="73">
        <v>0</v>
      </c>
      <c r="G56" s="73">
        <v>0</v>
      </c>
      <c r="H56" s="73">
        <f t="shared" si="9"/>
        <v>0</v>
      </c>
      <c r="I56" s="73">
        <f t="shared" si="2"/>
        <v>0</v>
      </c>
    </row>
    <row r="57" spans="2:9" x14ac:dyDescent="0.2">
      <c r="B57" s="13" t="s">
        <v>71</v>
      </c>
      <c r="C57" s="73">
        <v>0</v>
      </c>
      <c r="D57" s="73">
        <v>0</v>
      </c>
      <c r="E57" s="73">
        <v>0</v>
      </c>
      <c r="F57" s="73">
        <v>0</v>
      </c>
      <c r="G57" s="73">
        <v>0</v>
      </c>
      <c r="H57" s="73">
        <f t="shared" si="9"/>
        <v>0</v>
      </c>
      <c r="I57" s="73">
        <f t="shared" si="2"/>
        <v>0</v>
      </c>
    </row>
    <row r="58" spans="2:9" x14ac:dyDescent="0.2">
      <c r="B58" s="13" t="s">
        <v>72</v>
      </c>
      <c r="C58" s="73">
        <v>0</v>
      </c>
      <c r="D58" s="73">
        <v>0</v>
      </c>
      <c r="E58" s="73">
        <v>0</v>
      </c>
      <c r="F58" s="73">
        <v>0</v>
      </c>
      <c r="G58" s="73">
        <v>0</v>
      </c>
      <c r="H58" s="73">
        <f t="shared" si="9"/>
        <v>0</v>
      </c>
      <c r="I58" s="73">
        <f t="shared" si="2"/>
        <v>0</v>
      </c>
    </row>
    <row r="59" spans="2:9" x14ac:dyDescent="0.2">
      <c r="B59" s="13" t="s">
        <v>73</v>
      </c>
      <c r="C59" s="73">
        <v>0</v>
      </c>
      <c r="D59" s="73">
        <v>0</v>
      </c>
      <c r="E59" s="73">
        <v>0</v>
      </c>
      <c r="F59" s="73">
        <v>0</v>
      </c>
      <c r="G59" s="73">
        <v>0</v>
      </c>
      <c r="H59" s="73">
        <f t="shared" si="9"/>
        <v>0</v>
      </c>
      <c r="I59" s="73">
        <f t="shared" si="2"/>
        <v>0</v>
      </c>
    </row>
    <row r="60" spans="2:9" x14ac:dyDescent="0.2">
      <c r="B60" s="13" t="s">
        <v>74</v>
      </c>
      <c r="C60" s="73">
        <v>0</v>
      </c>
      <c r="D60" s="73">
        <v>0</v>
      </c>
      <c r="E60" s="73">
        <v>0</v>
      </c>
      <c r="F60" s="73">
        <v>0</v>
      </c>
      <c r="G60" s="73">
        <v>0</v>
      </c>
      <c r="H60" s="73">
        <f t="shared" si="9"/>
        <v>0</v>
      </c>
      <c r="I60" s="73">
        <f t="shared" si="2"/>
        <v>0</v>
      </c>
    </row>
    <row r="61" spans="2:9" x14ac:dyDescent="0.2">
      <c r="B61" s="14" t="s">
        <v>75</v>
      </c>
      <c r="C61" s="71">
        <f>SUM(C62:C70)</f>
        <v>470000</v>
      </c>
      <c r="D61" s="71">
        <f t="shared" ref="D61:H61" si="10">SUM(D62:D70)</f>
        <v>19032814.140000001</v>
      </c>
      <c r="E61" s="71">
        <f t="shared" si="10"/>
        <v>0</v>
      </c>
      <c r="F61" s="71">
        <f t="shared" si="10"/>
        <v>460915.93</v>
      </c>
      <c r="G61" s="71">
        <f t="shared" si="10"/>
        <v>0</v>
      </c>
      <c r="H61" s="71">
        <f t="shared" si="10"/>
        <v>19493730.07</v>
      </c>
      <c r="I61" s="71">
        <f t="shared" si="2"/>
        <v>19963730.07</v>
      </c>
    </row>
    <row r="62" spans="2:9" x14ac:dyDescent="0.2">
      <c r="B62" s="13" t="s">
        <v>76</v>
      </c>
      <c r="C62" s="73">
        <v>0</v>
      </c>
      <c r="D62" s="73">
        <v>227000</v>
      </c>
      <c r="E62" s="73">
        <v>0</v>
      </c>
      <c r="F62" s="73">
        <v>395000</v>
      </c>
      <c r="G62" s="73">
        <v>0</v>
      </c>
      <c r="H62" s="73">
        <f t="shared" ref="H62:H70" si="11">D62-E62+F62-G62</f>
        <v>622000</v>
      </c>
      <c r="I62" s="73">
        <f t="shared" si="2"/>
        <v>622000</v>
      </c>
    </row>
    <row r="63" spans="2:9" x14ac:dyDescent="0.2">
      <c r="B63" s="13" t="s">
        <v>77</v>
      </c>
      <c r="C63" s="73">
        <v>0</v>
      </c>
      <c r="D63" s="73">
        <v>200000</v>
      </c>
      <c r="E63" s="73">
        <v>0</v>
      </c>
      <c r="F63" s="73">
        <v>0</v>
      </c>
      <c r="G63" s="73">
        <v>0</v>
      </c>
      <c r="H63" s="73">
        <f t="shared" si="11"/>
        <v>200000</v>
      </c>
      <c r="I63" s="73">
        <f t="shared" si="2"/>
        <v>200000</v>
      </c>
    </row>
    <row r="64" spans="2:9" x14ac:dyDescent="0.2">
      <c r="B64" s="13" t="s">
        <v>78</v>
      </c>
      <c r="C64" s="73">
        <v>0</v>
      </c>
      <c r="D64" s="73">
        <v>300000</v>
      </c>
      <c r="E64" s="73">
        <v>0</v>
      </c>
      <c r="F64" s="79">
        <v>25000</v>
      </c>
      <c r="G64" s="73">
        <v>0</v>
      </c>
      <c r="H64" s="73">
        <f t="shared" si="11"/>
        <v>325000</v>
      </c>
      <c r="I64" s="73">
        <f t="shared" si="2"/>
        <v>325000</v>
      </c>
    </row>
    <row r="65" spans="2:9" x14ac:dyDescent="0.2">
      <c r="B65" s="13" t="s">
        <v>79</v>
      </c>
      <c r="C65" s="73">
        <v>0</v>
      </c>
      <c r="D65" s="73">
        <v>17866030</v>
      </c>
      <c r="E65" s="73">
        <v>0</v>
      </c>
      <c r="F65" s="73">
        <v>0</v>
      </c>
      <c r="G65" s="73">
        <v>0</v>
      </c>
      <c r="H65" s="73">
        <f t="shared" si="11"/>
        <v>17866030</v>
      </c>
      <c r="I65" s="73">
        <f t="shared" si="2"/>
        <v>17866030</v>
      </c>
    </row>
    <row r="66" spans="2:9" x14ac:dyDescent="0.2">
      <c r="B66" s="13" t="s">
        <v>80</v>
      </c>
      <c r="C66" s="73">
        <v>0</v>
      </c>
      <c r="D66" s="73">
        <v>109784.14</v>
      </c>
      <c r="E66" s="73">
        <v>0</v>
      </c>
      <c r="F66" s="73">
        <v>0</v>
      </c>
      <c r="G66" s="73">
        <v>0</v>
      </c>
      <c r="H66" s="73">
        <f t="shared" si="11"/>
        <v>109784.14</v>
      </c>
      <c r="I66" s="73">
        <f t="shared" si="2"/>
        <v>109784.14</v>
      </c>
    </row>
    <row r="67" spans="2:9" x14ac:dyDescent="0.2">
      <c r="B67" s="13" t="s">
        <v>81</v>
      </c>
      <c r="C67" s="73">
        <v>0</v>
      </c>
      <c r="D67" s="73">
        <v>330000</v>
      </c>
      <c r="E67" s="73">
        <v>0</v>
      </c>
      <c r="F67" s="79">
        <v>40915.93</v>
      </c>
      <c r="G67" s="73">
        <v>0</v>
      </c>
      <c r="H67" s="73">
        <f t="shared" si="11"/>
        <v>370915.93</v>
      </c>
      <c r="I67" s="73">
        <f t="shared" si="2"/>
        <v>370915.93</v>
      </c>
    </row>
    <row r="68" spans="2:9" x14ac:dyDescent="0.2">
      <c r="B68" s="13" t="s">
        <v>82</v>
      </c>
      <c r="C68" s="73">
        <v>0</v>
      </c>
      <c r="D68" s="73">
        <v>0</v>
      </c>
      <c r="E68" s="73">
        <v>0</v>
      </c>
      <c r="F68" s="73">
        <v>0</v>
      </c>
      <c r="G68" s="73">
        <v>0</v>
      </c>
      <c r="H68" s="73">
        <f t="shared" si="11"/>
        <v>0</v>
      </c>
      <c r="I68" s="73">
        <f t="shared" si="2"/>
        <v>0</v>
      </c>
    </row>
    <row r="69" spans="2:9" x14ac:dyDescent="0.2">
      <c r="B69" s="13" t="s">
        <v>83</v>
      </c>
      <c r="C69" s="73">
        <v>0</v>
      </c>
      <c r="D69" s="73">
        <v>0</v>
      </c>
      <c r="E69" s="73">
        <v>0</v>
      </c>
      <c r="F69" s="73">
        <v>0</v>
      </c>
      <c r="G69" s="73">
        <v>0</v>
      </c>
      <c r="H69" s="73">
        <f t="shared" si="11"/>
        <v>0</v>
      </c>
      <c r="I69" s="73">
        <f t="shared" si="2"/>
        <v>0</v>
      </c>
    </row>
    <row r="70" spans="2:9" x14ac:dyDescent="0.2">
      <c r="B70" s="13" t="s">
        <v>84</v>
      </c>
      <c r="C70" s="73">
        <v>470000</v>
      </c>
      <c r="D70" s="73">
        <v>0</v>
      </c>
      <c r="E70" s="73">
        <v>0</v>
      </c>
      <c r="F70" s="73">
        <v>0</v>
      </c>
      <c r="G70" s="73">
        <v>0</v>
      </c>
      <c r="H70" s="73">
        <f t="shared" si="11"/>
        <v>0</v>
      </c>
      <c r="I70" s="73">
        <f t="shared" si="2"/>
        <v>470000</v>
      </c>
    </row>
    <row r="71" spans="2:9" x14ac:dyDescent="0.2">
      <c r="B71" s="14" t="s">
        <v>85</v>
      </c>
      <c r="C71" s="71">
        <f>SUM(C72:C74)</f>
        <v>15800000</v>
      </c>
      <c r="D71" s="71">
        <f t="shared" ref="D71:H71" si="12">SUM(D72:D74)</f>
        <v>162382601.28999999</v>
      </c>
      <c r="E71" s="71">
        <f t="shared" si="12"/>
        <v>0</v>
      </c>
      <c r="F71" s="71">
        <f t="shared" si="12"/>
        <v>17585029.050000001</v>
      </c>
      <c r="G71" s="71">
        <f t="shared" si="12"/>
        <v>17585029.050000001</v>
      </c>
      <c r="H71" s="71">
        <f t="shared" si="12"/>
        <v>162382601.28999999</v>
      </c>
      <c r="I71" s="71">
        <f t="shared" si="2"/>
        <v>178182601.28999999</v>
      </c>
    </row>
    <row r="72" spans="2:9" x14ac:dyDescent="0.2">
      <c r="B72" s="13" t="s">
        <v>86</v>
      </c>
      <c r="C72" s="73">
        <v>15200000</v>
      </c>
      <c r="D72" s="79">
        <v>117392783.71999998</v>
      </c>
      <c r="E72" s="73">
        <v>0</v>
      </c>
      <c r="F72" s="73">
        <v>5853663.7299999995</v>
      </c>
      <c r="G72" s="73">
        <v>15744000</v>
      </c>
      <c r="H72" s="73">
        <f t="shared" ref="H72:H74" si="13">D72-E72+F72-G72</f>
        <v>107502447.44999999</v>
      </c>
      <c r="I72" s="73">
        <f t="shared" si="2"/>
        <v>122702447.44999999</v>
      </c>
    </row>
    <row r="73" spans="2:9" x14ac:dyDescent="0.2">
      <c r="B73" s="13" t="s">
        <v>87</v>
      </c>
      <c r="C73" s="73">
        <v>600000</v>
      </c>
      <c r="D73" s="73">
        <v>44989817.57</v>
      </c>
      <c r="E73" s="73">
        <v>0</v>
      </c>
      <c r="F73" s="73">
        <v>11731365.32</v>
      </c>
      <c r="G73" s="73">
        <v>1841029.05</v>
      </c>
      <c r="H73" s="73">
        <f t="shared" si="13"/>
        <v>54880153.840000004</v>
      </c>
      <c r="I73" s="73">
        <f t="shared" si="2"/>
        <v>55480153.840000004</v>
      </c>
    </row>
    <row r="74" spans="2:9" x14ac:dyDescent="0.2">
      <c r="B74" s="13" t="s">
        <v>88</v>
      </c>
      <c r="C74" s="73">
        <v>0</v>
      </c>
      <c r="D74" s="73">
        <v>0</v>
      </c>
      <c r="E74" s="73">
        <v>0</v>
      </c>
      <c r="F74" s="73">
        <v>0</v>
      </c>
      <c r="G74" s="73">
        <v>0</v>
      </c>
      <c r="H74" s="73">
        <f t="shared" si="13"/>
        <v>0</v>
      </c>
      <c r="I74" s="73">
        <f t="shared" si="2"/>
        <v>0</v>
      </c>
    </row>
    <row r="75" spans="2:9" x14ac:dyDescent="0.2">
      <c r="B75" s="14" t="s">
        <v>89</v>
      </c>
      <c r="C75" s="71">
        <f>SUM(C76:C82)</f>
        <v>1700000</v>
      </c>
      <c r="D75" s="71">
        <f t="shared" ref="D75:H75" si="14">SUM(D76:D82)</f>
        <v>1700000</v>
      </c>
      <c r="E75" s="71">
        <f t="shared" si="14"/>
        <v>0</v>
      </c>
      <c r="F75" s="71">
        <f t="shared" si="14"/>
        <v>0</v>
      </c>
      <c r="G75" s="71">
        <f t="shared" si="14"/>
        <v>1700000</v>
      </c>
      <c r="H75" s="71">
        <f t="shared" si="14"/>
        <v>0</v>
      </c>
      <c r="I75" s="71">
        <f t="shared" si="2"/>
        <v>1700000</v>
      </c>
    </row>
    <row r="76" spans="2:9" x14ac:dyDescent="0.2">
      <c r="B76" s="13" t="s">
        <v>90</v>
      </c>
      <c r="C76" s="72">
        <v>0</v>
      </c>
      <c r="D76" s="72">
        <v>0</v>
      </c>
      <c r="E76" s="72">
        <v>0</v>
      </c>
      <c r="F76" s="72">
        <v>0</v>
      </c>
      <c r="G76" s="72">
        <v>0</v>
      </c>
      <c r="H76" s="72">
        <v>0</v>
      </c>
      <c r="I76" s="72">
        <f t="shared" si="2"/>
        <v>0</v>
      </c>
    </row>
    <row r="77" spans="2:9" x14ac:dyDescent="0.2">
      <c r="B77" s="13" t="s">
        <v>91</v>
      </c>
      <c r="C77" s="72">
        <v>0</v>
      </c>
      <c r="D77" s="72">
        <v>0</v>
      </c>
      <c r="E77" s="72">
        <v>0</v>
      </c>
      <c r="F77" s="72">
        <v>0</v>
      </c>
      <c r="G77" s="72">
        <v>0</v>
      </c>
      <c r="H77" s="72">
        <v>0</v>
      </c>
      <c r="I77" s="72">
        <f t="shared" si="2"/>
        <v>0</v>
      </c>
    </row>
    <row r="78" spans="2:9" x14ac:dyDescent="0.2">
      <c r="B78" s="13" t="s">
        <v>92</v>
      </c>
      <c r="C78" s="72">
        <v>0</v>
      </c>
      <c r="D78" s="72">
        <v>0</v>
      </c>
      <c r="E78" s="72">
        <v>0</v>
      </c>
      <c r="F78" s="72">
        <v>0</v>
      </c>
      <c r="G78" s="72">
        <v>0</v>
      </c>
      <c r="H78" s="72">
        <v>0</v>
      </c>
      <c r="I78" s="72">
        <f t="shared" si="2"/>
        <v>0</v>
      </c>
    </row>
    <row r="79" spans="2:9" x14ac:dyDescent="0.2">
      <c r="B79" s="13" t="s">
        <v>93</v>
      </c>
      <c r="C79" s="72">
        <v>0</v>
      </c>
      <c r="D79" s="72">
        <v>0</v>
      </c>
      <c r="E79" s="72">
        <v>0</v>
      </c>
      <c r="F79" s="72">
        <v>0</v>
      </c>
      <c r="G79" s="72">
        <v>0</v>
      </c>
      <c r="H79" s="72">
        <v>0</v>
      </c>
      <c r="I79" s="72">
        <f t="shared" si="2"/>
        <v>0</v>
      </c>
    </row>
    <row r="80" spans="2:9" x14ac:dyDescent="0.2">
      <c r="B80" s="13" t="s">
        <v>94</v>
      </c>
      <c r="C80" s="72">
        <v>0</v>
      </c>
      <c r="D80" s="72">
        <v>0</v>
      </c>
      <c r="E80" s="72">
        <v>0</v>
      </c>
      <c r="F80" s="72">
        <v>0</v>
      </c>
      <c r="G80" s="72">
        <v>0</v>
      </c>
      <c r="H80" s="72">
        <v>0</v>
      </c>
      <c r="I80" s="72">
        <f t="shared" si="2"/>
        <v>0</v>
      </c>
    </row>
    <row r="81" spans="2:9" x14ac:dyDescent="0.2">
      <c r="B81" s="13" t="s">
        <v>95</v>
      </c>
      <c r="C81" s="72">
        <v>0</v>
      </c>
      <c r="D81" s="72">
        <v>0</v>
      </c>
      <c r="E81" s="72">
        <v>0</v>
      </c>
      <c r="F81" s="72">
        <v>0</v>
      </c>
      <c r="G81" s="72">
        <v>0</v>
      </c>
      <c r="H81" s="72">
        <v>0</v>
      </c>
      <c r="I81" s="72">
        <f t="shared" si="2"/>
        <v>0</v>
      </c>
    </row>
    <row r="82" spans="2:9" x14ac:dyDescent="0.2">
      <c r="B82" s="13" t="s">
        <v>96</v>
      </c>
      <c r="C82" s="73">
        <v>1700000</v>
      </c>
      <c r="D82" s="73">
        <v>1700000</v>
      </c>
      <c r="E82" s="73">
        <v>0</v>
      </c>
      <c r="F82" s="73">
        <v>0</v>
      </c>
      <c r="G82" s="73">
        <v>1700000</v>
      </c>
      <c r="H82" s="73">
        <f t="shared" ref="H82" si="15">D82-E82+F82-G82</f>
        <v>0</v>
      </c>
      <c r="I82" s="73">
        <f t="shared" si="2"/>
        <v>1700000</v>
      </c>
    </row>
    <row r="83" spans="2:9" x14ac:dyDescent="0.2">
      <c r="B83" s="14" t="s">
        <v>97</v>
      </c>
      <c r="C83" s="71">
        <f>SUM(C84:C86)</f>
        <v>7350000</v>
      </c>
      <c r="D83" s="71">
        <f t="shared" ref="D83:H83" si="16">SUM(D84:D86)</f>
        <v>500000</v>
      </c>
      <c r="E83" s="71">
        <f t="shared" si="16"/>
        <v>0</v>
      </c>
      <c r="F83" s="71">
        <f t="shared" si="16"/>
        <v>500000</v>
      </c>
      <c r="G83" s="71">
        <f t="shared" si="16"/>
        <v>4246420</v>
      </c>
      <c r="H83" s="71">
        <f t="shared" si="16"/>
        <v>-3246420</v>
      </c>
      <c r="I83" s="71">
        <f t="shared" si="2"/>
        <v>4103580</v>
      </c>
    </row>
    <row r="84" spans="2:9" x14ac:dyDescent="0.2">
      <c r="B84" s="13" t="s">
        <v>98</v>
      </c>
      <c r="C84" s="72">
        <v>0</v>
      </c>
      <c r="D84" s="73">
        <v>0</v>
      </c>
      <c r="E84" s="73">
        <v>0</v>
      </c>
      <c r="F84" s="73">
        <v>0</v>
      </c>
      <c r="G84" s="73">
        <v>0</v>
      </c>
      <c r="H84" s="72">
        <v>0</v>
      </c>
      <c r="I84" s="72">
        <f t="shared" si="2"/>
        <v>0</v>
      </c>
    </row>
    <row r="85" spans="2:9" x14ac:dyDescent="0.2">
      <c r="B85" s="13" t="s">
        <v>99</v>
      </c>
      <c r="C85" s="72">
        <v>0</v>
      </c>
      <c r="D85" s="73">
        <v>0</v>
      </c>
      <c r="E85" s="73">
        <v>0</v>
      </c>
      <c r="F85" s="73">
        <v>0</v>
      </c>
      <c r="G85" s="73">
        <v>0</v>
      </c>
      <c r="H85" s="72">
        <v>0</v>
      </c>
      <c r="I85" s="72">
        <f t="shared" si="2"/>
        <v>0</v>
      </c>
    </row>
    <row r="86" spans="2:9" x14ac:dyDescent="0.2">
      <c r="B86" s="13" t="s">
        <v>100</v>
      </c>
      <c r="C86" s="73">
        <v>7350000</v>
      </c>
      <c r="D86" s="73">
        <v>500000</v>
      </c>
      <c r="E86" s="73">
        <v>0</v>
      </c>
      <c r="F86" s="73">
        <v>500000</v>
      </c>
      <c r="G86" s="79">
        <v>4246420</v>
      </c>
      <c r="H86" s="73">
        <f t="shared" ref="H86" si="17">D86-E86+F86-G86</f>
        <v>-3246420</v>
      </c>
      <c r="I86" s="73">
        <f t="shared" si="2"/>
        <v>4103580</v>
      </c>
    </row>
    <row r="87" spans="2:9" x14ac:dyDescent="0.2">
      <c r="B87" s="14" t="s">
        <v>101</v>
      </c>
      <c r="C87" s="71">
        <f>SUM(C88:C94)</f>
        <v>0</v>
      </c>
      <c r="D87" s="71">
        <f t="shared" ref="D87:H87" si="18">SUM(D88:D94)</f>
        <v>0</v>
      </c>
      <c r="E87" s="71">
        <f t="shared" si="18"/>
        <v>0</v>
      </c>
      <c r="F87" s="71">
        <f t="shared" si="18"/>
        <v>0</v>
      </c>
      <c r="G87" s="71">
        <f t="shared" si="18"/>
        <v>0</v>
      </c>
      <c r="H87" s="71">
        <f t="shared" si="18"/>
        <v>0</v>
      </c>
      <c r="I87" s="71">
        <f t="shared" ref="I87:I150" si="19">C87+H87</f>
        <v>0</v>
      </c>
    </row>
    <row r="88" spans="2:9" x14ac:dyDescent="0.2">
      <c r="B88" s="13" t="s">
        <v>102</v>
      </c>
      <c r="C88" s="72">
        <v>0</v>
      </c>
      <c r="D88" s="72">
        <v>0</v>
      </c>
      <c r="E88" s="72">
        <v>0</v>
      </c>
      <c r="F88" s="72">
        <v>0</v>
      </c>
      <c r="G88" s="72">
        <v>0</v>
      </c>
      <c r="H88" s="72">
        <v>0</v>
      </c>
      <c r="I88" s="72">
        <f t="shared" si="19"/>
        <v>0</v>
      </c>
    </row>
    <row r="89" spans="2:9" x14ac:dyDescent="0.2">
      <c r="B89" s="13" t="s">
        <v>103</v>
      </c>
      <c r="C89" s="72">
        <v>0</v>
      </c>
      <c r="D89" s="72">
        <v>0</v>
      </c>
      <c r="E89" s="72">
        <v>0</v>
      </c>
      <c r="F89" s="72">
        <v>0</v>
      </c>
      <c r="G89" s="72">
        <v>0</v>
      </c>
      <c r="H89" s="72">
        <v>0</v>
      </c>
      <c r="I89" s="72">
        <f t="shared" si="19"/>
        <v>0</v>
      </c>
    </row>
    <row r="90" spans="2:9" x14ac:dyDescent="0.2">
      <c r="B90" s="13" t="s">
        <v>104</v>
      </c>
      <c r="C90" s="72">
        <v>0</v>
      </c>
      <c r="D90" s="72">
        <v>0</v>
      </c>
      <c r="E90" s="72">
        <v>0</v>
      </c>
      <c r="F90" s="72">
        <v>0</v>
      </c>
      <c r="G90" s="72">
        <v>0</v>
      </c>
      <c r="H90" s="72">
        <v>0</v>
      </c>
      <c r="I90" s="72">
        <f t="shared" si="19"/>
        <v>0</v>
      </c>
    </row>
    <row r="91" spans="2:9" x14ac:dyDescent="0.2">
      <c r="B91" s="13" t="s">
        <v>105</v>
      </c>
      <c r="C91" s="72">
        <v>0</v>
      </c>
      <c r="D91" s="72">
        <v>0</v>
      </c>
      <c r="E91" s="72">
        <v>0</v>
      </c>
      <c r="F91" s="72">
        <v>0</v>
      </c>
      <c r="G91" s="72">
        <v>0</v>
      </c>
      <c r="H91" s="72">
        <v>0</v>
      </c>
      <c r="I91" s="72">
        <f t="shared" si="19"/>
        <v>0</v>
      </c>
    </row>
    <row r="92" spans="2:9" x14ac:dyDescent="0.2">
      <c r="B92" s="13" t="s">
        <v>106</v>
      </c>
      <c r="C92" s="72">
        <v>0</v>
      </c>
      <c r="D92" s="72">
        <v>0</v>
      </c>
      <c r="E92" s="72">
        <v>0</v>
      </c>
      <c r="F92" s="72">
        <v>0</v>
      </c>
      <c r="G92" s="72">
        <v>0</v>
      </c>
      <c r="H92" s="72">
        <v>0</v>
      </c>
      <c r="I92" s="72">
        <f t="shared" si="19"/>
        <v>0</v>
      </c>
    </row>
    <row r="93" spans="2:9" x14ac:dyDescent="0.2">
      <c r="B93" s="13" t="s">
        <v>107</v>
      </c>
      <c r="C93" s="72">
        <v>0</v>
      </c>
      <c r="D93" s="72">
        <v>0</v>
      </c>
      <c r="E93" s="72">
        <v>0</v>
      </c>
      <c r="F93" s="72">
        <v>0</v>
      </c>
      <c r="G93" s="72">
        <v>0</v>
      </c>
      <c r="H93" s="72">
        <v>0</v>
      </c>
      <c r="I93" s="72">
        <f t="shared" si="19"/>
        <v>0</v>
      </c>
    </row>
    <row r="94" spans="2:9" x14ac:dyDescent="0.2">
      <c r="B94" s="13" t="s">
        <v>108</v>
      </c>
      <c r="C94" s="72">
        <v>0</v>
      </c>
      <c r="D94" s="72">
        <v>0</v>
      </c>
      <c r="E94" s="72">
        <v>0</v>
      </c>
      <c r="F94" s="72">
        <v>0</v>
      </c>
      <c r="G94" s="72">
        <v>0</v>
      </c>
      <c r="H94" s="72">
        <v>0</v>
      </c>
      <c r="I94" s="72">
        <f t="shared" si="19"/>
        <v>0</v>
      </c>
    </row>
    <row r="95" spans="2:9" x14ac:dyDescent="0.2">
      <c r="B95" s="7"/>
      <c r="C95" s="72"/>
      <c r="D95" s="72"/>
      <c r="E95" s="72"/>
      <c r="F95" s="72"/>
      <c r="G95" s="72"/>
      <c r="H95" s="72"/>
      <c r="I95" s="72"/>
    </row>
    <row r="96" spans="2:9" x14ac:dyDescent="0.2">
      <c r="B96" s="11" t="s">
        <v>109</v>
      </c>
      <c r="C96" s="3">
        <f>SUM(C97,C105,C115,C125,C135,C145,C149,C157,C161)</f>
        <v>239690599.03999996</v>
      </c>
      <c r="D96" s="3">
        <f>SUM(D97,D105,D115,D125,D135,D145,D149,D157,D161)</f>
        <v>289276242.85000002</v>
      </c>
      <c r="E96" s="3">
        <f t="shared" ref="E96" si="20">SUM(E97,E105,E115,E125,E135,E145,E149,E157,E161)</f>
        <v>4835318.8</v>
      </c>
      <c r="F96" s="3">
        <f t="shared" ref="F96" si="21">SUM(F97,F105,F115,F125,F135,F145,F149,F157,F161)</f>
        <v>43075316.149999999</v>
      </c>
      <c r="G96" s="3">
        <f t="shared" ref="G96" si="22">SUM(G97,G105,G115,G125,G135,G145,G149,G157,G161)</f>
        <v>43075316.149999999</v>
      </c>
      <c r="H96" s="3">
        <f t="shared" ref="H96" si="23">SUM(H97,H105,H115,H125,H135,H145,H149,H157,H161)</f>
        <v>284440924.05000001</v>
      </c>
      <c r="I96" s="3">
        <f t="shared" si="19"/>
        <v>524131523.08999997</v>
      </c>
    </row>
    <row r="97" spans="2:9" x14ac:dyDescent="0.2">
      <c r="B97" s="14" t="s">
        <v>37</v>
      </c>
      <c r="C97" s="71">
        <f>SUM(C98:C104)</f>
        <v>148786219</v>
      </c>
      <c r="D97" s="71">
        <f t="shared" ref="D97" si="24">SUM(D98:D104)</f>
        <v>326470.57999999996</v>
      </c>
      <c r="E97" s="71">
        <f t="shared" ref="E97" si="25">SUM(E98:E104)</f>
        <v>0</v>
      </c>
      <c r="F97" s="71">
        <f t="shared" ref="F97" si="26">SUM(F98:F104)</f>
        <v>0</v>
      </c>
      <c r="G97" s="71">
        <f t="shared" ref="G97" si="27">SUM(G98:G104)</f>
        <v>0</v>
      </c>
      <c r="H97" s="71">
        <f t="shared" ref="H97" si="28">SUM(H98:H104)</f>
        <v>326470.57999999996</v>
      </c>
      <c r="I97" s="71">
        <f t="shared" si="19"/>
        <v>149112689.58000001</v>
      </c>
    </row>
    <row r="98" spans="2:9" x14ac:dyDescent="0.2">
      <c r="B98" s="13" t="s">
        <v>38</v>
      </c>
      <c r="C98" s="73">
        <v>46042814</v>
      </c>
      <c r="D98" s="73">
        <v>0</v>
      </c>
      <c r="E98" s="73">
        <v>0</v>
      </c>
      <c r="F98" s="73">
        <v>0</v>
      </c>
      <c r="G98" s="73">
        <v>0</v>
      </c>
      <c r="H98" s="73">
        <f t="shared" ref="H98:H104" si="29">D98-E98+F98-G98</f>
        <v>0</v>
      </c>
      <c r="I98" s="73">
        <f t="shared" si="19"/>
        <v>46042814</v>
      </c>
    </row>
    <row r="99" spans="2:9" x14ac:dyDescent="0.2">
      <c r="B99" s="13" t="s">
        <v>39</v>
      </c>
      <c r="C99" s="73">
        <v>2884536</v>
      </c>
      <c r="D99" s="73">
        <v>176470.58</v>
      </c>
      <c r="E99" s="73">
        <v>0</v>
      </c>
      <c r="F99" s="73">
        <v>0</v>
      </c>
      <c r="G99" s="73">
        <v>0</v>
      </c>
      <c r="H99" s="73">
        <f t="shared" si="29"/>
        <v>176470.58</v>
      </c>
      <c r="I99" s="73">
        <f t="shared" si="19"/>
        <v>3061006.58</v>
      </c>
    </row>
    <row r="100" spans="2:9" x14ac:dyDescent="0.2">
      <c r="B100" s="13" t="s">
        <v>40</v>
      </c>
      <c r="C100" s="73">
        <v>16823637</v>
      </c>
      <c r="D100" s="79">
        <v>150000</v>
      </c>
      <c r="E100" s="73">
        <v>0</v>
      </c>
      <c r="F100" s="73">
        <v>0</v>
      </c>
      <c r="G100" s="73">
        <v>0</v>
      </c>
      <c r="H100" s="73">
        <f t="shared" si="29"/>
        <v>150000</v>
      </c>
      <c r="I100" s="73">
        <f t="shared" si="19"/>
        <v>16973637</v>
      </c>
    </row>
    <row r="101" spans="2:9" x14ac:dyDescent="0.2">
      <c r="B101" s="13" t="s">
        <v>41</v>
      </c>
      <c r="C101" s="73">
        <v>26979985</v>
      </c>
      <c r="D101" s="73">
        <v>0</v>
      </c>
      <c r="E101" s="73">
        <v>0</v>
      </c>
      <c r="F101" s="73">
        <v>0</v>
      </c>
      <c r="G101" s="73">
        <v>0</v>
      </c>
      <c r="H101" s="73">
        <f t="shared" si="29"/>
        <v>0</v>
      </c>
      <c r="I101" s="73">
        <f t="shared" si="19"/>
        <v>26979985</v>
      </c>
    </row>
    <row r="102" spans="2:9" x14ac:dyDescent="0.2">
      <c r="B102" s="13" t="s">
        <v>42</v>
      </c>
      <c r="C102" s="73">
        <v>56055247</v>
      </c>
      <c r="D102" s="73">
        <v>0</v>
      </c>
      <c r="E102" s="73">
        <v>0</v>
      </c>
      <c r="F102" s="73">
        <v>0</v>
      </c>
      <c r="G102" s="73">
        <v>0</v>
      </c>
      <c r="H102" s="73">
        <f t="shared" si="29"/>
        <v>0</v>
      </c>
      <c r="I102" s="73">
        <f t="shared" si="19"/>
        <v>56055247</v>
      </c>
    </row>
    <row r="103" spans="2:9" x14ac:dyDescent="0.2">
      <c r="B103" s="13" t="s">
        <v>43</v>
      </c>
      <c r="C103" s="73">
        <v>0</v>
      </c>
      <c r="D103" s="73">
        <v>0</v>
      </c>
      <c r="E103" s="73">
        <v>0</v>
      </c>
      <c r="F103" s="73">
        <v>0</v>
      </c>
      <c r="G103" s="73">
        <v>0</v>
      </c>
      <c r="H103" s="73">
        <f t="shared" si="29"/>
        <v>0</v>
      </c>
      <c r="I103" s="73">
        <f t="shared" si="19"/>
        <v>0</v>
      </c>
    </row>
    <row r="104" spans="2:9" x14ac:dyDescent="0.2">
      <c r="B104" s="13" t="s">
        <v>44</v>
      </c>
      <c r="C104" s="73">
        <v>0</v>
      </c>
      <c r="D104" s="73">
        <v>0</v>
      </c>
      <c r="E104" s="73">
        <v>0</v>
      </c>
      <c r="F104" s="73">
        <v>0</v>
      </c>
      <c r="G104" s="73">
        <v>0</v>
      </c>
      <c r="H104" s="73">
        <f t="shared" si="29"/>
        <v>0</v>
      </c>
      <c r="I104" s="73">
        <f t="shared" si="19"/>
        <v>0</v>
      </c>
    </row>
    <row r="105" spans="2:9" x14ac:dyDescent="0.2">
      <c r="B105" s="14" t="s">
        <v>45</v>
      </c>
      <c r="C105" s="71">
        <f>SUM(C106:C114)</f>
        <v>15775299.199999999</v>
      </c>
      <c r="D105" s="71">
        <f t="shared" ref="D105:H105" si="30">SUM(D106:D114)</f>
        <v>209500</v>
      </c>
      <c r="E105" s="71">
        <f t="shared" si="30"/>
        <v>0</v>
      </c>
      <c r="F105" s="71">
        <f t="shared" si="30"/>
        <v>0</v>
      </c>
      <c r="G105" s="71">
        <f t="shared" si="30"/>
        <v>0</v>
      </c>
      <c r="H105" s="71">
        <f t="shared" si="30"/>
        <v>209500</v>
      </c>
      <c r="I105" s="71">
        <f t="shared" si="19"/>
        <v>15984799.199999999</v>
      </c>
    </row>
    <row r="106" spans="2:9" x14ac:dyDescent="0.2">
      <c r="B106" s="13" t="s">
        <v>46</v>
      </c>
      <c r="C106" s="73">
        <v>0</v>
      </c>
      <c r="D106" s="73">
        <v>13500</v>
      </c>
      <c r="E106" s="73">
        <v>0</v>
      </c>
      <c r="F106" s="73">
        <v>0</v>
      </c>
      <c r="G106" s="73">
        <v>0</v>
      </c>
      <c r="H106" s="73">
        <f t="shared" ref="H106:H114" si="31">D106-E106+F106-G106</f>
        <v>13500</v>
      </c>
      <c r="I106" s="73">
        <f t="shared" si="19"/>
        <v>13500</v>
      </c>
    </row>
    <row r="107" spans="2:9" x14ac:dyDescent="0.2">
      <c r="B107" s="13" t="s">
        <v>47</v>
      </c>
      <c r="C107" s="73">
        <v>4000000</v>
      </c>
      <c r="D107" s="73">
        <v>0</v>
      </c>
      <c r="E107" s="73">
        <v>0</v>
      </c>
      <c r="F107" s="73">
        <v>0</v>
      </c>
      <c r="G107" s="73">
        <v>0</v>
      </c>
      <c r="H107" s="73">
        <f t="shared" si="31"/>
        <v>0</v>
      </c>
      <c r="I107" s="73">
        <f t="shared" si="19"/>
        <v>4000000</v>
      </c>
    </row>
    <row r="108" spans="2:9" x14ac:dyDescent="0.2">
      <c r="B108" s="13" t="s">
        <v>48</v>
      </c>
      <c r="C108" s="73">
        <v>0</v>
      </c>
      <c r="D108" s="73">
        <v>0</v>
      </c>
      <c r="E108" s="73">
        <v>0</v>
      </c>
      <c r="F108" s="73">
        <v>0</v>
      </c>
      <c r="G108" s="73">
        <v>0</v>
      </c>
      <c r="H108" s="73">
        <f t="shared" si="31"/>
        <v>0</v>
      </c>
      <c r="I108" s="73">
        <f t="shared" si="19"/>
        <v>0</v>
      </c>
    </row>
    <row r="109" spans="2:9" x14ac:dyDescent="0.2">
      <c r="B109" s="13" t="s">
        <v>49</v>
      </c>
      <c r="C109" s="73">
        <v>0</v>
      </c>
      <c r="D109" s="73">
        <v>0</v>
      </c>
      <c r="E109" s="73">
        <v>0</v>
      </c>
      <c r="F109" s="73">
        <v>0</v>
      </c>
      <c r="G109" s="73">
        <v>0</v>
      </c>
      <c r="H109" s="73">
        <f t="shared" si="31"/>
        <v>0</v>
      </c>
      <c r="I109" s="73">
        <f t="shared" si="19"/>
        <v>0</v>
      </c>
    </row>
    <row r="110" spans="2:9" x14ac:dyDescent="0.2">
      <c r="B110" s="15" t="s">
        <v>50</v>
      </c>
      <c r="C110" s="73">
        <v>0</v>
      </c>
      <c r="D110" s="73">
        <v>0</v>
      </c>
      <c r="E110" s="73">
        <v>0</v>
      </c>
      <c r="F110" s="73">
        <v>0</v>
      </c>
      <c r="G110" s="73">
        <v>0</v>
      </c>
      <c r="H110" s="73">
        <f t="shared" si="31"/>
        <v>0</v>
      </c>
      <c r="I110" s="73">
        <f t="shared" si="19"/>
        <v>0</v>
      </c>
    </row>
    <row r="111" spans="2:9" x14ac:dyDescent="0.2">
      <c r="B111" s="13" t="s">
        <v>51</v>
      </c>
      <c r="C111" s="73">
        <v>11775299.199999999</v>
      </c>
      <c r="D111" s="73">
        <v>40000</v>
      </c>
      <c r="E111" s="73">
        <v>0</v>
      </c>
      <c r="F111" s="73">
        <v>0</v>
      </c>
      <c r="G111" s="73">
        <v>0</v>
      </c>
      <c r="H111" s="73">
        <f t="shared" si="31"/>
        <v>40000</v>
      </c>
      <c r="I111" s="73">
        <f t="shared" si="19"/>
        <v>11815299.199999999</v>
      </c>
    </row>
    <row r="112" spans="2:9" x14ac:dyDescent="0.2">
      <c r="B112" s="13" t="s">
        <v>52</v>
      </c>
      <c r="C112" s="73">
        <v>0</v>
      </c>
      <c r="D112" s="73">
        <v>93000</v>
      </c>
      <c r="E112" s="73">
        <v>0</v>
      </c>
      <c r="F112" s="73">
        <v>0</v>
      </c>
      <c r="G112" s="73">
        <v>0</v>
      </c>
      <c r="H112" s="73">
        <f t="shared" si="31"/>
        <v>93000</v>
      </c>
      <c r="I112" s="73">
        <f t="shared" si="19"/>
        <v>93000</v>
      </c>
    </row>
    <row r="113" spans="2:9" x14ac:dyDescent="0.2">
      <c r="B113" s="13" t="s">
        <v>53</v>
      </c>
      <c r="C113" s="73">
        <v>0</v>
      </c>
      <c r="D113" s="73">
        <v>0</v>
      </c>
      <c r="E113" s="73">
        <v>0</v>
      </c>
      <c r="F113" s="73">
        <v>0</v>
      </c>
      <c r="G113" s="73">
        <v>0</v>
      </c>
      <c r="H113" s="73">
        <f t="shared" si="31"/>
        <v>0</v>
      </c>
      <c r="I113" s="73">
        <f t="shared" si="19"/>
        <v>0</v>
      </c>
    </row>
    <row r="114" spans="2:9" x14ac:dyDescent="0.2">
      <c r="B114" s="13" t="s">
        <v>54</v>
      </c>
      <c r="C114" s="73">
        <v>0</v>
      </c>
      <c r="D114" s="73">
        <v>63000</v>
      </c>
      <c r="E114" s="73">
        <v>0</v>
      </c>
      <c r="F114" s="73">
        <v>0</v>
      </c>
      <c r="G114" s="73">
        <v>0</v>
      </c>
      <c r="H114" s="73">
        <f t="shared" si="31"/>
        <v>63000</v>
      </c>
      <c r="I114" s="73">
        <f t="shared" si="19"/>
        <v>63000</v>
      </c>
    </row>
    <row r="115" spans="2:9" x14ac:dyDescent="0.2">
      <c r="B115" s="14" t="s">
        <v>55</v>
      </c>
      <c r="C115" s="71">
        <f>SUM(C116:C124)</f>
        <v>9408189</v>
      </c>
      <c r="D115" s="71">
        <f t="shared" ref="D115:H115" si="32">SUM(D116:D124)</f>
        <v>200585678.31999999</v>
      </c>
      <c r="E115" s="71">
        <f t="shared" si="32"/>
        <v>0</v>
      </c>
      <c r="F115" s="71">
        <f t="shared" si="32"/>
        <v>0</v>
      </c>
      <c r="G115" s="71">
        <f t="shared" si="32"/>
        <v>0</v>
      </c>
      <c r="H115" s="71">
        <f t="shared" si="32"/>
        <v>200585678.31999999</v>
      </c>
      <c r="I115" s="71">
        <f t="shared" si="19"/>
        <v>209993867.31999999</v>
      </c>
    </row>
    <row r="116" spans="2:9" x14ac:dyDescent="0.2">
      <c r="B116" s="13" t="s">
        <v>56</v>
      </c>
      <c r="C116" s="73">
        <v>9194261</v>
      </c>
      <c r="D116" s="73">
        <v>0</v>
      </c>
      <c r="E116" s="73">
        <v>0</v>
      </c>
      <c r="F116" s="73">
        <v>0</v>
      </c>
      <c r="G116" s="73">
        <v>0</v>
      </c>
      <c r="H116" s="73">
        <f t="shared" ref="H116:H124" si="33">D116-E116+F116-G116</f>
        <v>0</v>
      </c>
      <c r="I116" s="73">
        <f t="shared" si="19"/>
        <v>9194261</v>
      </c>
    </row>
    <row r="117" spans="2:9" x14ac:dyDescent="0.2">
      <c r="B117" s="13" t="s">
        <v>57</v>
      </c>
      <c r="C117" s="73">
        <v>0</v>
      </c>
      <c r="D117" s="73">
        <v>1456000</v>
      </c>
      <c r="E117" s="73">
        <v>0</v>
      </c>
      <c r="F117" s="73">
        <v>0</v>
      </c>
      <c r="G117" s="73">
        <v>0</v>
      </c>
      <c r="H117" s="73">
        <f t="shared" si="33"/>
        <v>1456000</v>
      </c>
      <c r="I117" s="73">
        <f t="shared" si="19"/>
        <v>1456000</v>
      </c>
    </row>
    <row r="118" spans="2:9" x14ac:dyDescent="0.2">
      <c r="B118" s="13" t="s">
        <v>58</v>
      </c>
      <c r="C118" s="73">
        <v>213928</v>
      </c>
      <c r="D118" s="73">
        <v>185589678.31999999</v>
      </c>
      <c r="E118" s="73">
        <v>0</v>
      </c>
      <c r="F118" s="73">
        <v>0</v>
      </c>
      <c r="G118" s="73">
        <v>0</v>
      </c>
      <c r="H118" s="73">
        <f t="shared" si="33"/>
        <v>185589678.31999999</v>
      </c>
      <c r="I118" s="73">
        <f t="shared" si="19"/>
        <v>185803606.31999999</v>
      </c>
    </row>
    <row r="119" spans="2:9" x14ac:dyDescent="0.2">
      <c r="B119" s="13" t="s">
        <v>59</v>
      </c>
      <c r="C119" s="73">
        <v>0</v>
      </c>
      <c r="D119" s="73">
        <v>0</v>
      </c>
      <c r="E119" s="73">
        <v>0</v>
      </c>
      <c r="F119" s="73">
        <v>0</v>
      </c>
      <c r="G119" s="73">
        <v>0</v>
      </c>
      <c r="H119" s="73">
        <f t="shared" si="33"/>
        <v>0</v>
      </c>
      <c r="I119" s="73">
        <f t="shared" si="19"/>
        <v>0</v>
      </c>
    </row>
    <row r="120" spans="2:9" x14ac:dyDescent="0.2">
      <c r="B120" s="13" t="s">
        <v>60</v>
      </c>
      <c r="C120" s="73">
        <v>0</v>
      </c>
      <c r="D120" s="73">
        <v>0</v>
      </c>
      <c r="E120" s="73">
        <v>0</v>
      </c>
      <c r="F120" s="73">
        <v>0</v>
      </c>
      <c r="G120" s="73">
        <v>0</v>
      </c>
      <c r="H120" s="73">
        <f t="shared" si="33"/>
        <v>0</v>
      </c>
      <c r="I120" s="73">
        <f t="shared" si="19"/>
        <v>0</v>
      </c>
    </row>
    <row r="121" spans="2:9" x14ac:dyDescent="0.2">
      <c r="B121" s="13" t="s">
        <v>61</v>
      </c>
      <c r="C121" s="73">
        <v>0</v>
      </c>
      <c r="D121" s="73">
        <v>0</v>
      </c>
      <c r="E121" s="73">
        <v>0</v>
      </c>
      <c r="F121" s="73">
        <v>0</v>
      </c>
      <c r="G121" s="73">
        <v>0</v>
      </c>
      <c r="H121" s="73">
        <f t="shared" si="33"/>
        <v>0</v>
      </c>
      <c r="I121" s="73">
        <f t="shared" si="19"/>
        <v>0</v>
      </c>
    </row>
    <row r="122" spans="2:9" x14ac:dyDescent="0.2">
      <c r="B122" s="13" t="s">
        <v>62</v>
      </c>
      <c r="C122" s="73">
        <v>0</v>
      </c>
      <c r="D122" s="73">
        <v>0</v>
      </c>
      <c r="E122" s="73">
        <v>0</v>
      </c>
      <c r="F122" s="73">
        <v>0</v>
      </c>
      <c r="G122" s="73">
        <v>0</v>
      </c>
      <c r="H122" s="73">
        <f t="shared" si="33"/>
        <v>0</v>
      </c>
      <c r="I122" s="73">
        <f t="shared" si="19"/>
        <v>0</v>
      </c>
    </row>
    <row r="123" spans="2:9" x14ac:dyDescent="0.2">
      <c r="B123" s="13" t="s">
        <v>63</v>
      </c>
      <c r="C123" s="73">
        <v>0</v>
      </c>
      <c r="D123" s="73">
        <v>13540000</v>
      </c>
      <c r="E123" s="73">
        <v>0</v>
      </c>
      <c r="F123" s="73">
        <v>0</v>
      </c>
      <c r="G123" s="73">
        <v>0</v>
      </c>
      <c r="H123" s="73">
        <f t="shared" si="33"/>
        <v>13540000</v>
      </c>
      <c r="I123" s="73">
        <f t="shared" si="19"/>
        <v>13540000</v>
      </c>
    </row>
    <row r="124" spans="2:9" x14ac:dyDescent="0.2">
      <c r="B124" s="13" t="s">
        <v>64</v>
      </c>
      <c r="C124" s="73">
        <v>0</v>
      </c>
      <c r="D124" s="73">
        <v>0</v>
      </c>
      <c r="E124" s="73">
        <v>0</v>
      </c>
      <c r="F124" s="73">
        <v>0</v>
      </c>
      <c r="G124" s="73">
        <v>0</v>
      </c>
      <c r="H124" s="73">
        <f t="shared" si="33"/>
        <v>0</v>
      </c>
      <c r="I124" s="73">
        <f t="shared" si="19"/>
        <v>0</v>
      </c>
    </row>
    <row r="125" spans="2:9" x14ac:dyDescent="0.2">
      <c r="B125" s="14" t="s">
        <v>65</v>
      </c>
      <c r="C125" s="71">
        <f>SUM(C126:C134)</f>
        <v>3166853.04</v>
      </c>
      <c r="D125" s="71">
        <f t="shared" ref="D125:H125" si="34">SUM(D126:D134)</f>
        <v>462000</v>
      </c>
      <c r="E125" s="71">
        <f t="shared" si="34"/>
        <v>0</v>
      </c>
      <c r="F125" s="71">
        <f t="shared" si="34"/>
        <v>0</v>
      </c>
      <c r="G125" s="71">
        <f t="shared" si="34"/>
        <v>0</v>
      </c>
      <c r="H125" s="71">
        <f t="shared" si="34"/>
        <v>462000</v>
      </c>
      <c r="I125" s="71">
        <f t="shared" si="19"/>
        <v>3628853.04</v>
      </c>
    </row>
    <row r="126" spans="2:9" x14ac:dyDescent="0.2">
      <c r="B126" s="13" t="s">
        <v>66</v>
      </c>
      <c r="C126" s="73">
        <v>3166853.04</v>
      </c>
      <c r="D126" s="73">
        <v>0</v>
      </c>
      <c r="E126" s="73">
        <v>0</v>
      </c>
      <c r="F126" s="73">
        <v>0</v>
      </c>
      <c r="G126" s="73">
        <v>0</v>
      </c>
      <c r="H126" s="73">
        <f t="shared" ref="H126:H144" si="35">D126-E126+F126-G126</f>
        <v>0</v>
      </c>
      <c r="I126" s="73">
        <f t="shared" si="19"/>
        <v>3166853.04</v>
      </c>
    </row>
    <row r="127" spans="2:9" x14ac:dyDescent="0.2">
      <c r="B127" s="13" t="s">
        <v>67</v>
      </c>
      <c r="C127" s="73">
        <v>0</v>
      </c>
      <c r="D127" s="73">
        <v>0</v>
      </c>
      <c r="E127" s="73">
        <v>0</v>
      </c>
      <c r="F127" s="73">
        <v>0</v>
      </c>
      <c r="G127" s="73">
        <v>0</v>
      </c>
      <c r="H127" s="73">
        <f t="shared" si="35"/>
        <v>0</v>
      </c>
      <c r="I127" s="73">
        <f t="shared" si="19"/>
        <v>0</v>
      </c>
    </row>
    <row r="128" spans="2:9" x14ac:dyDescent="0.2">
      <c r="B128" s="13" t="s">
        <v>68</v>
      </c>
      <c r="C128" s="73">
        <v>0</v>
      </c>
      <c r="D128" s="73">
        <v>0</v>
      </c>
      <c r="E128" s="73">
        <v>0</v>
      </c>
      <c r="F128" s="73">
        <v>0</v>
      </c>
      <c r="G128" s="73">
        <v>0</v>
      </c>
      <c r="H128" s="73">
        <f t="shared" si="35"/>
        <v>0</v>
      </c>
      <c r="I128" s="73">
        <f t="shared" si="19"/>
        <v>0</v>
      </c>
    </row>
    <row r="129" spans="2:9" x14ac:dyDescent="0.2">
      <c r="B129" s="13" t="s">
        <v>69</v>
      </c>
      <c r="C129" s="73">
        <v>0</v>
      </c>
      <c r="D129" s="73">
        <v>462000</v>
      </c>
      <c r="E129" s="73">
        <v>0</v>
      </c>
      <c r="F129" s="73">
        <v>0</v>
      </c>
      <c r="G129" s="73">
        <v>0</v>
      </c>
      <c r="H129" s="73">
        <f t="shared" si="35"/>
        <v>462000</v>
      </c>
      <c r="I129" s="73">
        <f t="shared" si="19"/>
        <v>462000</v>
      </c>
    </row>
    <row r="130" spans="2:9" x14ac:dyDescent="0.2">
      <c r="B130" s="13" t="s">
        <v>70</v>
      </c>
      <c r="C130" s="73">
        <v>0</v>
      </c>
      <c r="D130" s="73">
        <v>0</v>
      </c>
      <c r="E130" s="73">
        <v>0</v>
      </c>
      <c r="F130" s="73">
        <v>0</v>
      </c>
      <c r="G130" s="73">
        <v>0</v>
      </c>
      <c r="H130" s="73">
        <f t="shared" si="35"/>
        <v>0</v>
      </c>
      <c r="I130" s="73">
        <f t="shared" si="19"/>
        <v>0</v>
      </c>
    </row>
    <row r="131" spans="2:9" x14ac:dyDescent="0.2">
      <c r="B131" s="13" t="s">
        <v>71</v>
      </c>
      <c r="C131" s="73">
        <v>0</v>
      </c>
      <c r="D131" s="73">
        <v>0</v>
      </c>
      <c r="E131" s="73">
        <v>0</v>
      </c>
      <c r="F131" s="73">
        <v>0</v>
      </c>
      <c r="G131" s="73">
        <v>0</v>
      </c>
      <c r="H131" s="73">
        <f t="shared" si="35"/>
        <v>0</v>
      </c>
      <c r="I131" s="73">
        <f t="shared" si="19"/>
        <v>0</v>
      </c>
    </row>
    <row r="132" spans="2:9" x14ac:dyDescent="0.2">
      <c r="B132" s="13" t="s">
        <v>72</v>
      </c>
      <c r="C132" s="73">
        <v>0</v>
      </c>
      <c r="D132" s="73">
        <v>0</v>
      </c>
      <c r="E132" s="73">
        <v>0</v>
      </c>
      <c r="F132" s="73">
        <v>0</v>
      </c>
      <c r="G132" s="73">
        <v>0</v>
      </c>
      <c r="H132" s="73">
        <f t="shared" si="35"/>
        <v>0</v>
      </c>
      <c r="I132" s="73">
        <f t="shared" si="19"/>
        <v>0</v>
      </c>
    </row>
    <row r="133" spans="2:9" x14ac:dyDescent="0.2">
      <c r="B133" s="13" t="s">
        <v>73</v>
      </c>
      <c r="C133" s="73">
        <v>0</v>
      </c>
      <c r="D133" s="73">
        <v>0</v>
      </c>
      <c r="E133" s="73">
        <v>0</v>
      </c>
      <c r="F133" s="73">
        <v>0</v>
      </c>
      <c r="G133" s="73">
        <v>0</v>
      </c>
      <c r="H133" s="73">
        <f t="shared" si="35"/>
        <v>0</v>
      </c>
      <c r="I133" s="73">
        <f t="shared" si="19"/>
        <v>0</v>
      </c>
    </row>
    <row r="134" spans="2:9" x14ac:dyDescent="0.2">
      <c r="B134" s="13" t="s">
        <v>74</v>
      </c>
      <c r="C134" s="73">
        <v>0</v>
      </c>
      <c r="D134" s="73">
        <v>0</v>
      </c>
      <c r="E134" s="73">
        <v>0</v>
      </c>
      <c r="F134" s="73">
        <v>0</v>
      </c>
      <c r="G134" s="73">
        <v>0</v>
      </c>
      <c r="H134" s="73">
        <f t="shared" si="35"/>
        <v>0</v>
      </c>
      <c r="I134" s="73">
        <f t="shared" si="19"/>
        <v>0</v>
      </c>
    </row>
    <row r="135" spans="2:9" x14ac:dyDescent="0.2">
      <c r="B135" s="14" t="s">
        <v>75</v>
      </c>
      <c r="C135" s="71">
        <f>SUM(C136:C144)</f>
        <v>0</v>
      </c>
      <c r="D135" s="71">
        <f t="shared" ref="D135:H135" si="36">SUM(D136:D144)</f>
        <v>382500</v>
      </c>
      <c r="E135" s="71">
        <f t="shared" si="36"/>
        <v>0</v>
      </c>
      <c r="F135" s="71">
        <f t="shared" si="36"/>
        <v>0</v>
      </c>
      <c r="G135" s="71">
        <f t="shared" si="36"/>
        <v>0</v>
      </c>
      <c r="H135" s="71">
        <f t="shared" si="36"/>
        <v>382500</v>
      </c>
      <c r="I135" s="71">
        <f t="shared" si="19"/>
        <v>382500</v>
      </c>
    </row>
    <row r="136" spans="2:9" x14ac:dyDescent="0.2">
      <c r="B136" s="13" t="s">
        <v>76</v>
      </c>
      <c r="C136" s="72">
        <v>0</v>
      </c>
      <c r="D136" s="77">
        <v>103500</v>
      </c>
      <c r="E136" s="77">
        <v>0</v>
      </c>
      <c r="F136" s="77">
        <v>0</v>
      </c>
      <c r="G136" s="77">
        <v>0</v>
      </c>
      <c r="H136" s="73">
        <f t="shared" si="35"/>
        <v>103500</v>
      </c>
      <c r="I136" s="72">
        <f t="shared" si="19"/>
        <v>103500</v>
      </c>
    </row>
    <row r="137" spans="2:9" x14ac:dyDescent="0.2">
      <c r="B137" s="13" t="s">
        <v>77</v>
      </c>
      <c r="C137" s="72">
        <v>0</v>
      </c>
      <c r="D137" s="77">
        <v>202000</v>
      </c>
      <c r="E137" s="77">
        <v>0</v>
      </c>
      <c r="F137" s="77">
        <v>0</v>
      </c>
      <c r="G137" s="77">
        <v>0</v>
      </c>
      <c r="H137" s="73">
        <f t="shared" si="35"/>
        <v>202000</v>
      </c>
      <c r="I137" s="72">
        <f t="shared" si="19"/>
        <v>202000</v>
      </c>
    </row>
    <row r="138" spans="2:9" x14ac:dyDescent="0.2">
      <c r="B138" s="13" t="s">
        <v>78</v>
      </c>
      <c r="C138" s="72">
        <v>0</v>
      </c>
      <c r="D138" s="77">
        <v>0</v>
      </c>
      <c r="E138" s="77">
        <v>0</v>
      </c>
      <c r="F138" s="77">
        <v>0</v>
      </c>
      <c r="G138" s="77">
        <v>0</v>
      </c>
      <c r="H138" s="73">
        <f t="shared" si="35"/>
        <v>0</v>
      </c>
      <c r="I138" s="72">
        <f t="shared" si="19"/>
        <v>0</v>
      </c>
    </row>
    <row r="139" spans="2:9" x14ac:dyDescent="0.2">
      <c r="B139" s="13" t="s">
        <v>79</v>
      </c>
      <c r="C139" s="72">
        <v>0</v>
      </c>
      <c r="D139" s="77">
        <v>0</v>
      </c>
      <c r="E139" s="77">
        <v>0</v>
      </c>
      <c r="F139" s="77">
        <v>0</v>
      </c>
      <c r="G139" s="77">
        <v>0</v>
      </c>
      <c r="H139" s="73">
        <f t="shared" si="35"/>
        <v>0</v>
      </c>
      <c r="I139" s="72">
        <f t="shared" si="19"/>
        <v>0</v>
      </c>
    </row>
    <row r="140" spans="2:9" x14ac:dyDescent="0.2">
      <c r="B140" s="13" t="s">
        <v>80</v>
      </c>
      <c r="C140" s="72">
        <v>0</v>
      </c>
      <c r="D140" s="77">
        <v>0</v>
      </c>
      <c r="E140" s="77">
        <v>0</v>
      </c>
      <c r="F140" s="77">
        <v>0</v>
      </c>
      <c r="G140" s="77">
        <v>0</v>
      </c>
      <c r="H140" s="73">
        <f t="shared" si="35"/>
        <v>0</v>
      </c>
      <c r="I140" s="72">
        <f t="shared" si="19"/>
        <v>0</v>
      </c>
    </row>
    <row r="141" spans="2:9" x14ac:dyDescent="0.2">
      <c r="B141" s="13" t="s">
        <v>81</v>
      </c>
      <c r="C141" s="72">
        <v>0</v>
      </c>
      <c r="D141" s="77">
        <v>77000</v>
      </c>
      <c r="E141" s="77">
        <v>0</v>
      </c>
      <c r="F141" s="77">
        <v>0</v>
      </c>
      <c r="G141" s="77">
        <v>0</v>
      </c>
      <c r="H141" s="73">
        <f t="shared" si="35"/>
        <v>77000</v>
      </c>
      <c r="I141" s="72">
        <f t="shared" si="19"/>
        <v>77000</v>
      </c>
    </row>
    <row r="142" spans="2:9" x14ac:dyDescent="0.2">
      <c r="B142" s="13" t="s">
        <v>82</v>
      </c>
      <c r="C142" s="72">
        <v>0</v>
      </c>
      <c r="D142" s="77">
        <v>0</v>
      </c>
      <c r="E142" s="77">
        <v>0</v>
      </c>
      <c r="F142" s="77">
        <v>0</v>
      </c>
      <c r="G142" s="77">
        <v>0</v>
      </c>
      <c r="H142" s="73">
        <f t="shared" si="35"/>
        <v>0</v>
      </c>
      <c r="I142" s="72">
        <f t="shared" si="19"/>
        <v>0</v>
      </c>
    </row>
    <row r="143" spans="2:9" x14ac:dyDescent="0.2">
      <c r="B143" s="13" t="s">
        <v>83</v>
      </c>
      <c r="C143" s="72">
        <v>0</v>
      </c>
      <c r="D143" s="77">
        <v>0</v>
      </c>
      <c r="E143" s="77">
        <v>0</v>
      </c>
      <c r="F143" s="77">
        <v>0</v>
      </c>
      <c r="G143" s="77">
        <v>0</v>
      </c>
      <c r="H143" s="73">
        <f t="shared" si="35"/>
        <v>0</v>
      </c>
      <c r="I143" s="72">
        <f t="shared" si="19"/>
        <v>0</v>
      </c>
    </row>
    <row r="144" spans="2:9" x14ac:dyDescent="0.2">
      <c r="B144" s="13" t="s">
        <v>84</v>
      </c>
      <c r="C144" s="72">
        <v>0</v>
      </c>
      <c r="D144" s="77">
        <v>0</v>
      </c>
      <c r="E144" s="77">
        <v>0</v>
      </c>
      <c r="F144" s="77">
        <v>0</v>
      </c>
      <c r="G144" s="77">
        <v>0</v>
      </c>
      <c r="H144" s="73">
        <f t="shared" si="35"/>
        <v>0</v>
      </c>
      <c r="I144" s="72">
        <f t="shared" si="19"/>
        <v>0</v>
      </c>
    </row>
    <row r="145" spans="2:9" x14ac:dyDescent="0.2">
      <c r="B145" s="14" t="s">
        <v>85</v>
      </c>
      <c r="C145" s="71">
        <f>SUM(C146:C148)</f>
        <v>55554038.799999997</v>
      </c>
      <c r="D145" s="71">
        <f t="shared" ref="D145:H145" si="37">SUM(D146:D148)</f>
        <v>80530093.950000018</v>
      </c>
      <c r="E145" s="71">
        <f t="shared" si="37"/>
        <v>4835318.8</v>
      </c>
      <c r="F145" s="71">
        <f t="shared" si="37"/>
        <v>43075316.149999999</v>
      </c>
      <c r="G145" s="71">
        <f t="shared" si="37"/>
        <v>43075316.149999999</v>
      </c>
      <c r="H145" s="71">
        <f t="shared" si="37"/>
        <v>75694775.150000006</v>
      </c>
      <c r="I145" s="71">
        <f t="shared" si="19"/>
        <v>131248813.95</v>
      </c>
    </row>
    <row r="146" spans="2:9" x14ac:dyDescent="0.2">
      <c r="B146" s="13" t="s">
        <v>86</v>
      </c>
      <c r="C146" s="73">
        <v>55554038.799999997</v>
      </c>
      <c r="D146" s="79">
        <v>63284742.320000008</v>
      </c>
      <c r="E146" s="79">
        <v>4835318.8</v>
      </c>
      <c r="F146" s="79">
        <v>38759452.850000001</v>
      </c>
      <c r="G146" s="79">
        <v>43075316.149999999</v>
      </c>
      <c r="H146" s="73">
        <f t="shared" ref="H146:H148" si="38">D146-E146+F146-G146</f>
        <v>54133560.220000006</v>
      </c>
      <c r="I146" s="73">
        <f t="shared" si="19"/>
        <v>109687599.02000001</v>
      </c>
    </row>
    <row r="147" spans="2:9" x14ac:dyDescent="0.2">
      <c r="B147" s="13" t="s">
        <v>87</v>
      </c>
      <c r="C147" s="73">
        <v>0</v>
      </c>
      <c r="D147" s="73">
        <v>17245351.630000003</v>
      </c>
      <c r="E147" s="73">
        <v>0</v>
      </c>
      <c r="F147" s="73">
        <v>4315863.3</v>
      </c>
      <c r="G147" s="73">
        <v>0</v>
      </c>
      <c r="H147" s="73">
        <f t="shared" si="38"/>
        <v>21561214.930000003</v>
      </c>
      <c r="I147" s="73">
        <f t="shared" si="19"/>
        <v>21561214.930000003</v>
      </c>
    </row>
    <row r="148" spans="2:9" x14ac:dyDescent="0.2">
      <c r="B148" s="13" t="s">
        <v>88</v>
      </c>
      <c r="C148" s="73">
        <v>0</v>
      </c>
      <c r="D148" s="73">
        <v>0</v>
      </c>
      <c r="E148" s="73">
        <v>0</v>
      </c>
      <c r="F148" s="73">
        <v>0</v>
      </c>
      <c r="G148" s="73">
        <v>0</v>
      </c>
      <c r="H148" s="73">
        <f t="shared" si="38"/>
        <v>0</v>
      </c>
      <c r="I148" s="73">
        <f t="shared" si="19"/>
        <v>0</v>
      </c>
    </row>
    <row r="149" spans="2:9" x14ac:dyDescent="0.2">
      <c r="B149" s="14" t="s">
        <v>89</v>
      </c>
      <c r="C149" s="71">
        <f>SUM(C150:C156)</f>
        <v>0</v>
      </c>
      <c r="D149" s="71">
        <f t="shared" ref="D149:H149" si="39">SUM(D150:D156)</f>
        <v>0</v>
      </c>
      <c r="E149" s="71">
        <f t="shared" si="39"/>
        <v>0</v>
      </c>
      <c r="F149" s="71">
        <f t="shared" si="39"/>
        <v>0</v>
      </c>
      <c r="G149" s="71">
        <f t="shared" si="39"/>
        <v>0</v>
      </c>
      <c r="H149" s="71">
        <f t="shared" si="39"/>
        <v>0</v>
      </c>
      <c r="I149" s="71">
        <f t="shared" si="19"/>
        <v>0</v>
      </c>
    </row>
    <row r="150" spans="2:9" x14ac:dyDescent="0.2">
      <c r="B150" s="13" t="s">
        <v>90</v>
      </c>
      <c r="C150" s="72">
        <v>0</v>
      </c>
      <c r="D150" s="72">
        <v>0</v>
      </c>
      <c r="E150" s="72">
        <v>0</v>
      </c>
      <c r="F150" s="72">
        <v>0</v>
      </c>
      <c r="G150" s="72">
        <v>0</v>
      </c>
      <c r="H150" s="73">
        <f t="shared" ref="H150:H156" si="40">D150-E150+F150-G150</f>
        <v>0</v>
      </c>
      <c r="I150" s="72">
        <f t="shared" si="19"/>
        <v>0</v>
      </c>
    </row>
    <row r="151" spans="2:9" x14ac:dyDescent="0.2">
      <c r="B151" s="13" t="s">
        <v>91</v>
      </c>
      <c r="C151" s="72">
        <v>0</v>
      </c>
      <c r="D151" s="72">
        <v>0</v>
      </c>
      <c r="E151" s="72">
        <v>0</v>
      </c>
      <c r="F151" s="72">
        <v>0</v>
      </c>
      <c r="G151" s="72">
        <v>0</v>
      </c>
      <c r="H151" s="73">
        <f t="shared" si="40"/>
        <v>0</v>
      </c>
      <c r="I151" s="72">
        <f t="shared" ref="I151:I170" si="41">C151+H151</f>
        <v>0</v>
      </c>
    </row>
    <row r="152" spans="2:9" x14ac:dyDescent="0.2">
      <c r="B152" s="13" t="s">
        <v>92</v>
      </c>
      <c r="C152" s="72">
        <v>0</v>
      </c>
      <c r="D152" s="72">
        <v>0</v>
      </c>
      <c r="E152" s="72">
        <v>0</v>
      </c>
      <c r="F152" s="72">
        <v>0</v>
      </c>
      <c r="G152" s="72">
        <v>0</v>
      </c>
      <c r="H152" s="73">
        <f t="shared" si="40"/>
        <v>0</v>
      </c>
      <c r="I152" s="72">
        <f t="shared" si="41"/>
        <v>0</v>
      </c>
    </row>
    <row r="153" spans="2:9" x14ac:dyDescent="0.2">
      <c r="B153" s="13" t="s">
        <v>93</v>
      </c>
      <c r="C153" s="72">
        <v>0</v>
      </c>
      <c r="D153" s="72">
        <v>0</v>
      </c>
      <c r="E153" s="72">
        <v>0</v>
      </c>
      <c r="F153" s="72">
        <v>0</v>
      </c>
      <c r="G153" s="72">
        <v>0</v>
      </c>
      <c r="H153" s="73">
        <f t="shared" si="40"/>
        <v>0</v>
      </c>
      <c r="I153" s="72">
        <f t="shared" si="41"/>
        <v>0</v>
      </c>
    </row>
    <row r="154" spans="2:9" x14ac:dyDescent="0.2">
      <c r="B154" s="13" t="s">
        <v>94</v>
      </c>
      <c r="C154" s="72">
        <v>0</v>
      </c>
      <c r="D154" s="72">
        <v>0</v>
      </c>
      <c r="E154" s="72">
        <v>0</v>
      </c>
      <c r="F154" s="72">
        <v>0</v>
      </c>
      <c r="G154" s="72">
        <v>0</v>
      </c>
      <c r="H154" s="73">
        <f t="shared" si="40"/>
        <v>0</v>
      </c>
      <c r="I154" s="72">
        <f t="shared" si="41"/>
        <v>0</v>
      </c>
    </row>
    <row r="155" spans="2:9" x14ac:dyDescent="0.2">
      <c r="B155" s="13" t="s">
        <v>95</v>
      </c>
      <c r="C155" s="72">
        <v>0</v>
      </c>
      <c r="D155" s="72">
        <v>0</v>
      </c>
      <c r="E155" s="72">
        <v>0</v>
      </c>
      <c r="F155" s="72">
        <v>0</v>
      </c>
      <c r="G155" s="72">
        <v>0</v>
      </c>
      <c r="H155" s="73">
        <f t="shared" si="40"/>
        <v>0</v>
      </c>
      <c r="I155" s="72">
        <f t="shared" si="41"/>
        <v>0</v>
      </c>
    </row>
    <row r="156" spans="2:9" x14ac:dyDescent="0.2">
      <c r="B156" s="13" t="s">
        <v>96</v>
      </c>
      <c r="C156" s="72">
        <v>0</v>
      </c>
      <c r="D156" s="72">
        <v>0</v>
      </c>
      <c r="E156" s="72">
        <v>0</v>
      </c>
      <c r="F156" s="72">
        <v>0</v>
      </c>
      <c r="G156" s="72">
        <v>0</v>
      </c>
      <c r="H156" s="73">
        <f t="shared" si="40"/>
        <v>0</v>
      </c>
      <c r="I156" s="72">
        <f t="shared" si="41"/>
        <v>0</v>
      </c>
    </row>
    <row r="157" spans="2:9" x14ac:dyDescent="0.2">
      <c r="B157" s="14" t="s">
        <v>97</v>
      </c>
      <c r="C157" s="71">
        <f>SUM(C158:C160)</f>
        <v>7000000</v>
      </c>
      <c r="D157" s="71">
        <f t="shared" ref="D157:H157" si="42">SUM(D158:D160)</f>
        <v>6780000</v>
      </c>
      <c r="E157" s="71">
        <f t="shared" si="42"/>
        <v>0</v>
      </c>
      <c r="F157" s="71">
        <f t="shared" si="42"/>
        <v>0</v>
      </c>
      <c r="G157" s="71">
        <f t="shared" si="42"/>
        <v>0</v>
      </c>
      <c r="H157" s="71">
        <f t="shared" si="42"/>
        <v>6780000</v>
      </c>
      <c r="I157" s="71">
        <f t="shared" si="41"/>
        <v>13780000</v>
      </c>
    </row>
    <row r="158" spans="2:9" x14ac:dyDescent="0.2">
      <c r="B158" s="13" t="s">
        <v>98</v>
      </c>
      <c r="C158" s="72">
        <v>0</v>
      </c>
      <c r="D158" s="72">
        <v>0</v>
      </c>
      <c r="E158" s="72">
        <v>0</v>
      </c>
      <c r="F158" s="72">
        <v>0</v>
      </c>
      <c r="G158" s="72">
        <v>0</v>
      </c>
      <c r="H158" s="73">
        <f t="shared" ref="H158:H160" si="43">D158-E158+F158-G158</f>
        <v>0</v>
      </c>
      <c r="I158" s="72">
        <f t="shared" si="41"/>
        <v>0</v>
      </c>
    </row>
    <row r="159" spans="2:9" x14ac:dyDescent="0.2">
      <c r="B159" s="13" t="s">
        <v>99</v>
      </c>
      <c r="C159" s="72">
        <v>0</v>
      </c>
      <c r="D159" s="72">
        <v>0</v>
      </c>
      <c r="E159" s="72">
        <v>0</v>
      </c>
      <c r="F159" s="72">
        <v>0</v>
      </c>
      <c r="G159" s="72">
        <v>0</v>
      </c>
      <c r="H159" s="73">
        <f t="shared" si="43"/>
        <v>0</v>
      </c>
      <c r="I159" s="72">
        <f t="shared" si="41"/>
        <v>0</v>
      </c>
    </row>
    <row r="160" spans="2:9" x14ac:dyDescent="0.2">
      <c r="B160" s="13" t="s">
        <v>100</v>
      </c>
      <c r="C160" s="73">
        <v>7000000</v>
      </c>
      <c r="D160" s="73">
        <v>6780000</v>
      </c>
      <c r="E160" s="73">
        <v>0</v>
      </c>
      <c r="F160" s="73">
        <v>0</v>
      </c>
      <c r="G160" s="73">
        <v>0</v>
      </c>
      <c r="H160" s="73">
        <f t="shared" si="43"/>
        <v>6780000</v>
      </c>
      <c r="I160" s="73">
        <f t="shared" si="41"/>
        <v>13780000</v>
      </c>
    </row>
    <row r="161" spans="2:9" x14ac:dyDescent="0.2">
      <c r="B161" s="14" t="s">
        <v>101</v>
      </c>
      <c r="C161" s="71">
        <f>SUM(C162:C168)</f>
        <v>0</v>
      </c>
      <c r="D161" s="71">
        <f t="shared" ref="D161:H161" si="44">SUM(D162:D168)</f>
        <v>0</v>
      </c>
      <c r="E161" s="71">
        <f t="shared" si="44"/>
        <v>0</v>
      </c>
      <c r="F161" s="71">
        <f t="shared" si="44"/>
        <v>0</v>
      </c>
      <c r="G161" s="71">
        <f t="shared" si="44"/>
        <v>0</v>
      </c>
      <c r="H161" s="71">
        <f t="shared" si="44"/>
        <v>0</v>
      </c>
      <c r="I161" s="71">
        <f t="shared" si="41"/>
        <v>0</v>
      </c>
    </row>
    <row r="162" spans="2:9" x14ac:dyDescent="0.2">
      <c r="B162" s="13" t="s">
        <v>102</v>
      </c>
      <c r="C162" s="72">
        <v>0</v>
      </c>
      <c r="D162" s="72">
        <v>0</v>
      </c>
      <c r="E162" s="72">
        <v>0</v>
      </c>
      <c r="F162" s="72">
        <v>0</v>
      </c>
      <c r="G162" s="72">
        <v>0</v>
      </c>
      <c r="H162" s="73">
        <f t="shared" ref="H162:H168" si="45">D162-E162+F162-G162</f>
        <v>0</v>
      </c>
      <c r="I162" s="72">
        <f t="shared" si="41"/>
        <v>0</v>
      </c>
    </row>
    <row r="163" spans="2:9" x14ac:dyDescent="0.2">
      <c r="B163" s="13" t="s">
        <v>103</v>
      </c>
      <c r="C163" s="72">
        <v>0</v>
      </c>
      <c r="D163" s="72">
        <v>0</v>
      </c>
      <c r="E163" s="72">
        <v>0</v>
      </c>
      <c r="F163" s="72">
        <v>0</v>
      </c>
      <c r="G163" s="72">
        <v>0</v>
      </c>
      <c r="H163" s="73">
        <f t="shared" si="45"/>
        <v>0</v>
      </c>
      <c r="I163" s="72">
        <f t="shared" si="41"/>
        <v>0</v>
      </c>
    </row>
    <row r="164" spans="2:9" x14ac:dyDescent="0.2">
      <c r="B164" s="13" t="s">
        <v>104</v>
      </c>
      <c r="C164" s="72">
        <v>0</v>
      </c>
      <c r="D164" s="72">
        <v>0</v>
      </c>
      <c r="E164" s="72">
        <v>0</v>
      </c>
      <c r="F164" s="72">
        <v>0</v>
      </c>
      <c r="G164" s="72">
        <v>0</v>
      </c>
      <c r="H164" s="73">
        <f t="shared" si="45"/>
        <v>0</v>
      </c>
      <c r="I164" s="72">
        <f t="shared" si="41"/>
        <v>0</v>
      </c>
    </row>
    <row r="165" spans="2:9" x14ac:dyDescent="0.2">
      <c r="B165" s="15" t="s">
        <v>105</v>
      </c>
      <c r="C165" s="72">
        <v>0</v>
      </c>
      <c r="D165" s="72">
        <v>0</v>
      </c>
      <c r="E165" s="72">
        <v>0</v>
      </c>
      <c r="F165" s="72">
        <v>0</v>
      </c>
      <c r="G165" s="72">
        <v>0</v>
      </c>
      <c r="H165" s="73">
        <f t="shared" si="45"/>
        <v>0</v>
      </c>
      <c r="I165" s="72">
        <f t="shared" si="41"/>
        <v>0</v>
      </c>
    </row>
    <row r="166" spans="2:9" x14ac:dyDescent="0.2">
      <c r="B166" s="13" t="s">
        <v>106</v>
      </c>
      <c r="C166" s="72">
        <v>0</v>
      </c>
      <c r="D166" s="72">
        <v>0</v>
      </c>
      <c r="E166" s="72">
        <v>0</v>
      </c>
      <c r="F166" s="72">
        <v>0</v>
      </c>
      <c r="G166" s="72">
        <v>0</v>
      </c>
      <c r="H166" s="73">
        <f t="shared" si="45"/>
        <v>0</v>
      </c>
      <c r="I166" s="72">
        <f t="shared" si="41"/>
        <v>0</v>
      </c>
    </row>
    <row r="167" spans="2:9" x14ac:dyDescent="0.2">
      <c r="B167" s="13" t="s">
        <v>107</v>
      </c>
      <c r="C167" s="72">
        <v>0</v>
      </c>
      <c r="D167" s="72">
        <v>0</v>
      </c>
      <c r="E167" s="72">
        <v>0</v>
      </c>
      <c r="F167" s="72">
        <v>0</v>
      </c>
      <c r="G167" s="72">
        <v>0</v>
      </c>
      <c r="H167" s="73">
        <f t="shared" si="45"/>
        <v>0</v>
      </c>
      <c r="I167" s="72">
        <f t="shared" si="41"/>
        <v>0</v>
      </c>
    </row>
    <row r="168" spans="2:9" x14ac:dyDescent="0.2">
      <c r="B168" s="13" t="s">
        <v>108</v>
      </c>
      <c r="C168" s="72">
        <v>0</v>
      </c>
      <c r="D168" s="72">
        <v>0</v>
      </c>
      <c r="E168" s="72">
        <v>0</v>
      </c>
      <c r="F168" s="72">
        <v>0</v>
      </c>
      <c r="G168" s="72">
        <v>0</v>
      </c>
      <c r="H168" s="73">
        <f t="shared" si="45"/>
        <v>0</v>
      </c>
      <c r="I168" s="72">
        <f t="shared" si="41"/>
        <v>0</v>
      </c>
    </row>
    <row r="169" spans="2:9" x14ac:dyDescent="0.2">
      <c r="B169" s="8"/>
      <c r="C169" s="80"/>
      <c r="D169" s="80"/>
      <c r="E169" s="80"/>
      <c r="F169" s="80"/>
      <c r="G169" s="80"/>
      <c r="H169" s="80"/>
      <c r="I169" s="80"/>
    </row>
    <row r="170" spans="2:9" x14ac:dyDescent="0.2">
      <c r="B170" s="12" t="s">
        <v>110</v>
      </c>
      <c r="C170" s="81">
        <f>C22+C96</f>
        <v>878816025.5</v>
      </c>
      <c r="D170" s="81">
        <f t="shared" ref="D170:H170" si="46">D22+D96</f>
        <v>539868152.21000004</v>
      </c>
      <c r="E170" s="81">
        <f t="shared" si="46"/>
        <v>4835318.8</v>
      </c>
      <c r="F170" s="81">
        <f t="shared" si="46"/>
        <v>77695806.020000011</v>
      </c>
      <c r="G170" s="81">
        <f t="shared" si="46"/>
        <v>77695806.020000011</v>
      </c>
      <c r="H170" s="81">
        <f t="shared" si="46"/>
        <v>535032833.40999997</v>
      </c>
      <c r="I170" s="81">
        <f t="shared" si="41"/>
        <v>1413848858.9099998</v>
      </c>
    </row>
    <row r="171" spans="2:9" x14ac:dyDescent="0.2">
      <c r="B171" s="9"/>
      <c r="C171" s="4"/>
      <c r="D171" s="4"/>
      <c r="E171" s="4"/>
      <c r="F171" s="4"/>
      <c r="G171" s="4"/>
      <c r="H171" s="4"/>
      <c r="I171" s="4"/>
    </row>
    <row r="173" spans="2:9" x14ac:dyDescent="0.2">
      <c r="D173" s="74"/>
      <c r="H173" s="75"/>
      <c r="I173" s="75"/>
    </row>
    <row r="174" spans="2:9" x14ac:dyDescent="0.2">
      <c r="D174" s="74"/>
      <c r="F174" s="74"/>
      <c r="H174" s="76"/>
      <c r="I174" s="76"/>
    </row>
    <row r="175" spans="2:9" x14ac:dyDescent="0.2">
      <c r="D175" s="74"/>
    </row>
    <row r="176" spans="2:9" x14ac:dyDescent="0.2">
      <c r="D176" s="74"/>
      <c r="E176" s="74"/>
      <c r="F176" s="74"/>
    </row>
    <row r="178" spans="4:4" x14ac:dyDescent="0.2">
      <c r="D178" s="74"/>
    </row>
  </sheetData>
  <protectedRanges>
    <protectedRange sqref="I22:I170" name="Rango1_2"/>
    <protectedRange sqref="C22:H22 C96:H96" name="Rango1_2_1_1"/>
  </protectedRanges>
  <mergeCells count="12">
    <mergeCell ref="B17:I17"/>
    <mergeCell ref="B18:I18"/>
    <mergeCell ref="B19:I19"/>
    <mergeCell ref="D20:H20"/>
    <mergeCell ref="B1:D1"/>
    <mergeCell ref="B2:D2"/>
    <mergeCell ref="B3:D3"/>
    <mergeCell ref="B15:I15"/>
    <mergeCell ref="B16:I16"/>
    <mergeCell ref="B12:F12"/>
    <mergeCell ref="B7:F7"/>
    <mergeCell ref="B8:F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workbookViewId="0">
      <selection activeCell="C33" sqref="C3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12" t="str">
        <f>'Notas de Disciplina Financiera'!A1</f>
        <v>Municipio de Guanajuato</v>
      </c>
      <c r="C1" s="112"/>
      <c r="D1" s="112"/>
      <c r="E1" s="36" t="s">
        <v>0</v>
      </c>
      <c r="F1" s="37">
        <f>'Notas de Disciplina Financiera'!D1</f>
        <v>2024</v>
      </c>
    </row>
    <row r="2" spans="1:6" x14ac:dyDescent="0.2">
      <c r="B2" s="112" t="s">
        <v>1</v>
      </c>
      <c r="C2" s="112"/>
      <c r="D2" s="112"/>
      <c r="E2" s="36" t="s">
        <v>2</v>
      </c>
      <c r="F2" s="37" t="str">
        <f>'Notas de Disciplina Financiera'!D2</f>
        <v>Trimestral</v>
      </c>
    </row>
    <row r="3" spans="1:6" x14ac:dyDescent="0.2">
      <c r="B3" s="112" t="str">
        <f>'Notas de Disciplina Financiera'!A3</f>
        <v>Correspondiente del 1 de Enero al 30 de Junio de 2024</v>
      </c>
      <c r="C3" s="112"/>
      <c r="D3" s="112"/>
      <c r="E3" s="36" t="s">
        <v>4</v>
      </c>
      <c r="F3" s="37">
        <f>'Notas de Disciplina Financiera'!D3</f>
        <v>2</v>
      </c>
    </row>
    <row r="5" spans="1:6" x14ac:dyDescent="0.2">
      <c r="C5" s="39" t="s">
        <v>111</v>
      </c>
    </row>
    <row r="6" spans="1:6" x14ac:dyDescent="0.2">
      <c r="C6" s="1" t="s">
        <v>144</v>
      </c>
    </row>
    <row r="7" spans="1:6" x14ac:dyDescent="0.2">
      <c r="C7" s="39" t="s">
        <v>151</v>
      </c>
    </row>
    <row r="8" spans="1:6" x14ac:dyDescent="0.2">
      <c r="C8" s="1" t="s">
        <v>162</v>
      </c>
    </row>
    <row r="9" spans="1:6" ht="12" thickBot="1" x14ac:dyDescent="0.25">
      <c r="C9" s="39"/>
    </row>
    <row r="10" spans="1:6" x14ac:dyDescent="0.2">
      <c r="B10" s="113" t="str">
        <f>B1</f>
        <v>Municipio de Guanajuato</v>
      </c>
      <c r="C10" s="114"/>
      <c r="D10" s="114"/>
      <c r="E10" s="114"/>
      <c r="F10" s="115"/>
    </row>
    <row r="11" spans="1:6" x14ac:dyDescent="0.2">
      <c r="B11" s="116" t="s">
        <v>112</v>
      </c>
      <c r="C11" s="117"/>
      <c r="D11" s="117"/>
      <c r="E11" s="117"/>
      <c r="F11" s="118"/>
    </row>
    <row r="12" spans="1:6" x14ac:dyDescent="0.2">
      <c r="B12" s="119" t="s">
        <v>113</v>
      </c>
      <c r="C12" s="120"/>
      <c r="D12" s="120"/>
      <c r="E12" s="120"/>
      <c r="F12" s="121"/>
    </row>
    <row r="13" spans="1:6" ht="22.5" x14ac:dyDescent="0.2">
      <c r="B13" s="110" t="s">
        <v>114</v>
      </c>
      <c r="C13" s="111" t="s">
        <v>115</v>
      </c>
      <c r="D13" s="63" t="s">
        <v>116</v>
      </c>
      <c r="E13" s="63" t="s">
        <v>117</v>
      </c>
      <c r="F13" s="64" t="s">
        <v>118</v>
      </c>
    </row>
    <row r="14" spans="1:6" x14ac:dyDescent="0.2">
      <c r="A14" s="38"/>
      <c r="B14" s="110"/>
      <c r="C14" s="111"/>
      <c r="D14" s="63" t="s">
        <v>119</v>
      </c>
      <c r="E14" s="63" t="s">
        <v>120</v>
      </c>
      <c r="F14" s="64" t="s">
        <v>121</v>
      </c>
    </row>
    <row r="15" spans="1:6" x14ac:dyDescent="0.2">
      <c r="B15" s="48"/>
      <c r="C15" s="49" t="s">
        <v>122</v>
      </c>
      <c r="D15" s="50">
        <f>SUM(D16:D24)</f>
        <v>0</v>
      </c>
      <c r="E15" s="50">
        <f t="shared" ref="E15:F15" si="0">SUM(E16:E24)</f>
        <v>0</v>
      </c>
      <c r="F15" s="51">
        <f t="shared" si="0"/>
        <v>0</v>
      </c>
    </row>
    <row r="16" spans="1:6" x14ac:dyDescent="0.2">
      <c r="B16" s="52">
        <v>1000</v>
      </c>
      <c r="C16" s="53" t="s">
        <v>123</v>
      </c>
      <c r="D16" s="54">
        <v>0</v>
      </c>
      <c r="E16" s="54">
        <v>0</v>
      </c>
      <c r="F16" s="55">
        <v>0</v>
      </c>
    </row>
    <row r="17" spans="2:6" x14ac:dyDescent="0.2">
      <c r="B17" s="52">
        <v>2000</v>
      </c>
      <c r="C17" s="53" t="s">
        <v>124</v>
      </c>
      <c r="D17" s="54">
        <v>0</v>
      </c>
      <c r="E17" s="54">
        <v>0</v>
      </c>
      <c r="F17" s="55">
        <v>0</v>
      </c>
    </row>
    <row r="18" spans="2:6" x14ac:dyDescent="0.2">
      <c r="B18" s="52">
        <v>3000</v>
      </c>
      <c r="C18" s="53" t="s">
        <v>125</v>
      </c>
      <c r="D18" s="54">
        <v>0</v>
      </c>
      <c r="E18" s="54">
        <v>0</v>
      </c>
      <c r="F18" s="55">
        <v>0</v>
      </c>
    </row>
    <row r="19" spans="2:6" x14ac:dyDescent="0.2">
      <c r="B19" s="52">
        <v>4000</v>
      </c>
      <c r="C19" s="53" t="s">
        <v>126</v>
      </c>
      <c r="D19" s="54">
        <v>0</v>
      </c>
      <c r="E19" s="54">
        <v>0</v>
      </c>
      <c r="F19" s="55">
        <v>0</v>
      </c>
    </row>
    <row r="20" spans="2:6" x14ac:dyDescent="0.2">
      <c r="B20" s="52">
        <v>5000</v>
      </c>
      <c r="C20" s="53" t="s">
        <v>127</v>
      </c>
      <c r="D20" s="54">
        <v>0</v>
      </c>
      <c r="E20" s="54">
        <v>0</v>
      </c>
      <c r="F20" s="55">
        <v>0</v>
      </c>
    </row>
    <row r="21" spans="2:6" x14ac:dyDescent="0.2">
      <c r="B21" s="52">
        <v>6000</v>
      </c>
      <c r="C21" s="53" t="s">
        <v>128</v>
      </c>
      <c r="D21" s="54">
        <v>0</v>
      </c>
      <c r="E21" s="54">
        <v>0</v>
      </c>
      <c r="F21" s="55">
        <v>0</v>
      </c>
    </row>
    <row r="22" spans="2:6" x14ac:dyDescent="0.2">
      <c r="B22" s="52">
        <v>7000</v>
      </c>
      <c r="C22" s="53" t="s">
        <v>129</v>
      </c>
      <c r="D22" s="54">
        <v>0</v>
      </c>
      <c r="E22" s="54">
        <v>0</v>
      </c>
      <c r="F22" s="55">
        <v>0</v>
      </c>
    </row>
    <row r="23" spans="2:6" x14ac:dyDescent="0.2">
      <c r="B23" s="52">
        <v>8000</v>
      </c>
      <c r="C23" s="53" t="s">
        <v>130</v>
      </c>
      <c r="D23" s="54">
        <v>0</v>
      </c>
      <c r="E23" s="54">
        <v>0</v>
      </c>
      <c r="F23" s="55">
        <v>0</v>
      </c>
    </row>
    <row r="24" spans="2:6" x14ac:dyDescent="0.2">
      <c r="B24" s="52">
        <v>9000</v>
      </c>
      <c r="C24" s="53" t="s">
        <v>131</v>
      </c>
      <c r="D24" s="54">
        <v>0</v>
      </c>
      <c r="E24" s="54">
        <v>0</v>
      </c>
      <c r="F24" s="55">
        <v>0</v>
      </c>
    </row>
    <row r="25" spans="2:6" x14ac:dyDescent="0.2">
      <c r="B25" s="52"/>
      <c r="C25" s="56" t="s">
        <v>132</v>
      </c>
      <c r="D25" s="57">
        <f>SUM(D26:D34)</f>
        <v>0</v>
      </c>
      <c r="E25" s="57">
        <f t="shared" ref="E25:F25" si="1">SUM(E26:E34)</f>
        <v>0</v>
      </c>
      <c r="F25" s="58">
        <f t="shared" si="1"/>
        <v>0</v>
      </c>
    </row>
    <row r="26" spans="2:6" x14ac:dyDescent="0.2">
      <c r="B26" s="52">
        <v>1000</v>
      </c>
      <c r="C26" s="53" t="s">
        <v>123</v>
      </c>
      <c r="D26" s="54">
        <v>0</v>
      </c>
      <c r="E26" s="54">
        <v>0</v>
      </c>
      <c r="F26" s="55">
        <v>0</v>
      </c>
    </row>
    <row r="27" spans="2:6" x14ac:dyDescent="0.2">
      <c r="B27" s="52">
        <v>2000</v>
      </c>
      <c r="C27" s="53" t="s">
        <v>124</v>
      </c>
      <c r="D27" s="54">
        <v>0</v>
      </c>
      <c r="E27" s="54">
        <v>0</v>
      </c>
      <c r="F27" s="55">
        <v>0</v>
      </c>
    </row>
    <row r="28" spans="2:6" x14ac:dyDescent="0.2">
      <c r="B28" s="52">
        <v>3000</v>
      </c>
      <c r="C28" s="53" t="s">
        <v>125</v>
      </c>
      <c r="D28" s="54">
        <v>0</v>
      </c>
      <c r="E28" s="54">
        <v>0</v>
      </c>
      <c r="F28" s="55">
        <v>0</v>
      </c>
    </row>
    <row r="29" spans="2:6" x14ac:dyDescent="0.2">
      <c r="B29" s="52">
        <v>4000</v>
      </c>
      <c r="C29" s="53" t="s">
        <v>126</v>
      </c>
      <c r="D29" s="54">
        <v>0</v>
      </c>
      <c r="E29" s="54">
        <v>0</v>
      </c>
      <c r="F29" s="55">
        <v>0</v>
      </c>
    </row>
    <row r="30" spans="2:6" x14ac:dyDescent="0.2">
      <c r="B30" s="52">
        <v>5000</v>
      </c>
      <c r="C30" s="53" t="s">
        <v>127</v>
      </c>
      <c r="D30" s="54">
        <v>0</v>
      </c>
      <c r="E30" s="54">
        <v>0</v>
      </c>
      <c r="F30" s="55">
        <v>0</v>
      </c>
    </row>
    <row r="31" spans="2:6" x14ac:dyDescent="0.2">
      <c r="B31" s="52">
        <v>6000</v>
      </c>
      <c r="C31" s="53" t="s">
        <v>128</v>
      </c>
      <c r="D31" s="54">
        <v>0</v>
      </c>
      <c r="E31" s="54">
        <v>0</v>
      </c>
      <c r="F31" s="55">
        <v>0</v>
      </c>
    </row>
    <row r="32" spans="2:6" x14ac:dyDescent="0.2">
      <c r="B32" s="52">
        <v>7000</v>
      </c>
      <c r="C32" s="53" t="s">
        <v>129</v>
      </c>
      <c r="D32" s="54">
        <v>0</v>
      </c>
      <c r="E32" s="54">
        <v>0</v>
      </c>
      <c r="F32" s="55">
        <v>0</v>
      </c>
    </row>
    <row r="33" spans="2:6" x14ac:dyDescent="0.2">
      <c r="B33" s="52">
        <v>8000</v>
      </c>
      <c r="C33" s="53" t="s">
        <v>130</v>
      </c>
      <c r="D33" s="54">
        <v>0</v>
      </c>
      <c r="E33" s="54">
        <v>0</v>
      </c>
      <c r="F33" s="55">
        <v>0</v>
      </c>
    </row>
    <row r="34" spans="2:6" x14ac:dyDescent="0.2">
      <c r="B34" s="59">
        <v>9000</v>
      </c>
      <c r="C34" s="60" t="s">
        <v>131</v>
      </c>
      <c r="D34" s="61">
        <v>0</v>
      </c>
      <c r="E34" s="61">
        <v>0</v>
      </c>
      <c r="F34" s="62">
        <v>0</v>
      </c>
    </row>
    <row r="35" spans="2:6" ht="12" thickBot="1" x14ac:dyDescent="0.25">
      <c r="B35" s="44"/>
      <c r="C35" s="45" t="s">
        <v>34</v>
      </c>
      <c r="D35" s="46">
        <f>D15+D25</f>
        <v>0</v>
      </c>
      <c r="E35" s="46">
        <f t="shared" ref="E35:F35" si="2">E15+E25</f>
        <v>0</v>
      </c>
      <c r="F35" s="47">
        <f t="shared" si="2"/>
        <v>0</v>
      </c>
    </row>
    <row r="37" spans="2:6" x14ac:dyDescent="0.2">
      <c r="C37" s="66"/>
    </row>
    <row r="38" spans="2:6" x14ac:dyDescent="0.2">
      <c r="C38" s="65"/>
    </row>
    <row r="40" spans="2:6" x14ac:dyDescent="0.2">
      <c r="C40" s="69"/>
    </row>
    <row r="42" spans="2:6" x14ac:dyDescent="0.2">
      <c r="C42" s="68"/>
    </row>
  </sheetData>
  <mergeCells count="8">
    <mergeCell ref="B13:B14"/>
    <mergeCell ref="C13:C14"/>
    <mergeCell ref="B1:D1"/>
    <mergeCell ref="B2:D2"/>
    <mergeCell ref="B3:D3"/>
    <mergeCell ref="B10:F10"/>
    <mergeCell ref="B11:F11"/>
    <mergeCell ref="B12:F12"/>
  </mergeCells>
  <pageMargins left="0.7" right="0.7" top="0.75" bottom="0.75" header="0.3" footer="0.3"/>
  <ignoredErrors>
    <ignoredError sqref="D25:F2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23" sqref="C2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12" t="str">
        <f>'Notas de Disciplina Financiera'!A1</f>
        <v>Municipio de Guanajuato</v>
      </c>
      <c r="C1" s="112"/>
      <c r="D1" s="112"/>
      <c r="E1" s="36" t="s">
        <v>0</v>
      </c>
      <c r="F1" s="37">
        <f>'Notas de Disciplina Financiera'!D1</f>
        <v>2024</v>
      </c>
    </row>
    <row r="2" spans="1:6" x14ac:dyDescent="0.2">
      <c r="B2" s="112" t="s">
        <v>1</v>
      </c>
      <c r="C2" s="112"/>
      <c r="D2" s="112"/>
      <c r="E2" s="36" t="s">
        <v>2</v>
      </c>
      <c r="F2" s="37" t="str">
        <f>'Notas de Disciplina Financiera'!D2</f>
        <v>Trimestral</v>
      </c>
    </row>
    <row r="3" spans="1:6" x14ac:dyDescent="0.2">
      <c r="B3" s="112" t="str">
        <f>'Notas de Disciplina Financiera'!A3</f>
        <v>Correspondiente del 1 de Enero al 30 de Junio de 2024</v>
      </c>
      <c r="C3" s="112"/>
      <c r="D3" s="112"/>
      <c r="E3" s="36" t="s">
        <v>4</v>
      </c>
      <c r="F3" s="37">
        <f>'Notas de Disciplina Financiera'!D3</f>
        <v>2</v>
      </c>
    </row>
    <row r="5" spans="1:6" x14ac:dyDescent="0.2">
      <c r="B5" s="39"/>
      <c r="C5" s="39" t="s">
        <v>16</v>
      </c>
    </row>
    <row r="7" spans="1:6" x14ac:dyDescent="0.2">
      <c r="B7" s="39" t="s">
        <v>133</v>
      </c>
    </row>
    <row r="8" spans="1:6" x14ac:dyDescent="0.2">
      <c r="B8" s="41" t="s">
        <v>134</v>
      </c>
    </row>
    <row r="9" spans="1:6" x14ac:dyDescent="0.2">
      <c r="A9" s="38"/>
      <c r="B9" s="43" t="s">
        <v>135</v>
      </c>
    </row>
    <row r="10" spans="1:6" x14ac:dyDescent="0.2">
      <c r="B10" s="43" t="s">
        <v>136</v>
      </c>
    </row>
    <row r="13" spans="1:6" x14ac:dyDescent="0.2">
      <c r="B13" s="39" t="s">
        <v>157</v>
      </c>
    </row>
    <row r="14" spans="1:6" x14ac:dyDescent="0.2">
      <c r="B14" s="1" t="s">
        <v>145</v>
      </c>
    </row>
    <row r="16" spans="1:6" x14ac:dyDescent="0.2">
      <c r="B16" s="39" t="s">
        <v>151</v>
      </c>
    </row>
    <row r="17" spans="3:3" x14ac:dyDescent="0.2">
      <c r="C17" s="89" t="s">
        <v>148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34" sqref="C3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12" t="str">
        <f>'Notas de Disciplina Financiera'!A1</f>
        <v>Municipio de Guanajuato</v>
      </c>
      <c r="C1" s="112"/>
      <c r="D1" s="112"/>
      <c r="E1" s="36" t="s">
        <v>0</v>
      </c>
      <c r="F1" s="37">
        <f>'Notas de Disciplina Financiera'!D1</f>
        <v>2024</v>
      </c>
    </row>
    <row r="2" spans="1:6" x14ac:dyDescent="0.2">
      <c r="B2" s="112" t="s">
        <v>1</v>
      </c>
      <c r="C2" s="112"/>
      <c r="D2" s="112"/>
      <c r="E2" s="36" t="s">
        <v>2</v>
      </c>
      <c r="F2" s="37" t="str">
        <f>'Notas de Disciplina Financiera'!D2</f>
        <v>Trimestral</v>
      </c>
    </row>
    <row r="3" spans="1:6" x14ac:dyDescent="0.2">
      <c r="B3" s="112" t="str">
        <f>'Notas de Disciplina Financiera'!A3</f>
        <v>Correspondiente del 1 de Enero al 30 de Junio de 2024</v>
      </c>
      <c r="C3" s="112"/>
      <c r="D3" s="112"/>
      <c r="E3" s="36" t="s">
        <v>4</v>
      </c>
      <c r="F3" s="37">
        <f>'Notas de Disciplina Financiera'!D3</f>
        <v>2</v>
      </c>
    </row>
    <row r="5" spans="1:6" x14ac:dyDescent="0.2">
      <c r="B5" s="39"/>
      <c r="C5" s="39" t="s">
        <v>18</v>
      </c>
    </row>
    <row r="7" spans="1:6" x14ac:dyDescent="0.2">
      <c r="B7" s="1" t="s">
        <v>133</v>
      </c>
    </row>
    <row r="8" spans="1:6" x14ac:dyDescent="0.2">
      <c r="B8" s="41" t="s">
        <v>137</v>
      </c>
    </row>
    <row r="9" spans="1:6" x14ac:dyDescent="0.2">
      <c r="A9" s="38"/>
      <c r="B9" s="42" t="s">
        <v>138</v>
      </c>
    </row>
    <row r="10" spans="1:6" x14ac:dyDescent="0.2">
      <c r="B10" s="42" t="s">
        <v>139</v>
      </c>
    </row>
    <row r="13" spans="1:6" x14ac:dyDescent="0.2">
      <c r="C13" s="70" t="s">
        <v>146</v>
      </c>
    </row>
    <row r="15" spans="1:6" x14ac:dyDescent="0.2">
      <c r="B15" s="39" t="s">
        <v>158</v>
      </c>
    </row>
    <row r="16" spans="1:6" x14ac:dyDescent="0.2">
      <c r="C16" s="1" t="s">
        <v>160</v>
      </c>
    </row>
    <row r="17" spans="3:3" x14ac:dyDescent="0.2">
      <c r="C17" s="1" t="s">
        <v>161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workbookViewId="0">
      <selection activeCell="F30" sqref="F30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12" t="str">
        <f>'Notas de Disciplina Financiera'!A1</f>
        <v>Municipio de Guanajuato</v>
      </c>
      <c r="C1" s="112"/>
      <c r="D1" s="112"/>
      <c r="E1" s="36" t="s">
        <v>0</v>
      </c>
      <c r="F1" s="37">
        <f>'Notas de Disciplina Financiera'!D1</f>
        <v>2024</v>
      </c>
    </row>
    <row r="2" spans="1:6" x14ac:dyDescent="0.2">
      <c r="B2" s="112" t="s">
        <v>1</v>
      </c>
      <c r="C2" s="112"/>
      <c r="D2" s="112"/>
      <c r="E2" s="36" t="s">
        <v>2</v>
      </c>
      <c r="F2" s="37" t="str">
        <f>'Notas de Disciplina Financiera'!D2</f>
        <v>Trimestral</v>
      </c>
    </row>
    <row r="3" spans="1:6" x14ac:dyDescent="0.2">
      <c r="B3" s="112" t="str">
        <f>'Notas de Disciplina Financiera'!A3</f>
        <v>Correspondiente del 1 de Enero al 30 de Junio de 2024</v>
      </c>
      <c r="C3" s="112"/>
      <c r="D3" s="112"/>
      <c r="E3" s="36" t="s">
        <v>4</v>
      </c>
      <c r="F3" s="37">
        <f>'Notas de Disciplina Financiera'!D3</f>
        <v>2</v>
      </c>
    </row>
    <row r="5" spans="1:6" x14ac:dyDescent="0.2">
      <c r="B5" s="39"/>
      <c r="C5" s="39" t="s">
        <v>20</v>
      </c>
    </row>
    <row r="7" spans="1:6" x14ac:dyDescent="0.2">
      <c r="B7" s="1" t="s">
        <v>133</v>
      </c>
    </row>
    <row r="8" spans="1:6" x14ac:dyDescent="0.2">
      <c r="B8" s="41" t="s">
        <v>140</v>
      </c>
    </row>
    <row r="9" spans="1:6" x14ac:dyDescent="0.2">
      <c r="A9" s="38"/>
    </row>
    <row r="11" spans="1:6" x14ac:dyDescent="0.2">
      <c r="C11" s="70" t="s">
        <v>147</v>
      </c>
    </row>
    <row r="13" spans="1:6" x14ac:dyDescent="0.2">
      <c r="B13" s="39" t="s">
        <v>158</v>
      </c>
    </row>
    <row r="14" spans="1:6" x14ac:dyDescent="0.2">
      <c r="C14" s="1" t="s">
        <v>159</v>
      </c>
    </row>
    <row r="15" spans="1:6" x14ac:dyDescent="0.2">
      <c r="C15" s="89" t="s">
        <v>149</v>
      </c>
    </row>
    <row r="21" ht="9.6" customHeight="1" x14ac:dyDescent="0.2"/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EVELIN</cp:lastModifiedBy>
  <cp:revision/>
  <dcterms:created xsi:type="dcterms:W3CDTF">2024-03-15T21:50:03Z</dcterms:created>
  <dcterms:modified xsi:type="dcterms:W3CDTF">2024-07-25T17:23:32Z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