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2_06_27_Definitiva\DIF-GTO1\Estados financieros\2024\M13D_2403\"/>
    </mc:Choice>
  </mc:AlternateContent>
  <bookViews>
    <workbookView xWindow="28680" yWindow="-120" windowWidth="29040" windowHeight="1572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  <definedName name="_xlnm.Print_Area" localSheetId="2">CA!$A$1:$G$68</definedName>
    <definedName name="_xlnm.Print_Titles" localSheetId="0">COG!$1:$4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4" l="1"/>
  <c r="G18" i="4" s="1"/>
  <c r="D17" i="4"/>
  <c r="G17" i="4" s="1"/>
  <c r="D16" i="4"/>
  <c r="G16" i="4" s="1"/>
  <c r="D15" i="4"/>
  <c r="G15" i="4" s="1"/>
  <c r="D14" i="4"/>
  <c r="G14" i="4" s="1"/>
  <c r="F56" i="4" l="1"/>
  <c r="E56" i="4"/>
  <c r="C56" i="4"/>
  <c r="D54" i="4"/>
  <c r="G54" i="4" s="1"/>
  <c r="D52" i="4"/>
  <c r="G52" i="4" s="1"/>
  <c r="D50" i="4"/>
  <c r="G50" i="4" s="1"/>
  <c r="D48" i="4"/>
  <c r="G48" i="4" s="1"/>
  <c r="D46" i="4"/>
  <c r="G46" i="4" s="1"/>
  <c r="D44" i="4"/>
  <c r="G44" i="4" s="1"/>
  <c r="D42" i="4"/>
  <c r="G42" i="4" s="1"/>
  <c r="B56" i="4"/>
  <c r="F34" i="4"/>
  <c r="E34" i="4"/>
  <c r="D32" i="4"/>
  <c r="G32" i="4" s="1"/>
  <c r="D31" i="4"/>
  <c r="G31" i="4" s="1"/>
  <c r="D30" i="4"/>
  <c r="G30" i="4" s="1"/>
  <c r="D29" i="4"/>
  <c r="G29" i="4" s="1"/>
  <c r="C34" i="4"/>
  <c r="B34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20" i="4"/>
  <c r="E20" i="4"/>
  <c r="C20" i="4"/>
  <c r="B20" i="4"/>
  <c r="G34" i="4" l="1"/>
  <c r="G56" i="4"/>
  <c r="D34" i="4"/>
  <c r="D56" i="4"/>
  <c r="G20" i="4"/>
  <c r="D20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43" i="6" l="1"/>
  <c r="G43" i="6" s="1"/>
  <c r="D53" i="6"/>
  <c r="G5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<sst xmlns="http://schemas.openxmlformats.org/spreadsheetml/2006/main" count="207" uniqueCount="147">
  <si>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</si>
  <si>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</si>
  <si>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</si>
  <si>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</si>
  <si>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</si>
  <si>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</si>
  <si>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</si>
  <si>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</si>
  <si>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</si>
  <si>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</si>
  <si>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</si>
  <si>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</si>
  <si>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</si>
  <si>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</si>
  <si>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</si>
  <si>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</si>
  <si>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</si>
  <si>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</si>
  <si>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</si>
  <si>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</si>
  <si>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</si>
  <si>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</si>
  <si>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</si>
  <si>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</si>
  <si>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</si>
  <si>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</si>
  <si>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</si>
  <si>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</si>
  <si>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</si>
  <si>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</si>
  <si>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</si>
  <si>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</si>
  <si>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</si>
  <si>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</si>
  <si>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</si>
  <si>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</si>
  <si>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</si>
  <si>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</si>
  <si>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</si>
  <si>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</si>
  <si>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</si>
  <si>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</si>
  <si>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</si>
  <si>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</si>
  <si>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</si>
  <si>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</si>
  <si>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</si>
  <si>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</si>
  <si>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</si>
  <si>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</si>
  <si>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</si>
  <si>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</si>
  <si>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</si>
  <si>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</si>
  <si>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</si>
  <si>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</si>
  <si>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</si>
  <si>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</si>
  <si>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</si>
  <si>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</si>
  <si>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</si>
  <si>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</si>
  <si>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</si>
  <si>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</si>
  <si>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</si>
  <si>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</si>
  <si>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</si>
  <si>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</si>
  <si>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</si>
  <si>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</si>
  <si>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</si>
  <si>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</si>
  <si>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</si>
  <si>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</si>
  <si>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</si>
  <si>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</si>
  <si>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</si>
  <si>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</si>
  <si>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</si>
  <si>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</si>
  <si>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</si>
  <si>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</si>
  <si>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</si>
  <si>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</si>
  <si>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</si>
  <si>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</si>
  <si>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</si>
  <si>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</si>
  <si>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</si>
  <si>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</si>
  <si>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</si>
  <si>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</si>
  <si>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</si>
  <si>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</si>
  <si>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</si>
  <si>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</si>
  <si>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</si>
  <si>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</si>
  <si>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</si>
  <si>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</si>
  <si>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</si>
  <si>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</si>
  <si>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</si>
  <si>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</si>
  <si>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</si>
  <si>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</si>
  <si>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</si>
  <si>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</si>
  <si>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</si>
  <si>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</si>
  <si>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</si>
  <si>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</si>
  <si>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</si>
  <si>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</si>
  <si>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</si>
  <si>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</si>
  <si>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</si>
  <si>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</si>
  <si>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</si>
  <si>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</si>
  <si>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</si>
  <si>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</si>
  <si>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</si>
  <si>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</si>
  <si>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</si>
  <si>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</si>
  <si>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</si>
  <si>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</si>
  <si>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</si>
  <si>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Sistema para el Desarrollo Integral de la Familia de Guanajuato, Gto.
Estado Analítico del Ejercicio del Presupuesto de Egresos
Clasificación por Objeto del Gasto (Capítulo y Concepto)
Del 1 de Enero al 30 de Septiembre de 2024</t>
  </si>
  <si>
    <t>Sistema para el Desarrollo Integral de la Familia de Guanajuato, Gto.
Estado Analítico del Ejercicio del Presupuesto de Egresos
Clasificación Económica (por Tipo de Gasto)
Del 1 de Enero al 30 de Septiembre de 2024</t>
  </si>
  <si>
    <t>31120M13D010100 DIRECCION GENERAL</t>
  </si>
  <si>
    <t>31120M13D010200 UNIDAD MUNICIPAL DE REHA</t>
  </si>
  <si>
    <t>31120M13D010300 ASISTENCIA SOCIAL A POBL</t>
  </si>
  <si>
    <t>31120M13D010400 COORDINACION DE CENTROS</t>
  </si>
  <si>
    <t>31120M13D010500 CENTRO COLIBRI PROTECCIO</t>
  </si>
  <si>
    <t>31120M13D020100 DIRECCION ADMINISTRATIVA</t>
  </si>
  <si>
    <t>31120M13D020200 COORDINACION DE ESTANCIA</t>
  </si>
  <si>
    <t>31120M13D030200 COMUNIDAD DIFERENTE</t>
  </si>
  <si>
    <t>31120M13D030300 ASISTENCIA ALIMENTARIA</t>
  </si>
  <si>
    <t>31120M13D030400 FORMANDO INFANCIAS LIBRE</t>
  </si>
  <si>
    <t>31120M13D030500 CENTRO DE ORIENTACION FA</t>
  </si>
  <si>
    <t>31120M13D030600 ATENCION PSICOLOGICA</t>
  </si>
  <si>
    <t>Sistema para el Desarrollo Integral de la Familia de Guanajuato, Gto.
Estado Analítico del Ejercicio del Presupuesto de Egresos
Clasificación Administrativa
Del 1 de Enero al 30 de Septiembre de 2024</t>
  </si>
  <si>
    <t>Sistema para el Desarrollo Integral de la Familia de Guanajuato, Gto.
Estado Analítico del Ejercicio del Presupuesto de Egresos
Clasificación Administrativa (Poderes)
Del 1 de Enero al 30 de Septiembre de 2024</t>
  </si>
  <si>
    <t>Sistema para el Desarrollo Integral de la Familia de Guanajuato, Gto.
Estado Analítico del Ejercicio del Presupuesto de Egresos
Clasificación Administrativa (Sector Paraestatal)
Del 1 de Enero al 30 de Septiembre de 2024</t>
  </si>
  <si>
    <t>Sistema para el Desarrollo Integral de la Familia de Guanajuato, Gto.
Estado Analítico del Ejercicio del Presupuesto de Egresos
Clasificación Funcional (Finalidad y Función)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</si>
</sst>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8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2" fillId="0" borderId="9" xfId="9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2" fillId="0" borderId="10" xfId="0" applyNumberFormat="1" applyFont="1" applyBorder="1" applyProtection="1">
      <protection locked="0"/>
    </xf>
    <xf numFmtId="4" fontId="6" fillId="0" borderId="10" xfId="0" applyNumberFormat="1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0" fontId="8" fillId="0" borderId="1" xfId="0" applyFont="1" applyBorder="1" applyAlignment="1">
      <alignment horizontal="left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0" borderId="11" xfId="9" applyFont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>
      <alignment horizontal="left"/>
    </xf>
    <xf numFmtId="4" fontId="6" fillId="0" borderId="16" xfId="0" applyNumberFormat="1" applyFont="1" applyBorder="1" applyProtection="1">
      <protection locked="0"/>
    </xf>
    <xf numFmtId="4" fontId="6" fillId="0" borderId="17" xfId="0" applyNumberFormat="1" applyFont="1" applyBorder="1" applyProtection="1">
      <protection locked="0"/>
    </xf>
    <xf numFmtId="0" fontId="2" fillId="0" borderId="18" xfId="0" applyFont="1" applyBorder="1" applyAlignment="1">
      <alignment horizontal="left" indent="1"/>
    </xf>
    <xf numFmtId="4" fontId="2" fillId="0" borderId="19" xfId="0" applyNumberFormat="1" applyFont="1" applyBorder="1" applyProtection="1">
      <protection locked="0"/>
    </xf>
    <xf numFmtId="4" fontId="2" fillId="0" borderId="20" xfId="0" applyNumberFormat="1" applyFont="1" applyBorder="1" applyProtection="1">
      <protection locked="0"/>
    </xf>
    <xf numFmtId="0" fontId="6" fillId="0" borderId="18" xfId="0" applyFont="1" applyBorder="1" applyAlignment="1">
      <alignment horizontal="left"/>
    </xf>
    <xf numFmtId="4" fontId="6" fillId="0" borderId="19" xfId="0" applyNumberFormat="1" applyFont="1" applyBorder="1" applyProtection="1">
      <protection locked="0"/>
    </xf>
    <xf numFmtId="4" fontId="6" fillId="0" borderId="20" xfId="0" applyNumberFormat="1" applyFont="1" applyBorder="1" applyProtection="1">
      <protection locked="0"/>
    </xf>
    <xf numFmtId="0" fontId="2" fillId="0" borderId="18" xfId="0" applyFont="1" applyBorder="1" applyAlignment="1">
      <alignment horizontal="left"/>
    </xf>
    <xf numFmtId="0" fontId="6" fillId="0" borderId="21" xfId="0" applyFont="1" applyBorder="1" applyAlignment="1" applyProtection="1">
      <alignment horizontal="center"/>
      <protection locked="0"/>
    </xf>
    <xf numFmtId="4" fontId="6" fillId="0" borderId="22" xfId="0" applyNumberFormat="1" applyFont="1" applyBorder="1" applyProtection="1">
      <protection locked="0"/>
    </xf>
    <xf numFmtId="4" fontId="6" fillId="0" borderId="23" xfId="0" applyNumberFormat="1" applyFont="1" applyBorder="1" applyProtection="1">
      <protection locked="0"/>
    </xf>
    <xf numFmtId="0" fontId="6" fillId="2" borderId="9" xfId="9" applyFont="1" applyFill="1" applyBorder="1" applyAlignment="1">
      <alignment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vertical="center"/>
    </xf>
    <xf numFmtId="0" fontId="6" fillId="0" borderId="1" xfId="9" applyFont="1" applyBorder="1" applyAlignment="1">
      <alignment vertical="center"/>
    </xf>
    <xf numFmtId="0" fontId="2" fillId="0" borderId="1" xfId="0" applyFont="1" applyBorder="1"/>
    <xf numFmtId="0" fontId="2" fillId="0" borderId="11" xfId="0" applyFont="1" applyBorder="1"/>
    <xf numFmtId="0" fontId="2" fillId="0" borderId="14" xfId="0" applyFont="1" applyBorder="1"/>
    <xf numFmtId="0" fontId="6" fillId="0" borderId="14" xfId="0" applyFont="1" applyBorder="1" applyAlignment="1" applyProtection="1">
      <alignment horizontal="center"/>
      <protection locked="0"/>
    </xf>
    <xf numFmtId="0" fontId="2" fillId="0" borderId="9" xfId="9" applyFont="1" applyBorder="1" applyAlignment="1">
      <alignment horizontal="left" vertical="center" indent="1"/>
    </xf>
    <xf numFmtId="0" fontId="2" fillId="0" borderId="11" xfId="0" applyFont="1" applyBorder="1" applyAlignment="1" applyProtection="1">
      <alignment horizontal="left" indent="1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6" fillId="0" borderId="15" xfId="9" applyFont="1" applyBorder="1" applyAlignment="1">
      <alignment vertical="center"/>
    </xf>
    <xf numFmtId="0" fontId="6" fillId="0" borderId="16" xfId="9" applyFont="1" applyBorder="1" applyAlignment="1">
      <alignment horizontal="center" vertical="center" wrapText="1"/>
    </xf>
    <xf numFmtId="0" fontId="6" fillId="0" borderId="17" xfId="9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2438400</xdr:colOff>
      <xdr:row>92</xdr:row>
      <xdr:rowOff>85725</xdr:rowOff>
    </xdr:from>
    <xdr:to>
      <xdr:col>4</xdr:col>
      <xdr:colOff>995959</xdr:colOff>
      <xdr:row>98</xdr:row>
      <xdr:rowOff>98804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4030325"/>
          <a:ext cx="5377459" cy="870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1857375</xdr:colOff>
      <xdr:row>26</xdr:row>
      <xdr:rowOff>66675</xdr:rowOff>
    </xdr:from>
    <xdr:to>
      <xdr:col>5</xdr:col>
      <xdr:colOff>557809</xdr:colOff>
      <xdr:row>32</xdr:row>
      <xdr:rowOff>79754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7375" y="4438650"/>
          <a:ext cx="5377459" cy="8703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3009900</xdr:colOff>
      <xdr:row>62</xdr:row>
      <xdr:rowOff>76200</xdr:rowOff>
    </xdr:from>
    <xdr:to>
      <xdr:col>4</xdr:col>
      <xdr:colOff>643534</xdr:colOff>
      <xdr:row>68</xdr:row>
      <xdr:rowOff>89279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9900" y="11020425"/>
          <a:ext cx="5377459" cy="870329"/>
        </a:xfrm>
        <a:prstGeom prst="rect">
          <a:avLst/>
        </a:prstGeom>
      </xdr:spPr>
    </xdr:pic>
    <xdr:clientData/>
  </xdr:twoCellAnchor>
  <xdr:oneCellAnchor>
    <xdr:from>
      <xdr:col>0</xdr:col>
      <xdr:colOff>2752725</xdr:colOff>
      <xdr:row>29</xdr:row>
      <xdr:rowOff>47625</xdr:rowOff>
    </xdr:from>
    <xdr:ext cx="807209" cy="264560"/>
    <xdr:sp macro="" textlink="">
      <xdr:nvSpPr>
        <xdr:cNvPr id="5" name="CuadroTexto 4"/>
        <xdr:cNvSpPr txBox="1"/>
      </xdr:nvSpPr>
      <xdr:spPr>
        <a:xfrm>
          <a:off x="2752725" y="5419725"/>
          <a:ext cx="80720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>
              <a:solidFill>
                <a:srgbClr val="0070C0"/>
              </a:solidFill>
            </a:rPr>
            <a:t>NO APLICA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2724150</xdr:colOff>
      <xdr:row>49</xdr:row>
      <xdr:rowOff>28575</xdr:rowOff>
    </xdr:from>
    <xdr:to>
      <xdr:col>4</xdr:col>
      <xdr:colOff>443509</xdr:colOff>
      <xdr:row>55</xdr:row>
      <xdr:rowOff>41654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4150" y="7686675"/>
          <a:ext cx="5377459" cy="870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showGridLines="0" tabSelected="1" workbookViewId="0">
      <selection activeCell="B87" sqref="B87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3" t="s">
        <v>129</v>
      </c>
      <c r="B1" s="19"/>
      <c r="C1" s="19"/>
      <c r="D1" s="19"/>
      <c r="E1" s="19"/>
      <c r="F1" s="19"/>
      <c r="G1" s="20"/>
    </row>
    <row r="2" spans="1:8" x14ac:dyDescent="0.2">
      <c r="A2" s="40"/>
      <c r="B2" s="11"/>
      <c r="C2" s="12"/>
      <c r="D2" s="18" t="s">
        <v>57</v>
      </c>
      <c r="E2" s="12"/>
      <c r="F2" s="13"/>
      <c r="G2" s="21" t="s">
        <v>56</v>
      </c>
    </row>
    <row r="3" spans="1:8" ht="24.95" customHeight="1" x14ac:dyDescent="0.2">
      <c r="A3" s="41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22"/>
    </row>
    <row r="4" spans="1:8" x14ac:dyDescent="0.2">
      <c r="A4" s="4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27" t="s">
        <v>58</v>
      </c>
      <c r="B5" s="28">
        <f>SUM(B6:B12)</f>
        <v>24686528.48</v>
      </c>
      <c r="C5" s="28">
        <f>SUM(C6:C12)</f>
        <v>770267.0900000002</v>
      </c>
      <c r="D5" s="28">
        <f>B5+C5</f>
        <v>25456795.57</v>
      </c>
      <c r="E5" s="28">
        <f>SUM(E6:E12)</f>
        <v>14082589.330000002</v>
      </c>
      <c r="F5" s="28">
        <f>SUM(F6:F12)</f>
        <v>14082589.330000002</v>
      </c>
      <c r="G5" s="29">
        <f>D5-E5</f>
        <v>11374206.239999998</v>
      </c>
    </row>
    <row r="6" spans="1:8" x14ac:dyDescent="0.2">
      <c r="A6" s="30" t="s">
        <v>62</v>
      </c>
      <c r="B6" s="31">
        <v>9243878.7899999991</v>
      </c>
      <c r="C6" s="31">
        <v>-1595704.15</v>
      </c>
      <c r="D6" s="31">
        <f t="shared" ref="D6:D69" si="0">B6+C6</f>
        <v>7648174.6399999987</v>
      </c>
      <c r="E6" s="31">
        <v>4930258.84</v>
      </c>
      <c r="F6" s="31">
        <v>4930258.84</v>
      </c>
      <c r="G6" s="32">
        <f t="shared" ref="G6:G69" si="1">D6-E6</f>
        <v>2717915.7999999989</v>
      </c>
      <c r="H6" s="6">
        <v>1100</v>
      </c>
    </row>
    <row r="7" spans="1:8" x14ac:dyDescent="0.2">
      <c r="A7" s="30" t="s">
        <v>63</v>
      </c>
      <c r="B7" s="31">
        <v>1844413.8</v>
      </c>
      <c r="C7" s="31">
        <v>2156221.4500000002</v>
      </c>
      <c r="D7" s="31">
        <f t="shared" si="0"/>
        <v>4000635.25</v>
      </c>
      <c r="E7" s="31">
        <v>1850225</v>
      </c>
      <c r="F7" s="31">
        <v>1850225</v>
      </c>
      <c r="G7" s="32">
        <f t="shared" si="1"/>
        <v>2150410.25</v>
      </c>
      <c r="H7" s="6">
        <v>1200</v>
      </c>
    </row>
    <row r="8" spans="1:8" x14ac:dyDescent="0.2">
      <c r="A8" s="30" t="s">
        <v>64</v>
      </c>
      <c r="B8" s="31">
        <v>1753916.69</v>
      </c>
      <c r="C8" s="31">
        <v>810999.19</v>
      </c>
      <c r="D8" s="31">
        <f t="shared" si="0"/>
        <v>2564915.88</v>
      </c>
      <c r="E8" s="31">
        <v>450827.44</v>
      </c>
      <c r="F8" s="31">
        <v>450827.44</v>
      </c>
      <c r="G8" s="32">
        <f t="shared" si="1"/>
        <v>2114088.44</v>
      </c>
      <c r="H8" s="6">
        <v>1300</v>
      </c>
    </row>
    <row r="9" spans="1:8" x14ac:dyDescent="0.2">
      <c r="A9" s="30" t="s">
        <v>33</v>
      </c>
      <c r="B9" s="31">
        <v>4414845.38</v>
      </c>
      <c r="C9" s="31">
        <v>0</v>
      </c>
      <c r="D9" s="31">
        <f t="shared" si="0"/>
        <v>4414845.38</v>
      </c>
      <c r="E9" s="31">
        <v>2283424.6</v>
      </c>
      <c r="F9" s="31">
        <v>2283424.6</v>
      </c>
      <c r="G9" s="32">
        <f t="shared" si="1"/>
        <v>2131420.7799999998</v>
      </c>
      <c r="H9" s="6">
        <v>1400</v>
      </c>
    </row>
    <row r="10" spans="1:8" x14ac:dyDescent="0.2">
      <c r="A10" s="30" t="s">
        <v>65</v>
      </c>
      <c r="B10" s="31">
        <v>7013584.8899999997</v>
      </c>
      <c r="C10" s="31">
        <v>-187370.8</v>
      </c>
      <c r="D10" s="31">
        <f t="shared" si="0"/>
        <v>6826214.0899999999</v>
      </c>
      <c r="E10" s="31">
        <v>4567853.45</v>
      </c>
      <c r="F10" s="31">
        <v>4567853.45</v>
      </c>
      <c r="G10" s="32">
        <f t="shared" si="1"/>
        <v>2258360.6399999997</v>
      </c>
      <c r="H10" s="6">
        <v>1500</v>
      </c>
    </row>
    <row r="11" spans="1:8" x14ac:dyDescent="0.2">
      <c r="A11" s="30" t="s">
        <v>34</v>
      </c>
      <c r="B11" s="31">
        <v>415888.93</v>
      </c>
      <c r="C11" s="31">
        <v>-413878.6</v>
      </c>
      <c r="D11" s="31">
        <f t="shared" si="0"/>
        <v>2010.3300000000163</v>
      </c>
      <c r="E11" s="31">
        <v>0</v>
      </c>
      <c r="F11" s="31">
        <v>0</v>
      </c>
      <c r="G11" s="32">
        <f t="shared" si="1"/>
        <v>2010.3300000000163</v>
      </c>
      <c r="H11" s="6">
        <v>1600</v>
      </c>
    </row>
    <row r="12" spans="1:8" x14ac:dyDescent="0.2">
      <c r="A12" s="30" t="s">
        <v>66</v>
      </c>
      <c r="B12" s="31">
        <v>0</v>
      </c>
      <c r="C12" s="31">
        <v>0</v>
      </c>
      <c r="D12" s="31">
        <f t="shared" si="0"/>
        <v>0</v>
      </c>
      <c r="E12" s="31">
        <v>0</v>
      </c>
      <c r="F12" s="31">
        <v>0</v>
      </c>
      <c r="G12" s="32">
        <f t="shared" si="1"/>
        <v>0</v>
      </c>
      <c r="H12" s="6">
        <v>1700</v>
      </c>
    </row>
    <row r="13" spans="1:8" x14ac:dyDescent="0.2">
      <c r="A13" s="33" t="s">
        <v>123</v>
      </c>
      <c r="B13" s="34">
        <f>SUM(B14:B22)</f>
        <v>4920508.5200000005</v>
      </c>
      <c r="C13" s="34">
        <f>SUM(C14:C22)</f>
        <v>206706</v>
      </c>
      <c r="D13" s="34">
        <f t="shared" si="0"/>
        <v>5127214.5200000005</v>
      </c>
      <c r="E13" s="34">
        <f>SUM(E14:E22)</f>
        <v>1959337.43</v>
      </c>
      <c r="F13" s="34">
        <f>SUM(F14:F22)</f>
        <v>1910170.8399999999</v>
      </c>
      <c r="G13" s="35">
        <f t="shared" si="1"/>
        <v>3167877.0900000008</v>
      </c>
      <c r="H13" s="10">
        <v>0</v>
      </c>
    </row>
    <row r="14" spans="1:8" x14ac:dyDescent="0.2">
      <c r="A14" s="30" t="s">
        <v>67</v>
      </c>
      <c r="B14" s="31">
        <v>742191.65</v>
      </c>
      <c r="C14" s="31">
        <v>39002</v>
      </c>
      <c r="D14" s="31">
        <f t="shared" si="0"/>
        <v>781193.65</v>
      </c>
      <c r="E14" s="31">
        <v>279140.8</v>
      </c>
      <c r="F14" s="31">
        <v>279140.8</v>
      </c>
      <c r="G14" s="32">
        <f t="shared" si="1"/>
        <v>502052.85000000003</v>
      </c>
      <c r="H14" s="6">
        <v>2100</v>
      </c>
    </row>
    <row r="15" spans="1:8" x14ac:dyDescent="0.2">
      <c r="A15" s="30" t="s">
        <v>68</v>
      </c>
      <c r="B15" s="31">
        <v>1931616.95</v>
      </c>
      <c r="C15" s="31">
        <v>-209231.2</v>
      </c>
      <c r="D15" s="31">
        <f t="shared" si="0"/>
        <v>1722385.75</v>
      </c>
      <c r="E15" s="31">
        <v>233560.24</v>
      </c>
      <c r="F15" s="31">
        <v>233560.24</v>
      </c>
      <c r="G15" s="32">
        <f t="shared" si="1"/>
        <v>1488825.51</v>
      </c>
      <c r="H15" s="6">
        <v>2200</v>
      </c>
    </row>
    <row r="16" spans="1:8" x14ac:dyDescent="0.2">
      <c r="A16" s="30" t="s">
        <v>69</v>
      </c>
      <c r="B16" s="31">
        <v>728000</v>
      </c>
      <c r="C16" s="31">
        <v>400000</v>
      </c>
      <c r="D16" s="31">
        <f t="shared" si="0"/>
        <v>1128000</v>
      </c>
      <c r="E16" s="31">
        <v>957654.2</v>
      </c>
      <c r="F16" s="31">
        <v>957654.2</v>
      </c>
      <c r="G16" s="32">
        <f t="shared" si="1"/>
        <v>170345.80000000005</v>
      </c>
      <c r="H16" s="6">
        <v>2300</v>
      </c>
    </row>
    <row r="17" spans="1:8" x14ac:dyDescent="0.2">
      <c r="A17" s="30" t="s">
        <v>70</v>
      </c>
      <c r="B17" s="31">
        <v>119772.8</v>
      </c>
      <c r="C17" s="31">
        <v>8000</v>
      </c>
      <c r="D17" s="31">
        <f t="shared" si="0"/>
        <v>127772.8</v>
      </c>
      <c r="E17" s="31">
        <v>26115.55</v>
      </c>
      <c r="F17" s="31">
        <v>26115.55</v>
      </c>
      <c r="G17" s="32">
        <f t="shared" si="1"/>
        <v>101657.25</v>
      </c>
      <c r="H17" s="6">
        <v>2400</v>
      </c>
    </row>
    <row r="18" spans="1:8" x14ac:dyDescent="0.2">
      <c r="A18" s="30" t="s">
        <v>71</v>
      </c>
      <c r="B18" s="31">
        <v>18162.71</v>
      </c>
      <c r="C18" s="31">
        <v>15937.2</v>
      </c>
      <c r="D18" s="31">
        <f t="shared" si="0"/>
        <v>34099.910000000003</v>
      </c>
      <c r="E18" s="31">
        <v>26529.67</v>
      </c>
      <c r="F18" s="31">
        <v>26529.67</v>
      </c>
      <c r="G18" s="32">
        <f t="shared" si="1"/>
        <v>7570.2400000000052</v>
      </c>
      <c r="H18" s="6">
        <v>2500</v>
      </c>
    </row>
    <row r="19" spans="1:8" x14ac:dyDescent="0.2">
      <c r="A19" s="30" t="s">
        <v>72</v>
      </c>
      <c r="B19" s="31">
        <v>800000.01</v>
      </c>
      <c r="C19" s="31">
        <v>-19002</v>
      </c>
      <c r="D19" s="31">
        <f t="shared" si="0"/>
        <v>780998.01</v>
      </c>
      <c r="E19" s="31">
        <v>384597.3</v>
      </c>
      <c r="F19" s="31">
        <v>335430.71000000002</v>
      </c>
      <c r="G19" s="32">
        <f t="shared" si="1"/>
        <v>396400.71</v>
      </c>
      <c r="H19" s="6">
        <v>2600</v>
      </c>
    </row>
    <row r="20" spans="1:8" x14ac:dyDescent="0.2">
      <c r="A20" s="30" t="s">
        <v>73</v>
      </c>
      <c r="B20" s="31">
        <v>415100</v>
      </c>
      <c r="C20" s="31">
        <v>-28000</v>
      </c>
      <c r="D20" s="31">
        <f t="shared" si="0"/>
        <v>387100</v>
      </c>
      <c r="E20" s="31">
        <v>30400</v>
      </c>
      <c r="F20" s="31">
        <v>30400</v>
      </c>
      <c r="G20" s="32">
        <f t="shared" si="1"/>
        <v>356700</v>
      </c>
      <c r="H20" s="6">
        <v>2700</v>
      </c>
    </row>
    <row r="21" spans="1:8" x14ac:dyDescent="0.2">
      <c r="A21" s="30" t="s">
        <v>74</v>
      </c>
      <c r="B21" s="31">
        <v>0</v>
      </c>
      <c r="C21" s="31">
        <v>0</v>
      </c>
      <c r="D21" s="31">
        <f t="shared" si="0"/>
        <v>0</v>
      </c>
      <c r="E21" s="31">
        <v>0</v>
      </c>
      <c r="F21" s="31">
        <v>0</v>
      </c>
      <c r="G21" s="32">
        <f t="shared" si="1"/>
        <v>0</v>
      </c>
      <c r="H21" s="6">
        <v>2800</v>
      </c>
    </row>
    <row r="22" spans="1:8" x14ac:dyDescent="0.2">
      <c r="A22" s="30" t="s">
        <v>75</v>
      </c>
      <c r="B22" s="31">
        <v>165664.4</v>
      </c>
      <c r="C22" s="31">
        <v>0</v>
      </c>
      <c r="D22" s="31">
        <f t="shared" si="0"/>
        <v>165664.4</v>
      </c>
      <c r="E22" s="31">
        <v>21339.67</v>
      </c>
      <c r="F22" s="31">
        <v>21339.67</v>
      </c>
      <c r="G22" s="32">
        <f t="shared" si="1"/>
        <v>144324.72999999998</v>
      </c>
      <c r="H22" s="6">
        <v>2900</v>
      </c>
    </row>
    <row r="23" spans="1:8" x14ac:dyDescent="0.2">
      <c r="A23" s="33" t="s">
        <v>59</v>
      </c>
      <c r="B23" s="34">
        <f>SUM(B24:B32)</f>
        <v>3576618.43</v>
      </c>
      <c r="C23" s="34">
        <f>SUM(C24:C32)</f>
        <v>344710.95</v>
      </c>
      <c r="D23" s="34">
        <f t="shared" si="0"/>
        <v>3921329.3800000004</v>
      </c>
      <c r="E23" s="34">
        <f>SUM(E24:E32)</f>
        <v>1722218.54</v>
      </c>
      <c r="F23" s="34">
        <f>SUM(F24:F32)</f>
        <v>1722218.54</v>
      </c>
      <c r="G23" s="35">
        <f t="shared" si="1"/>
        <v>2199110.8400000003</v>
      </c>
      <c r="H23" s="10">
        <v>0</v>
      </c>
    </row>
    <row r="24" spans="1:8" x14ac:dyDescent="0.2">
      <c r="A24" s="30" t="s">
        <v>76</v>
      </c>
      <c r="B24" s="31">
        <v>1059970.55</v>
      </c>
      <c r="C24" s="31">
        <v>0</v>
      </c>
      <c r="D24" s="31">
        <f t="shared" si="0"/>
        <v>1059970.55</v>
      </c>
      <c r="E24" s="31">
        <v>455613.17</v>
      </c>
      <c r="F24" s="31">
        <v>455613.17</v>
      </c>
      <c r="G24" s="32">
        <f t="shared" si="1"/>
        <v>604357.38000000012</v>
      </c>
      <c r="H24" s="6">
        <v>3100</v>
      </c>
    </row>
    <row r="25" spans="1:8" x14ac:dyDescent="0.2">
      <c r="A25" s="30" t="s">
        <v>77</v>
      </c>
      <c r="B25" s="31">
        <v>44614.11</v>
      </c>
      <c r="C25" s="31">
        <v>0</v>
      </c>
      <c r="D25" s="31">
        <f t="shared" si="0"/>
        <v>44614.11</v>
      </c>
      <c r="E25" s="31">
        <v>8920.4</v>
      </c>
      <c r="F25" s="31">
        <v>8920.4</v>
      </c>
      <c r="G25" s="32">
        <f t="shared" si="1"/>
        <v>35693.71</v>
      </c>
      <c r="H25" s="6">
        <v>3200</v>
      </c>
    </row>
    <row r="26" spans="1:8" x14ac:dyDescent="0.2">
      <c r="A26" s="30" t="s">
        <v>78</v>
      </c>
      <c r="B26" s="31">
        <v>259659.85</v>
      </c>
      <c r="C26" s="31">
        <v>29176</v>
      </c>
      <c r="D26" s="31">
        <f t="shared" si="0"/>
        <v>288835.84999999998</v>
      </c>
      <c r="E26" s="31">
        <v>53897.49</v>
      </c>
      <c r="F26" s="31">
        <v>53897.49</v>
      </c>
      <c r="G26" s="32">
        <f t="shared" si="1"/>
        <v>234938.36</v>
      </c>
      <c r="H26" s="6">
        <v>3300</v>
      </c>
    </row>
    <row r="27" spans="1:8" x14ac:dyDescent="0.2">
      <c r="A27" s="30" t="s">
        <v>79</v>
      </c>
      <c r="B27" s="31">
        <v>169826.45</v>
      </c>
      <c r="C27" s="31">
        <v>0</v>
      </c>
      <c r="D27" s="31">
        <f t="shared" si="0"/>
        <v>169826.45</v>
      </c>
      <c r="E27" s="31">
        <v>151786.09</v>
      </c>
      <c r="F27" s="31">
        <v>151786.09</v>
      </c>
      <c r="G27" s="32">
        <f t="shared" si="1"/>
        <v>18040.360000000015</v>
      </c>
      <c r="H27" s="6">
        <v>3400</v>
      </c>
    </row>
    <row r="28" spans="1:8" x14ac:dyDescent="0.2">
      <c r="A28" s="30" t="s">
        <v>80</v>
      </c>
      <c r="B28" s="31">
        <v>1138305.05</v>
      </c>
      <c r="C28" s="31">
        <v>194381</v>
      </c>
      <c r="D28" s="31">
        <f t="shared" si="0"/>
        <v>1332686.05</v>
      </c>
      <c r="E28" s="31">
        <v>487018.27</v>
      </c>
      <c r="F28" s="31">
        <v>487018.27</v>
      </c>
      <c r="G28" s="32">
        <f t="shared" si="1"/>
        <v>845667.78</v>
      </c>
      <c r="H28" s="6">
        <v>3500</v>
      </c>
    </row>
    <row r="29" spans="1:8" x14ac:dyDescent="0.2">
      <c r="A29" s="30" t="s">
        <v>81</v>
      </c>
      <c r="B29" s="31">
        <v>64896</v>
      </c>
      <c r="C29" s="31">
        <v>0</v>
      </c>
      <c r="D29" s="31">
        <f t="shared" si="0"/>
        <v>64896</v>
      </c>
      <c r="E29" s="31">
        <v>0</v>
      </c>
      <c r="F29" s="31">
        <v>0</v>
      </c>
      <c r="G29" s="32">
        <f t="shared" si="1"/>
        <v>64896</v>
      </c>
      <c r="H29" s="6">
        <v>3600</v>
      </c>
    </row>
    <row r="30" spans="1:8" x14ac:dyDescent="0.2">
      <c r="A30" s="30" t="s">
        <v>82</v>
      </c>
      <c r="B30" s="31">
        <v>10816</v>
      </c>
      <c r="C30" s="31">
        <v>0</v>
      </c>
      <c r="D30" s="31">
        <f t="shared" si="0"/>
        <v>10816</v>
      </c>
      <c r="E30" s="31">
        <v>1976.83</v>
      </c>
      <c r="F30" s="31">
        <v>1976.83</v>
      </c>
      <c r="G30" s="32">
        <f t="shared" si="1"/>
        <v>8839.17</v>
      </c>
      <c r="H30" s="6">
        <v>3700</v>
      </c>
    </row>
    <row r="31" spans="1:8" x14ac:dyDescent="0.2">
      <c r="A31" s="30" t="s">
        <v>83</v>
      </c>
      <c r="B31" s="31">
        <v>197804.67</v>
      </c>
      <c r="C31" s="31">
        <v>115000</v>
      </c>
      <c r="D31" s="31">
        <f t="shared" si="0"/>
        <v>312804.67000000004</v>
      </c>
      <c r="E31" s="31">
        <v>218987.82</v>
      </c>
      <c r="F31" s="31">
        <v>218987.82</v>
      </c>
      <c r="G31" s="32">
        <f t="shared" si="1"/>
        <v>93816.850000000035</v>
      </c>
      <c r="H31" s="6">
        <v>3800</v>
      </c>
    </row>
    <row r="32" spans="1:8" x14ac:dyDescent="0.2">
      <c r="A32" s="30" t="s">
        <v>18</v>
      </c>
      <c r="B32" s="31">
        <v>630725.75</v>
      </c>
      <c r="C32" s="31">
        <v>6153.95</v>
      </c>
      <c r="D32" s="31">
        <f t="shared" si="0"/>
        <v>636879.69999999995</v>
      </c>
      <c r="E32" s="31">
        <v>344018.47</v>
      </c>
      <c r="F32" s="31">
        <v>344018.47</v>
      </c>
      <c r="G32" s="32">
        <f t="shared" si="1"/>
        <v>292861.23</v>
      </c>
      <c r="H32" s="6">
        <v>3900</v>
      </c>
    </row>
    <row r="33" spans="1:8" x14ac:dyDescent="0.2">
      <c r="A33" s="33" t="s">
        <v>124</v>
      </c>
      <c r="B33" s="34">
        <f>SUM(B34:B42)</f>
        <v>2205548.7599999998</v>
      </c>
      <c r="C33" s="34">
        <f>SUM(C34:C42)</f>
        <v>7920</v>
      </c>
      <c r="D33" s="34">
        <f t="shared" si="0"/>
        <v>2213468.7599999998</v>
      </c>
      <c r="E33" s="34">
        <f>SUM(E34:E42)</f>
        <v>1329429.3400000001</v>
      </c>
      <c r="F33" s="34">
        <f>SUM(F34:F42)</f>
        <v>1329429.3400000001</v>
      </c>
      <c r="G33" s="35">
        <f t="shared" si="1"/>
        <v>884039.41999999969</v>
      </c>
      <c r="H33" s="10">
        <v>0</v>
      </c>
    </row>
    <row r="34" spans="1:8" x14ac:dyDescent="0.2">
      <c r="A34" s="30" t="s">
        <v>84</v>
      </c>
      <c r="B34" s="31">
        <v>0</v>
      </c>
      <c r="C34" s="31">
        <v>0</v>
      </c>
      <c r="D34" s="31">
        <f t="shared" si="0"/>
        <v>0</v>
      </c>
      <c r="E34" s="31">
        <v>0</v>
      </c>
      <c r="F34" s="31">
        <v>0</v>
      </c>
      <c r="G34" s="32">
        <f t="shared" si="1"/>
        <v>0</v>
      </c>
      <c r="H34" s="6">
        <v>4100</v>
      </c>
    </row>
    <row r="35" spans="1:8" x14ac:dyDescent="0.2">
      <c r="A35" s="30" t="s">
        <v>85</v>
      </c>
      <c r="B35" s="31">
        <v>0</v>
      </c>
      <c r="C35" s="31">
        <v>0</v>
      </c>
      <c r="D35" s="31">
        <f t="shared" si="0"/>
        <v>0</v>
      </c>
      <c r="E35" s="31">
        <v>0</v>
      </c>
      <c r="F35" s="31">
        <v>0</v>
      </c>
      <c r="G35" s="32">
        <f t="shared" si="1"/>
        <v>0</v>
      </c>
      <c r="H35" s="6">
        <v>4200</v>
      </c>
    </row>
    <row r="36" spans="1:8" x14ac:dyDescent="0.2">
      <c r="A36" s="30" t="s">
        <v>86</v>
      </c>
      <c r="B36" s="31">
        <v>0</v>
      </c>
      <c r="C36" s="31">
        <v>0</v>
      </c>
      <c r="D36" s="31">
        <f t="shared" si="0"/>
        <v>0</v>
      </c>
      <c r="E36" s="31">
        <v>0</v>
      </c>
      <c r="F36" s="31">
        <v>0</v>
      </c>
      <c r="G36" s="32">
        <f t="shared" si="1"/>
        <v>0</v>
      </c>
      <c r="H36" s="6">
        <v>4300</v>
      </c>
    </row>
    <row r="37" spans="1:8" x14ac:dyDescent="0.2">
      <c r="A37" s="30" t="s">
        <v>87</v>
      </c>
      <c r="B37" s="31">
        <v>1719228.43</v>
      </c>
      <c r="C37" s="31">
        <v>7920</v>
      </c>
      <c r="D37" s="31">
        <f t="shared" si="0"/>
        <v>1727148.43</v>
      </c>
      <c r="E37" s="31">
        <v>969005.15</v>
      </c>
      <c r="F37" s="31">
        <v>969005.15</v>
      </c>
      <c r="G37" s="32">
        <f t="shared" si="1"/>
        <v>758143.27999999991</v>
      </c>
      <c r="H37" s="6">
        <v>4400</v>
      </c>
    </row>
    <row r="38" spans="1:8" x14ac:dyDescent="0.2">
      <c r="A38" s="30" t="s">
        <v>39</v>
      </c>
      <c r="B38" s="31">
        <v>486320.33</v>
      </c>
      <c r="C38" s="31">
        <v>0</v>
      </c>
      <c r="D38" s="31">
        <f t="shared" si="0"/>
        <v>486320.33</v>
      </c>
      <c r="E38" s="31">
        <v>360424.19</v>
      </c>
      <c r="F38" s="31">
        <v>360424.19</v>
      </c>
      <c r="G38" s="32">
        <f t="shared" si="1"/>
        <v>125896.14000000001</v>
      </c>
      <c r="H38" s="6">
        <v>4500</v>
      </c>
    </row>
    <row r="39" spans="1:8" x14ac:dyDescent="0.2">
      <c r="A39" s="30" t="s">
        <v>88</v>
      </c>
      <c r="B39" s="31">
        <v>0</v>
      </c>
      <c r="C39" s="31">
        <v>0</v>
      </c>
      <c r="D39" s="31">
        <f t="shared" si="0"/>
        <v>0</v>
      </c>
      <c r="E39" s="31">
        <v>0</v>
      </c>
      <c r="F39" s="31">
        <v>0</v>
      </c>
      <c r="G39" s="32">
        <f t="shared" si="1"/>
        <v>0</v>
      </c>
      <c r="H39" s="6">
        <v>4600</v>
      </c>
    </row>
    <row r="40" spans="1:8" x14ac:dyDescent="0.2">
      <c r="A40" s="30" t="s">
        <v>89</v>
      </c>
      <c r="B40" s="31">
        <v>0</v>
      </c>
      <c r="C40" s="31">
        <v>0</v>
      </c>
      <c r="D40" s="31">
        <f t="shared" si="0"/>
        <v>0</v>
      </c>
      <c r="E40" s="31">
        <v>0</v>
      </c>
      <c r="F40" s="31">
        <v>0</v>
      </c>
      <c r="G40" s="32">
        <f t="shared" si="1"/>
        <v>0</v>
      </c>
      <c r="H40" s="6">
        <v>4700</v>
      </c>
    </row>
    <row r="41" spans="1:8" x14ac:dyDescent="0.2">
      <c r="A41" s="30" t="s">
        <v>35</v>
      </c>
      <c r="B41" s="31">
        <v>0</v>
      </c>
      <c r="C41" s="31">
        <v>0</v>
      </c>
      <c r="D41" s="31">
        <f t="shared" si="0"/>
        <v>0</v>
      </c>
      <c r="E41" s="31">
        <v>0</v>
      </c>
      <c r="F41" s="31">
        <v>0</v>
      </c>
      <c r="G41" s="32">
        <f t="shared" si="1"/>
        <v>0</v>
      </c>
      <c r="H41" s="6">
        <v>4800</v>
      </c>
    </row>
    <row r="42" spans="1:8" x14ac:dyDescent="0.2">
      <c r="A42" s="30" t="s">
        <v>90</v>
      </c>
      <c r="B42" s="31">
        <v>0</v>
      </c>
      <c r="C42" s="31">
        <v>0</v>
      </c>
      <c r="D42" s="31">
        <f t="shared" si="0"/>
        <v>0</v>
      </c>
      <c r="E42" s="31">
        <v>0</v>
      </c>
      <c r="F42" s="31">
        <v>0</v>
      </c>
      <c r="G42" s="32">
        <f t="shared" si="1"/>
        <v>0</v>
      </c>
      <c r="H42" s="6">
        <v>4900</v>
      </c>
    </row>
    <row r="43" spans="1:8" x14ac:dyDescent="0.2">
      <c r="A43" s="33" t="s">
        <v>125</v>
      </c>
      <c r="B43" s="34">
        <f>SUM(B44:B52)</f>
        <v>913300</v>
      </c>
      <c r="C43" s="34">
        <f>SUM(C44:C52)</f>
        <v>96000</v>
      </c>
      <c r="D43" s="34">
        <f t="shared" si="0"/>
        <v>1009300</v>
      </c>
      <c r="E43" s="34">
        <f>SUM(E44:E52)</f>
        <v>417127</v>
      </c>
      <c r="F43" s="34">
        <f>SUM(F44:F52)</f>
        <v>417127</v>
      </c>
      <c r="G43" s="35">
        <f t="shared" si="1"/>
        <v>592173</v>
      </c>
      <c r="H43" s="10">
        <v>0</v>
      </c>
    </row>
    <row r="44" spans="1:8" x14ac:dyDescent="0.2">
      <c r="A44" s="36" t="s">
        <v>91</v>
      </c>
      <c r="B44" s="31">
        <v>598300</v>
      </c>
      <c r="C44" s="31">
        <v>46000</v>
      </c>
      <c r="D44" s="31">
        <f t="shared" si="0"/>
        <v>644300</v>
      </c>
      <c r="E44" s="31">
        <v>149727</v>
      </c>
      <c r="F44" s="31">
        <v>149727</v>
      </c>
      <c r="G44" s="32">
        <f t="shared" si="1"/>
        <v>494573</v>
      </c>
      <c r="H44" s="6">
        <v>5100</v>
      </c>
    </row>
    <row r="45" spans="1:8" x14ac:dyDescent="0.2">
      <c r="A45" s="30" t="s">
        <v>92</v>
      </c>
      <c r="B45" s="31">
        <v>4500</v>
      </c>
      <c r="C45" s="31">
        <v>50000</v>
      </c>
      <c r="D45" s="31">
        <f t="shared" si="0"/>
        <v>54500</v>
      </c>
      <c r="E45" s="31">
        <v>0</v>
      </c>
      <c r="F45" s="31">
        <v>0</v>
      </c>
      <c r="G45" s="32">
        <f t="shared" si="1"/>
        <v>54500</v>
      </c>
      <c r="H45" s="6">
        <v>5200</v>
      </c>
    </row>
    <row r="46" spans="1:8" x14ac:dyDescent="0.2">
      <c r="A46" s="30" t="s">
        <v>93</v>
      </c>
      <c r="B46" s="31">
        <v>10500</v>
      </c>
      <c r="C46" s="31">
        <v>0</v>
      </c>
      <c r="D46" s="31">
        <f t="shared" si="0"/>
        <v>10500</v>
      </c>
      <c r="E46" s="31">
        <v>0</v>
      </c>
      <c r="F46" s="31">
        <v>0</v>
      </c>
      <c r="G46" s="32">
        <f t="shared" si="1"/>
        <v>10500</v>
      </c>
      <c r="H46" s="6">
        <v>5300</v>
      </c>
    </row>
    <row r="47" spans="1:8" x14ac:dyDescent="0.2">
      <c r="A47" s="30" t="s">
        <v>94</v>
      </c>
      <c r="B47" s="31">
        <v>300000</v>
      </c>
      <c r="C47" s="31">
        <v>0</v>
      </c>
      <c r="D47" s="31">
        <f t="shared" si="0"/>
        <v>300000</v>
      </c>
      <c r="E47" s="31">
        <v>267400</v>
      </c>
      <c r="F47" s="31">
        <v>267400</v>
      </c>
      <c r="G47" s="32">
        <f t="shared" si="1"/>
        <v>32600</v>
      </c>
      <c r="H47" s="6">
        <v>5400</v>
      </c>
    </row>
    <row r="48" spans="1:8" x14ac:dyDescent="0.2">
      <c r="A48" s="30" t="s">
        <v>95</v>
      </c>
      <c r="B48" s="31">
        <v>0</v>
      </c>
      <c r="C48" s="31">
        <v>0</v>
      </c>
      <c r="D48" s="31">
        <f t="shared" si="0"/>
        <v>0</v>
      </c>
      <c r="E48" s="31">
        <v>0</v>
      </c>
      <c r="F48" s="31">
        <v>0</v>
      </c>
      <c r="G48" s="32">
        <f t="shared" si="1"/>
        <v>0</v>
      </c>
      <c r="H48" s="6">
        <v>5500</v>
      </c>
    </row>
    <row r="49" spans="1:8" x14ac:dyDescent="0.2">
      <c r="A49" s="30" t="s">
        <v>96</v>
      </c>
      <c r="B49" s="31">
        <v>0</v>
      </c>
      <c r="C49" s="31">
        <v>0</v>
      </c>
      <c r="D49" s="31">
        <f t="shared" si="0"/>
        <v>0</v>
      </c>
      <c r="E49" s="31">
        <v>0</v>
      </c>
      <c r="F49" s="31">
        <v>0</v>
      </c>
      <c r="G49" s="32">
        <f t="shared" si="1"/>
        <v>0</v>
      </c>
      <c r="H49" s="6">
        <v>5600</v>
      </c>
    </row>
    <row r="50" spans="1:8" x14ac:dyDescent="0.2">
      <c r="A50" s="30" t="s">
        <v>97</v>
      </c>
      <c r="B50" s="31">
        <v>0</v>
      </c>
      <c r="C50" s="31">
        <v>0</v>
      </c>
      <c r="D50" s="31">
        <f t="shared" si="0"/>
        <v>0</v>
      </c>
      <c r="E50" s="31">
        <v>0</v>
      </c>
      <c r="F50" s="31">
        <v>0</v>
      </c>
      <c r="G50" s="32">
        <f t="shared" si="1"/>
        <v>0</v>
      </c>
      <c r="H50" s="6">
        <v>5700</v>
      </c>
    </row>
    <row r="51" spans="1:8" x14ac:dyDescent="0.2">
      <c r="A51" s="30" t="s">
        <v>98</v>
      </c>
      <c r="B51" s="31">
        <v>0</v>
      </c>
      <c r="C51" s="31">
        <v>0</v>
      </c>
      <c r="D51" s="31">
        <f t="shared" si="0"/>
        <v>0</v>
      </c>
      <c r="E51" s="31">
        <v>0</v>
      </c>
      <c r="F51" s="31">
        <v>0</v>
      </c>
      <c r="G51" s="32">
        <f t="shared" si="1"/>
        <v>0</v>
      </c>
      <c r="H51" s="6">
        <v>5800</v>
      </c>
    </row>
    <row r="52" spans="1:8" x14ac:dyDescent="0.2">
      <c r="A52" s="30" t="s">
        <v>99</v>
      </c>
      <c r="B52" s="31">
        <v>0</v>
      </c>
      <c r="C52" s="31">
        <v>0</v>
      </c>
      <c r="D52" s="31">
        <f t="shared" si="0"/>
        <v>0</v>
      </c>
      <c r="E52" s="31">
        <v>0</v>
      </c>
      <c r="F52" s="31">
        <v>0</v>
      </c>
      <c r="G52" s="32">
        <f t="shared" si="1"/>
        <v>0</v>
      </c>
      <c r="H52" s="6">
        <v>5900</v>
      </c>
    </row>
    <row r="53" spans="1:8" x14ac:dyDescent="0.2">
      <c r="A53" s="33" t="s">
        <v>60</v>
      </c>
      <c r="B53" s="34">
        <f>SUM(B54:B56)</f>
        <v>0</v>
      </c>
      <c r="C53" s="34">
        <f>SUM(C54:C56)</f>
        <v>0</v>
      </c>
      <c r="D53" s="34">
        <f t="shared" si="0"/>
        <v>0</v>
      </c>
      <c r="E53" s="34">
        <f>SUM(E54:E56)</f>
        <v>0</v>
      </c>
      <c r="F53" s="34">
        <f>SUM(F54:F56)</f>
        <v>0</v>
      </c>
      <c r="G53" s="35">
        <f t="shared" si="1"/>
        <v>0</v>
      </c>
      <c r="H53" s="10">
        <v>0</v>
      </c>
    </row>
    <row r="54" spans="1:8" x14ac:dyDescent="0.2">
      <c r="A54" s="30" t="s">
        <v>100</v>
      </c>
      <c r="B54" s="31">
        <v>0</v>
      </c>
      <c r="C54" s="31">
        <v>0</v>
      </c>
      <c r="D54" s="31">
        <f t="shared" si="0"/>
        <v>0</v>
      </c>
      <c r="E54" s="31">
        <v>0</v>
      </c>
      <c r="F54" s="31">
        <v>0</v>
      </c>
      <c r="G54" s="32">
        <f t="shared" si="1"/>
        <v>0</v>
      </c>
      <c r="H54" s="6">
        <v>6100</v>
      </c>
    </row>
    <row r="55" spans="1:8" x14ac:dyDescent="0.2">
      <c r="A55" s="30" t="s">
        <v>101</v>
      </c>
      <c r="B55" s="31">
        <v>0</v>
      </c>
      <c r="C55" s="31">
        <v>0</v>
      </c>
      <c r="D55" s="31">
        <f t="shared" si="0"/>
        <v>0</v>
      </c>
      <c r="E55" s="31">
        <v>0</v>
      </c>
      <c r="F55" s="31">
        <v>0</v>
      </c>
      <c r="G55" s="32">
        <f t="shared" si="1"/>
        <v>0</v>
      </c>
      <c r="H55" s="6">
        <v>6200</v>
      </c>
    </row>
    <row r="56" spans="1:8" x14ac:dyDescent="0.2">
      <c r="A56" s="30" t="s">
        <v>102</v>
      </c>
      <c r="B56" s="31">
        <v>0</v>
      </c>
      <c r="C56" s="31">
        <v>0</v>
      </c>
      <c r="D56" s="31">
        <f t="shared" si="0"/>
        <v>0</v>
      </c>
      <c r="E56" s="31">
        <v>0</v>
      </c>
      <c r="F56" s="31">
        <v>0</v>
      </c>
      <c r="G56" s="32">
        <f t="shared" si="1"/>
        <v>0</v>
      </c>
      <c r="H56" s="6">
        <v>6300</v>
      </c>
    </row>
    <row r="57" spans="1:8" x14ac:dyDescent="0.2">
      <c r="A57" s="33" t="s">
        <v>126</v>
      </c>
      <c r="B57" s="34">
        <f>SUM(B58:B64)</f>
        <v>263030.55</v>
      </c>
      <c r="C57" s="34">
        <f>SUM(C58:C64)</f>
        <v>0</v>
      </c>
      <c r="D57" s="34">
        <f t="shared" si="0"/>
        <v>263030.55</v>
      </c>
      <c r="E57" s="34">
        <f>SUM(E58:E64)</f>
        <v>0</v>
      </c>
      <c r="F57" s="34">
        <f>SUM(F58:F64)</f>
        <v>0</v>
      </c>
      <c r="G57" s="35">
        <f t="shared" si="1"/>
        <v>263030.55</v>
      </c>
      <c r="H57" s="10">
        <v>0</v>
      </c>
    </row>
    <row r="58" spans="1:8" x14ac:dyDescent="0.2">
      <c r="A58" s="30" t="s">
        <v>103</v>
      </c>
      <c r="B58" s="31">
        <v>0</v>
      </c>
      <c r="C58" s="31">
        <v>0</v>
      </c>
      <c r="D58" s="31">
        <f t="shared" si="0"/>
        <v>0</v>
      </c>
      <c r="E58" s="31">
        <v>0</v>
      </c>
      <c r="F58" s="31">
        <v>0</v>
      </c>
      <c r="G58" s="32">
        <f t="shared" si="1"/>
        <v>0</v>
      </c>
      <c r="H58" s="6">
        <v>7100</v>
      </c>
    </row>
    <row r="59" spans="1:8" x14ac:dyDescent="0.2">
      <c r="A59" s="30" t="s">
        <v>104</v>
      </c>
      <c r="B59" s="31">
        <v>0</v>
      </c>
      <c r="C59" s="31">
        <v>0</v>
      </c>
      <c r="D59" s="31">
        <f t="shared" si="0"/>
        <v>0</v>
      </c>
      <c r="E59" s="31">
        <v>0</v>
      </c>
      <c r="F59" s="31">
        <v>0</v>
      </c>
      <c r="G59" s="32">
        <f t="shared" si="1"/>
        <v>0</v>
      </c>
      <c r="H59" s="6">
        <v>7200</v>
      </c>
    </row>
    <row r="60" spans="1:8" x14ac:dyDescent="0.2">
      <c r="A60" s="30" t="s">
        <v>105</v>
      </c>
      <c r="B60" s="31">
        <v>0</v>
      </c>
      <c r="C60" s="31">
        <v>0</v>
      </c>
      <c r="D60" s="31">
        <f t="shared" si="0"/>
        <v>0</v>
      </c>
      <c r="E60" s="31">
        <v>0</v>
      </c>
      <c r="F60" s="31">
        <v>0</v>
      </c>
      <c r="G60" s="32">
        <f t="shared" si="1"/>
        <v>0</v>
      </c>
      <c r="H60" s="6">
        <v>7300</v>
      </c>
    </row>
    <row r="61" spans="1:8" x14ac:dyDescent="0.2">
      <c r="A61" s="30" t="s">
        <v>106</v>
      </c>
      <c r="B61" s="31">
        <v>0</v>
      </c>
      <c r="C61" s="31">
        <v>0</v>
      </c>
      <c r="D61" s="31">
        <f t="shared" si="0"/>
        <v>0</v>
      </c>
      <c r="E61" s="31">
        <v>0</v>
      </c>
      <c r="F61" s="31">
        <v>0</v>
      </c>
      <c r="G61" s="32">
        <f t="shared" si="1"/>
        <v>0</v>
      </c>
      <c r="H61" s="6">
        <v>7400</v>
      </c>
    </row>
    <row r="62" spans="1:8" x14ac:dyDescent="0.2">
      <c r="A62" s="30" t="s">
        <v>107</v>
      </c>
      <c r="B62" s="31">
        <v>0</v>
      </c>
      <c r="C62" s="31">
        <v>0</v>
      </c>
      <c r="D62" s="31">
        <f t="shared" si="0"/>
        <v>0</v>
      </c>
      <c r="E62" s="31">
        <v>0</v>
      </c>
      <c r="F62" s="31">
        <v>0</v>
      </c>
      <c r="G62" s="32">
        <f t="shared" si="1"/>
        <v>0</v>
      </c>
      <c r="H62" s="6">
        <v>7500</v>
      </c>
    </row>
    <row r="63" spans="1:8" x14ac:dyDescent="0.2">
      <c r="A63" s="30" t="s">
        <v>108</v>
      </c>
      <c r="B63" s="31">
        <v>0</v>
      </c>
      <c r="C63" s="31">
        <v>0</v>
      </c>
      <c r="D63" s="31">
        <f t="shared" si="0"/>
        <v>0</v>
      </c>
      <c r="E63" s="31">
        <v>0</v>
      </c>
      <c r="F63" s="31">
        <v>0</v>
      </c>
      <c r="G63" s="32">
        <f t="shared" si="1"/>
        <v>0</v>
      </c>
      <c r="H63" s="6">
        <v>7600</v>
      </c>
    </row>
    <row r="64" spans="1:8" x14ac:dyDescent="0.2">
      <c r="A64" s="30" t="s">
        <v>109</v>
      </c>
      <c r="B64" s="31">
        <v>263030.55</v>
      </c>
      <c r="C64" s="31">
        <v>0</v>
      </c>
      <c r="D64" s="31">
        <f t="shared" si="0"/>
        <v>263030.55</v>
      </c>
      <c r="E64" s="31">
        <v>0</v>
      </c>
      <c r="F64" s="31">
        <v>0</v>
      </c>
      <c r="G64" s="32">
        <f t="shared" si="1"/>
        <v>263030.55</v>
      </c>
      <c r="H64" s="6">
        <v>7900</v>
      </c>
    </row>
    <row r="65" spans="1:8" x14ac:dyDescent="0.2">
      <c r="A65" s="33" t="s">
        <v>127</v>
      </c>
      <c r="B65" s="34">
        <f>SUM(B66:B68)</f>
        <v>0</v>
      </c>
      <c r="C65" s="34">
        <f>SUM(C66:C68)</f>
        <v>0</v>
      </c>
      <c r="D65" s="34">
        <f t="shared" si="0"/>
        <v>0</v>
      </c>
      <c r="E65" s="34">
        <f>SUM(E66:E68)</f>
        <v>0</v>
      </c>
      <c r="F65" s="34">
        <f>SUM(F66:F68)</f>
        <v>0</v>
      </c>
      <c r="G65" s="35">
        <f t="shared" si="1"/>
        <v>0</v>
      </c>
      <c r="H65" s="10">
        <v>0</v>
      </c>
    </row>
    <row r="66" spans="1:8" x14ac:dyDescent="0.2">
      <c r="A66" s="30" t="s">
        <v>36</v>
      </c>
      <c r="B66" s="31">
        <v>0</v>
      </c>
      <c r="C66" s="31">
        <v>0</v>
      </c>
      <c r="D66" s="31">
        <f t="shared" si="0"/>
        <v>0</v>
      </c>
      <c r="E66" s="31">
        <v>0</v>
      </c>
      <c r="F66" s="31">
        <v>0</v>
      </c>
      <c r="G66" s="32">
        <f t="shared" si="1"/>
        <v>0</v>
      </c>
      <c r="H66" s="6">
        <v>8100</v>
      </c>
    </row>
    <row r="67" spans="1:8" x14ac:dyDescent="0.2">
      <c r="A67" s="30" t="s">
        <v>37</v>
      </c>
      <c r="B67" s="31">
        <v>0</v>
      </c>
      <c r="C67" s="31">
        <v>0</v>
      </c>
      <c r="D67" s="31">
        <f t="shared" si="0"/>
        <v>0</v>
      </c>
      <c r="E67" s="31">
        <v>0</v>
      </c>
      <c r="F67" s="31">
        <v>0</v>
      </c>
      <c r="G67" s="32">
        <f t="shared" si="1"/>
        <v>0</v>
      </c>
      <c r="H67" s="6">
        <v>8300</v>
      </c>
    </row>
    <row r="68" spans="1:8" x14ac:dyDescent="0.2">
      <c r="A68" s="30" t="s">
        <v>38</v>
      </c>
      <c r="B68" s="31">
        <v>0</v>
      </c>
      <c r="C68" s="31">
        <v>0</v>
      </c>
      <c r="D68" s="31">
        <f t="shared" si="0"/>
        <v>0</v>
      </c>
      <c r="E68" s="31">
        <v>0</v>
      </c>
      <c r="F68" s="31">
        <v>0</v>
      </c>
      <c r="G68" s="32">
        <f t="shared" si="1"/>
        <v>0</v>
      </c>
      <c r="H68" s="6">
        <v>8500</v>
      </c>
    </row>
    <row r="69" spans="1:8" x14ac:dyDescent="0.2">
      <c r="A69" s="33" t="s">
        <v>61</v>
      </c>
      <c r="B69" s="34">
        <f>SUM(B70:B76)</f>
        <v>0</v>
      </c>
      <c r="C69" s="34">
        <f>SUM(C70:C76)</f>
        <v>0</v>
      </c>
      <c r="D69" s="34">
        <f t="shared" si="0"/>
        <v>0</v>
      </c>
      <c r="E69" s="34">
        <f>SUM(E70:E76)</f>
        <v>0</v>
      </c>
      <c r="F69" s="34">
        <f>SUM(F70:F76)</f>
        <v>0</v>
      </c>
      <c r="G69" s="35">
        <f t="shared" si="1"/>
        <v>0</v>
      </c>
      <c r="H69" s="10">
        <v>0</v>
      </c>
    </row>
    <row r="70" spans="1:8" x14ac:dyDescent="0.2">
      <c r="A70" s="30" t="s">
        <v>110</v>
      </c>
      <c r="B70" s="31">
        <v>0</v>
      </c>
      <c r="C70" s="31">
        <v>0</v>
      </c>
      <c r="D70" s="31">
        <f t="shared" ref="D70:D76" si="2">B70+C70</f>
        <v>0</v>
      </c>
      <c r="E70" s="31">
        <v>0</v>
      </c>
      <c r="F70" s="31">
        <v>0</v>
      </c>
      <c r="G70" s="32">
        <f t="shared" ref="G70:G76" si="3">D70-E70</f>
        <v>0</v>
      </c>
      <c r="H70" s="6">
        <v>9100</v>
      </c>
    </row>
    <row r="71" spans="1:8" x14ac:dyDescent="0.2">
      <c r="A71" s="30" t="s">
        <v>111</v>
      </c>
      <c r="B71" s="31">
        <v>0</v>
      </c>
      <c r="C71" s="31">
        <v>0</v>
      </c>
      <c r="D71" s="31">
        <f t="shared" si="2"/>
        <v>0</v>
      </c>
      <c r="E71" s="31">
        <v>0</v>
      </c>
      <c r="F71" s="31">
        <v>0</v>
      </c>
      <c r="G71" s="32">
        <f t="shared" si="3"/>
        <v>0</v>
      </c>
      <c r="H71" s="6">
        <v>9200</v>
      </c>
    </row>
    <row r="72" spans="1:8" x14ac:dyDescent="0.2">
      <c r="A72" s="30" t="s">
        <v>112</v>
      </c>
      <c r="B72" s="31">
        <v>0</v>
      </c>
      <c r="C72" s="31">
        <v>0</v>
      </c>
      <c r="D72" s="31">
        <f t="shared" si="2"/>
        <v>0</v>
      </c>
      <c r="E72" s="31">
        <v>0</v>
      </c>
      <c r="F72" s="31">
        <v>0</v>
      </c>
      <c r="G72" s="32">
        <f t="shared" si="3"/>
        <v>0</v>
      </c>
      <c r="H72" s="6">
        <v>9300</v>
      </c>
    </row>
    <row r="73" spans="1:8" x14ac:dyDescent="0.2">
      <c r="A73" s="30" t="s">
        <v>113</v>
      </c>
      <c r="B73" s="31">
        <v>0</v>
      </c>
      <c r="C73" s="31">
        <v>0</v>
      </c>
      <c r="D73" s="31">
        <f t="shared" si="2"/>
        <v>0</v>
      </c>
      <c r="E73" s="31">
        <v>0</v>
      </c>
      <c r="F73" s="31">
        <v>0</v>
      </c>
      <c r="G73" s="32">
        <f t="shared" si="3"/>
        <v>0</v>
      </c>
      <c r="H73" s="6">
        <v>9400</v>
      </c>
    </row>
    <row r="74" spans="1:8" x14ac:dyDescent="0.2">
      <c r="A74" s="30" t="s">
        <v>114</v>
      </c>
      <c r="B74" s="31">
        <v>0</v>
      </c>
      <c r="C74" s="31">
        <v>0</v>
      </c>
      <c r="D74" s="31">
        <f t="shared" si="2"/>
        <v>0</v>
      </c>
      <c r="E74" s="31">
        <v>0</v>
      </c>
      <c r="F74" s="31">
        <v>0</v>
      </c>
      <c r="G74" s="32">
        <f t="shared" si="3"/>
        <v>0</v>
      </c>
      <c r="H74" s="6">
        <v>9500</v>
      </c>
    </row>
    <row r="75" spans="1:8" x14ac:dyDescent="0.2">
      <c r="A75" s="30" t="s">
        <v>115</v>
      </c>
      <c r="B75" s="31">
        <v>0</v>
      </c>
      <c r="C75" s="31">
        <v>0</v>
      </c>
      <c r="D75" s="31">
        <f t="shared" si="2"/>
        <v>0</v>
      </c>
      <c r="E75" s="31">
        <v>0</v>
      </c>
      <c r="F75" s="31">
        <v>0</v>
      </c>
      <c r="G75" s="32">
        <f t="shared" si="3"/>
        <v>0</v>
      </c>
      <c r="H75" s="6">
        <v>9600</v>
      </c>
    </row>
    <row r="76" spans="1:8" x14ac:dyDescent="0.2">
      <c r="A76" s="30" t="s">
        <v>116</v>
      </c>
      <c r="B76" s="31">
        <v>0</v>
      </c>
      <c r="C76" s="31">
        <v>0</v>
      </c>
      <c r="D76" s="31">
        <f t="shared" si="2"/>
        <v>0</v>
      </c>
      <c r="E76" s="31">
        <v>0</v>
      </c>
      <c r="F76" s="31">
        <v>0</v>
      </c>
      <c r="G76" s="32">
        <f t="shared" si="3"/>
        <v>0</v>
      </c>
      <c r="H76" s="6">
        <v>9900</v>
      </c>
    </row>
    <row r="77" spans="1:8" x14ac:dyDescent="0.2">
      <c r="A77" s="37" t="s">
        <v>50</v>
      </c>
      <c r="B77" s="38">
        <f t="shared" ref="B77:G77" si="4">SUM(B5+B13+B23+B33+B43+B53+B57+B65+B69)</f>
        <v>36565534.739999995</v>
      </c>
      <c r="C77" s="38">
        <f t="shared" si="4"/>
        <v>1425604.0400000003</v>
      </c>
      <c r="D77" s="38">
        <f t="shared" si="4"/>
        <v>37991138.779999994</v>
      </c>
      <c r="E77" s="38">
        <f t="shared" si="4"/>
        <v>19510701.640000001</v>
      </c>
      <c r="F77" s="38">
        <f t="shared" si="4"/>
        <v>19461535.050000001</v>
      </c>
      <c r="G77" s="39">
        <f t="shared" si="4"/>
        <v>18480437.139999997</v>
      </c>
    </row>
    <row r="78" spans="1:8" x14ac:dyDescent="0.2">
      <c r="A78" s="1" t="s">
        <v>120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39370078740157483" right="0.39370078740157483" top="0.51181102362204722" bottom="0.51181102362204722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zoomScaleNormal="100" workbookViewId="0">
      <selection activeCell="L20" sqref="L20"/>
    </sheetView>
  </sheetViews>
  <sheetFormatPr baseColWidth="10" defaultColWidth="12" defaultRowHeight="11.25" x14ac:dyDescent="0.2"/>
  <cols>
    <col min="1" max="1" width="43.5" style="1" bestFit="1" customWidth="1"/>
    <col min="2" max="7" width="18.33203125" style="1" customWidth="1"/>
    <col min="8" max="16384" width="12" style="1"/>
  </cols>
  <sheetData>
    <row r="1" spans="1:7" ht="50.1" customHeight="1" x14ac:dyDescent="0.2">
      <c r="A1" s="23" t="s">
        <v>130</v>
      </c>
      <c r="B1" s="19"/>
      <c r="C1" s="19"/>
      <c r="D1" s="19"/>
      <c r="E1" s="19"/>
      <c r="F1" s="19"/>
      <c r="G1" s="20"/>
    </row>
    <row r="2" spans="1:7" x14ac:dyDescent="0.2">
      <c r="A2" s="40"/>
      <c r="B2" s="11"/>
      <c r="C2" s="12"/>
      <c r="D2" s="18" t="s">
        <v>57</v>
      </c>
      <c r="E2" s="12"/>
      <c r="F2" s="13"/>
      <c r="G2" s="21" t="s">
        <v>56</v>
      </c>
    </row>
    <row r="3" spans="1:7" ht="24.95" customHeight="1" x14ac:dyDescent="0.2">
      <c r="A3" s="41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22"/>
    </row>
    <row r="4" spans="1:7" x14ac:dyDescent="0.2">
      <c r="A4" s="4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43"/>
      <c r="B5" s="14"/>
      <c r="C5" s="14"/>
      <c r="D5" s="14"/>
      <c r="E5" s="14"/>
      <c r="F5" s="14"/>
      <c r="G5" s="14"/>
    </row>
    <row r="6" spans="1:7" x14ac:dyDescent="0.2">
      <c r="A6" s="44" t="s">
        <v>0</v>
      </c>
      <c r="B6" s="4">
        <v>35165914.409999996</v>
      </c>
      <c r="C6" s="4">
        <v>1329604.04</v>
      </c>
      <c r="D6" s="4">
        <f>B6+C6</f>
        <v>36495518.449999996</v>
      </c>
      <c r="E6" s="4">
        <v>18733150.449999999</v>
      </c>
      <c r="F6" s="4">
        <v>18683983.859999999</v>
      </c>
      <c r="G6" s="4">
        <f>D6-E6</f>
        <v>17762367.999999996</v>
      </c>
    </row>
    <row r="7" spans="1:7" x14ac:dyDescent="0.2">
      <c r="A7" s="44"/>
      <c r="B7" s="4"/>
      <c r="C7" s="4"/>
      <c r="D7" s="4"/>
      <c r="E7" s="4"/>
      <c r="F7" s="4"/>
      <c r="G7" s="4"/>
    </row>
    <row r="8" spans="1:7" x14ac:dyDescent="0.2">
      <c r="A8" s="44" t="s">
        <v>1</v>
      </c>
      <c r="B8" s="4">
        <v>913300</v>
      </c>
      <c r="C8" s="4">
        <v>96000</v>
      </c>
      <c r="D8" s="4">
        <f>B8+C8</f>
        <v>1009300</v>
      </c>
      <c r="E8" s="4">
        <v>417127</v>
      </c>
      <c r="F8" s="4">
        <v>417127</v>
      </c>
      <c r="G8" s="4">
        <f>D8-E8</f>
        <v>592173</v>
      </c>
    </row>
    <row r="9" spans="1:7" x14ac:dyDescent="0.2">
      <c r="A9" s="44"/>
      <c r="B9" s="4"/>
      <c r="C9" s="4"/>
      <c r="D9" s="4"/>
      <c r="E9" s="4"/>
      <c r="F9" s="4"/>
      <c r="G9" s="4"/>
    </row>
    <row r="10" spans="1:7" x14ac:dyDescent="0.2">
      <c r="A10" s="44" t="s">
        <v>2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44"/>
      <c r="B11" s="4"/>
      <c r="C11" s="4"/>
      <c r="D11" s="4"/>
      <c r="E11" s="4"/>
      <c r="F11" s="4"/>
      <c r="G11" s="4"/>
    </row>
    <row r="12" spans="1:7" x14ac:dyDescent="0.2">
      <c r="A12" s="44" t="s">
        <v>39</v>
      </c>
      <c r="B12" s="4">
        <v>486320.33</v>
      </c>
      <c r="C12" s="4">
        <v>0</v>
      </c>
      <c r="D12" s="4">
        <f>B12+C12</f>
        <v>486320.33</v>
      </c>
      <c r="E12" s="4">
        <v>360424.19</v>
      </c>
      <c r="F12" s="4">
        <v>360424.19</v>
      </c>
      <c r="G12" s="4">
        <f>D12-E12</f>
        <v>125896.14000000001</v>
      </c>
    </row>
    <row r="13" spans="1:7" x14ac:dyDescent="0.2">
      <c r="A13" s="44"/>
      <c r="B13" s="4"/>
      <c r="C13" s="4"/>
      <c r="D13" s="4"/>
      <c r="E13" s="4"/>
      <c r="F13" s="4"/>
      <c r="G13" s="4"/>
    </row>
    <row r="14" spans="1:7" x14ac:dyDescent="0.2">
      <c r="A14" s="45" t="s">
        <v>36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46"/>
      <c r="B15" s="7"/>
      <c r="C15" s="7"/>
      <c r="D15" s="7"/>
      <c r="E15" s="7"/>
      <c r="F15" s="7"/>
      <c r="G15" s="7"/>
    </row>
    <row r="16" spans="1:7" x14ac:dyDescent="0.2">
      <c r="A16" s="47" t="s">
        <v>50</v>
      </c>
      <c r="B16" s="8">
        <f t="shared" ref="B16:G16" si="0">SUM(B6+B8+B10+B12+B14)</f>
        <v>36565534.739999995</v>
      </c>
      <c r="C16" s="8">
        <f t="shared" si="0"/>
        <v>1425604.04</v>
      </c>
      <c r="D16" s="8">
        <f t="shared" si="0"/>
        <v>37991138.779999994</v>
      </c>
      <c r="E16" s="8">
        <f t="shared" si="0"/>
        <v>19510701.640000001</v>
      </c>
      <c r="F16" s="8">
        <f t="shared" si="0"/>
        <v>19461535.050000001</v>
      </c>
      <c r="G16" s="8">
        <f t="shared" si="0"/>
        <v>18480437.139999997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showGridLines="0" zoomScaleNormal="100" zoomScaleSheetLayoutView="130" workbookViewId="0">
      <selection activeCell="J30" sqref="J30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24" t="s">
        <v>143</v>
      </c>
      <c r="B1" s="25"/>
      <c r="C1" s="25"/>
      <c r="D1" s="25"/>
      <c r="E1" s="25"/>
      <c r="F1" s="25"/>
      <c r="G1" s="26"/>
    </row>
    <row r="2" spans="1:7" ht="12.6" customHeight="1" x14ac:dyDescent="0.2">
      <c r="A2" s="16"/>
      <c r="B2" s="15"/>
      <c r="C2" s="15"/>
      <c r="D2" s="15"/>
      <c r="E2" s="15"/>
      <c r="F2" s="15"/>
      <c r="G2" s="17"/>
    </row>
    <row r="3" spans="1:7" x14ac:dyDescent="0.2">
      <c r="A3" s="40"/>
      <c r="B3" s="11"/>
      <c r="C3" s="12"/>
      <c r="D3" s="18" t="s">
        <v>57</v>
      </c>
      <c r="E3" s="12"/>
      <c r="F3" s="13"/>
      <c r="G3" s="21" t="s">
        <v>56</v>
      </c>
    </row>
    <row r="4" spans="1:7" ht="24.95" customHeight="1" x14ac:dyDescent="0.2">
      <c r="A4" s="41" t="s">
        <v>51</v>
      </c>
      <c r="B4" s="2" t="s">
        <v>52</v>
      </c>
      <c r="C4" s="2" t="s">
        <v>117</v>
      </c>
      <c r="D4" s="2" t="s">
        <v>53</v>
      </c>
      <c r="E4" s="2" t="s">
        <v>54</v>
      </c>
      <c r="F4" s="2" t="s">
        <v>55</v>
      </c>
      <c r="G4" s="22"/>
    </row>
    <row r="5" spans="1:7" x14ac:dyDescent="0.2">
      <c r="A5" s="42"/>
      <c r="B5" s="3">
        <v>1</v>
      </c>
      <c r="C5" s="3">
        <v>2</v>
      </c>
      <c r="D5" s="3" t="s">
        <v>118</v>
      </c>
      <c r="E5" s="3">
        <v>4</v>
      </c>
      <c r="F5" s="3">
        <v>5</v>
      </c>
      <c r="G5" s="3" t="s">
        <v>119</v>
      </c>
    </row>
    <row r="6" spans="1:7" x14ac:dyDescent="0.2">
      <c r="A6" s="48"/>
      <c r="B6" s="5"/>
      <c r="C6" s="5"/>
      <c r="D6" s="5"/>
      <c r="E6" s="5"/>
      <c r="F6" s="5"/>
      <c r="G6" s="5"/>
    </row>
    <row r="7" spans="1:7" x14ac:dyDescent="0.2">
      <c r="A7" s="49" t="s">
        <v>131</v>
      </c>
      <c r="B7" s="4">
        <v>4372364.33</v>
      </c>
      <c r="C7" s="4">
        <v>596592.41</v>
      </c>
      <c r="D7" s="4">
        <f>B7+C7</f>
        <v>4968956.74</v>
      </c>
      <c r="E7" s="4">
        <v>3155570.72</v>
      </c>
      <c r="F7" s="4">
        <v>3146061.31</v>
      </c>
      <c r="G7" s="4">
        <f>D7-E7</f>
        <v>1813386.02</v>
      </c>
    </row>
    <row r="8" spans="1:7" x14ac:dyDescent="0.2">
      <c r="A8" s="49" t="s">
        <v>132</v>
      </c>
      <c r="B8" s="4">
        <v>1836306.87</v>
      </c>
      <c r="C8" s="4">
        <v>509285.2</v>
      </c>
      <c r="D8" s="4">
        <f t="shared" ref="D8:D13" si="0">B8+C8</f>
        <v>2345592.0700000003</v>
      </c>
      <c r="E8" s="4">
        <v>1435580.6</v>
      </c>
      <c r="F8" s="4">
        <v>1429380.6</v>
      </c>
      <c r="G8" s="4">
        <f t="shared" ref="G8:G13" si="1">D8-E8</f>
        <v>910011.4700000002</v>
      </c>
    </row>
    <row r="9" spans="1:7" x14ac:dyDescent="0.2">
      <c r="A9" s="49" t="s">
        <v>133</v>
      </c>
      <c r="B9" s="4">
        <v>1698428.43</v>
      </c>
      <c r="C9" s="4">
        <v>0</v>
      </c>
      <c r="D9" s="4">
        <f t="shared" si="0"/>
        <v>1698428.43</v>
      </c>
      <c r="E9" s="4">
        <v>948754.03</v>
      </c>
      <c r="F9" s="4">
        <v>948754.03</v>
      </c>
      <c r="G9" s="4">
        <f t="shared" si="1"/>
        <v>749674.39999999991</v>
      </c>
    </row>
    <row r="10" spans="1:7" x14ac:dyDescent="0.2">
      <c r="A10" s="49" t="s">
        <v>134</v>
      </c>
      <c r="B10" s="4">
        <v>1068775.28</v>
      </c>
      <c r="C10" s="4">
        <v>154894.84</v>
      </c>
      <c r="D10" s="4">
        <f t="shared" si="0"/>
        <v>1223670.1200000001</v>
      </c>
      <c r="E10" s="4">
        <v>803202.42</v>
      </c>
      <c r="F10" s="4">
        <v>798002.42</v>
      </c>
      <c r="G10" s="4">
        <f t="shared" si="1"/>
        <v>420467.70000000007</v>
      </c>
    </row>
    <row r="11" spans="1:7" x14ac:dyDescent="0.2">
      <c r="A11" s="49" t="s">
        <v>135</v>
      </c>
      <c r="B11" s="4">
        <v>10332917.16</v>
      </c>
      <c r="C11" s="4">
        <v>-2256600.71</v>
      </c>
      <c r="D11" s="4">
        <f t="shared" si="0"/>
        <v>8076316.4500000002</v>
      </c>
      <c r="E11" s="4">
        <v>884421.43</v>
      </c>
      <c r="F11" s="4">
        <v>881221.43</v>
      </c>
      <c r="G11" s="4">
        <f t="shared" si="1"/>
        <v>7191895.0200000005</v>
      </c>
    </row>
    <row r="12" spans="1:7" x14ac:dyDescent="0.2">
      <c r="A12" s="49" t="s">
        <v>136</v>
      </c>
      <c r="B12" s="4">
        <v>8363868.3200000003</v>
      </c>
      <c r="C12" s="4">
        <v>1617604.23</v>
      </c>
      <c r="D12" s="4">
        <f t="shared" si="0"/>
        <v>9981472.5500000007</v>
      </c>
      <c r="E12" s="4">
        <v>6099281.9400000004</v>
      </c>
      <c r="F12" s="4">
        <v>6095281.9400000004</v>
      </c>
      <c r="G12" s="4">
        <f t="shared" si="1"/>
        <v>3882190.6100000003</v>
      </c>
    </row>
    <row r="13" spans="1:7" x14ac:dyDescent="0.2">
      <c r="A13" s="49" t="s">
        <v>137</v>
      </c>
      <c r="B13" s="4">
        <v>3073156.35</v>
      </c>
      <c r="C13" s="4">
        <v>190633.07</v>
      </c>
      <c r="D13" s="4">
        <f t="shared" si="0"/>
        <v>3263789.42</v>
      </c>
      <c r="E13" s="4">
        <v>2080587.27</v>
      </c>
      <c r="F13" s="4">
        <v>2080587.27</v>
      </c>
      <c r="G13" s="4">
        <f t="shared" si="1"/>
        <v>1183202.1499999999</v>
      </c>
    </row>
    <row r="14" spans="1:7" x14ac:dyDescent="0.2">
      <c r="A14" s="49" t="s">
        <v>138</v>
      </c>
      <c r="B14" s="4">
        <v>848955.87</v>
      </c>
      <c r="C14" s="4">
        <v>92191.81</v>
      </c>
      <c r="D14" s="4">
        <f t="shared" ref="D14" si="2">B14+C14</f>
        <v>941147.67999999993</v>
      </c>
      <c r="E14" s="4">
        <v>611541.65</v>
      </c>
      <c r="F14" s="4">
        <v>601694.05000000005</v>
      </c>
      <c r="G14" s="4">
        <f t="shared" ref="G14" si="3">D14-E14</f>
        <v>329606.02999999991</v>
      </c>
    </row>
    <row r="15" spans="1:7" x14ac:dyDescent="0.2">
      <c r="A15" s="49" t="s">
        <v>139</v>
      </c>
      <c r="B15" s="4">
        <v>1856220.8</v>
      </c>
      <c r="C15" s="4">
        <v>356001.7</v>
      </c>
      <c r="D15" s="4">
        <f t="shared" ref="D15" si="4">B15+C15</f>
        <v>2212222.5</v>
      </c>
      <c r="E15" s="4">
        <v>1346014.64</v>
      </c>
      <c r="F15" s="4">
        <v>1334805.06</v>
      </c>
      <c r="G15" s="4">
        <f t="shared" ref="G15" si="5">D15-E15</f>
        <v>866207.8600000001</v>
      </c>
    </row>
    <row r="16" spans="1:7" x14ac:dyDescent="0.2">
      <c r="A16" s="49" t="s">
        <v>140</v>
      </c>
      <c r="B16" s="4">
        <v>707855.31</v>
      </c>
      <c r="C16" s="4">
        <v>2955.34</v>
      </c>
      <c r="D16" s="4">
        <f t="shared" ref="D16" si="6">B16+C16</f>
        <v>710810.65</v>
      </c>
      <c r="E16" s="4">
        <v>483250.2</v>
      </c>
      <c r="F16" s="4">
        <v>483250.2</v>
      </c>
      <c r="G16" s="4">
        <f t="shared" ref="G16" si="7">D16-E16</f>
        <v>227560.45</v>
      </c>
    </row>
    <row r="17" spans="1:7" x14ac:dyDescent="0.2">
      <c r="A17" s="49" t="s">
        <v>141</v>
      </c>
      <c r="B17" s="4">
        <v>1791835.57</v>
      </c>
      <c r="C17" s="4">
        <v>3697.6</v>
      </c>
      <c r="D17" s="4">
        <f t="shared" ref="D17" si="8">B17+C17</f>
        <v>1795533.1700000002</v>
      </c>
      <c r="E17" s="4">
        <v>1175569.1499999999</v>
      </c>
      <c r="F17" s="4">
        <v>1175569.1499999999</v>
      </c>
      <c r="G17" s="4">
        <f t="shared" ref="G17" si="9">D17-E17</f>
        <v>619964.02000000025</v>
      </c>
    </row>
    <row r="18" spans="1:7" x14ac:dyDescent="0.2">
      <c r="A18" s="49" t="s">
        <v>142</v>
      </c>
      <c r="B18" s="4">
        <v>614850.44999999995</v>
      </c>
      <c r="C18" s="4">
        <v>158348.54999999999</v>
      </c>
      <c r="D18" s="4">
        <f t="shared" ref="D18" si="10">B18+C18</f>
        <v>773199</v>
      </c>
      <c r="E18" s="4">
        <v>486927.59</v>
      </c>
      <c r="F18" s="4">
        <v>486927.59</v>
      </c>
      <c r="G18" s="4">
        <f t="shared" ref="G18" si="11">D18-E18</f>
        <v>286271.40999999997</v>
      </c>
    </row>
    <row r="19" spans="1:7" x14ac:dyDescent="0.2">
      <c r="A19" s="49"/>
      <c r="B19" s="4"/>
      <c r="C19" s="4"/>
      <c r="D19" s="4"/>
      <c r="E19" s="4"/>
      <c r="F19" s="4"/>
      <c r="G19" s="4"/>
    </row>
    <row r="20" spans="1:7" x14ac:dyDescent="0.2">
      <c r="A20" s="50" t="s">
        <v>50</v>
      </c>
      <c r="B20" s="9">
        <f t="shared" ref="B20:G20" si="12">SUM(B7:B19)</f>
        <v>36565534.74000001</v>
      </c>
      <c r="C20" s="9">
        <f t="shared" si="12"/>
        <v>1425604.0400000005</v>
      </c>
      <c r="D20" s="9">
        <f t="shared" si="12"/>
        <v>37991138.780000001</v>
      </c>
      <c r="E20" s="9">
        <f t="shared" si="12"/>
        <v>19510701.639999997</v>
      </c>
      <c r="F20" s="9">
        <f t="shared" si="12"/>
        <v>19461535.049999997</v>
      </c>
      <c r="G20" s="9">
        <f t="shared" si="12"/>
        <v>18480437.140000001</v>
      </c>
    </row>
    <row r="23" spans="1:7" ht="45" customHeight="1" x14ac:dyDescent="0.2">
      <c r="A23" s="24" t="s">
        <v>144</v>
      </c>
      <c r="B23" s="25"/>
      <c r="C23" s="25"/>
      <c r="D23" s="25"/>
      <c r="E23" s="25"/>
      <c r="F23" s="25"/>
      <c r="G23" s="26"/>
    </row>
    <row r="24" spans="1:7" ht="15" customHeight="1" x14ac:dyDescent="0.2">
      <c r="A24" s="16"/>
      <c r="B24" s="15"/>
      <c r="C24" s="15"/>
      <c r="D24" s="15"/>
      <c r="E24" s="15"/>
      <c r="F24" s="15"/>
      <c r="G24" s="17"/>
    </row>
    <row r="25" spans="1:7" x14ac:dyDescent="0.2">
      <c r="A25" s="40"/>
      <c r="B25" s="11"/>
      <c r="C25" s="12"/>
      <c r="D25" s="18" t="s">
        <v>57</v>
      </c>
      <c r="E25" s="12"/>
      <c r="F25" s="13"/>
      <c r="G25" s="21" t="s">
        <v>56</v>
      </c>
    </row>
    <row r="26" spans="1:7" ht="22.5" x14ac:dyDescent="0.2">
      <c r="A26" s="41" t="s">
        <v>51</v>
      </c>
      <c r="B26" s="2" t="s">
        <v>52</v>
      </c>
      <c r="C26" s="2" t="s">
        <v>117</v>
      </c>
      <c r="D26" s="2" t="s">
        <v>53</v>
      </c>
      <c r="E26" s="2" t="s">
        <v>54</v>
      </c>
      <c r="F26" s="2" t="s">
        <v>55</v>
      </c>
      <c r="G26" s="22"/>
    </row>
    <row r="27" spans="1:7" x14ac:dyDescent="0.2">
      <c r="A27" s="42"/>
      <c r="B27" s="3">
        <v>1</v>
      </c>
      <c r="C27" s="3">
        <v>2</v>
      </c>
      <c r="D27" s="3" t="s">
        <v>118</v>
      </c>
      <c r="E27" s="3">
        <v>4</v>
      </c>
      <c r="F27" s="3">
        <v>5</v>
      </c>
      <c r="G27" s="3" t="s">
        <v>119</v>
      </c>
    </row>
    <row r="28" spans="1:7" x14ac:dyDescent="0.2">
      <c r="A28" s="43"/>
      <c r="B28" s="14"/>
      <c r="C28" s="14"/>
      <c r="D28" s="14"/>
      <c r="E28" s="14"/>
      <c r="F28" s="14"/>
      <c r="G28" s="14"/>
    </row>
    <row r="29" spans="1:7" x14ac:dyDescent="0.2">
      <c r="A29" s="51" t="s">
        <v>8</v>
      </c>
      <c r="B29" s="4">
        <v>0</v>
      </c>
      <c r="C29" s="4">
        <v>0</v>
      </c>
      <c r="D29" s="4">
        <f>B29+C29</f>
        <v>0</v>
      </c>
      <c r="E29" s="4">
        <v>0</v>
      </c>
      <c r="F29" s="4">
        <v>0</v>
      </c>
      <c r="G29" s="4">
        <f>D29-E29</f>
        <v>0</v>
      </c>
    </row>
    <row r="30" spans="1:7" x14ac:dyDescent="0.2">
      <c r="A30" s="51" t="s">
        <v>9</v>
      </c>
      <c r="B30" s="4">
        <v>0</v>
      </c>
      <c r="C30" s="4">
        <v>0</v>
      </c>
      <c r="D30" s="4">
        <f t="shared" ref="D30:D32" si="13">B30+C30</f>
        <v>0</v>
      </c>
      <c r="E30" s="4">
        <v>0</v>
      </c>
      <c r="F30" s="4">
        <v>0</v>
      </c>
      <c r="G30" s="4">
        <f t="shared" ref="G30:G32" si="14">D30-E30</f>
        <v>0</v>
      </c>
    </row>
    <row r="31" spans="1:7" x14ac:dyDescent="0.2">
      <c r="A31" s="51" t="s">
        <v>10</v>
      </c>
      <c r="B31" s="4">
        <v>0</v>
      </c>
      <c r="C31" s="4">
        <v>0</v>
      </c>
      <c r="D31" s="4">
        <f t="shared" si="13"/>
        <v>0</v>
      </c>
      <c r="E31" s="4">
        <v>0</v>
      </c>
      <c r="F31" s="4">
        <v>0</v>
      </c>
      <c r="G31" s="4">
        <f t="shared" si="14"/>
        <v>0</v>
      </c>
    </row>
    <row r="32" spans="1:7" x14ac:dyDescent="0.2">
      <c r="A32" s="51" t="s">
        <v>121</v>
      </c>
      <c r="B32" s="4">
        <v>0</v>
      </c>
      <c r="C32" s="4">
        <v>0</v>
      </c>
      <c r="D32" s="4">
        <f t="shared" si="13"/>
        <v>0</v>
      </c>
      <c r="E32" s="4">
        <v>0</v>
      </c>
      <c r="F32" s="4">
        <v>0</v>
      </c>
      <c r="G32" s="4">
        <f t="shared" si="14"/>
        <v>0</v>
      </c>
    </row>
    <row r="33" spans="1:7" x14ac:dyDescent="0.2">
      <c r="A33" s="51"/>
      <c r="B33" s="4"/>
      <c r="C33" s="4"/>
      <c r="D33" s="4"/>
      <c r="E33" s="4"/>
      <c r="F33" s="4"/>
      <c r="G33" s="4"/>
    </row>
    <row r="34" spans="1:7" x14ac:dyDescent="0.2">
      <c r="A34" s="50" t="s">
        <v>50</v>
      </c>
      <c r="B34" s="9">
        <f t="shared" ref="B34:G34" si="15">SUM(B29:B32)</f>
        <v>0</v>
      </c>
      <c r="C34" s="9">
        <f t="shared" si="15"/>
        <v>0</v>
      </c>
      <c r="D34" s="9">
        <f t="shared" si="15"/>
        <v>0</v>
      </c>
      <c r="E34" s="9">
        <f t="shared" si="15"/>
        <v>0</v>
      </c>
      <c r="F34" s="9">
        <f t="shared" si="15"/>
        <v>0</v>
      </c>
      <c r="G34" s="9">
        <f t="shared" si="15"/>
        <v>0</v>
      </c>
    </row>
    <row r="37" spans="1:7" ht="45" customHeight="1" x14ac:dyDescent="0.2">
      <c r="A37" s="23" t="s">
        <v>145</v>
      </c>
      <c r="B37" s="19"/>
      <c r="C37" s="19"/>
      <c r="D37" s="19"/>
      <c r="E37" s="19"/>
      <c r="F37" s="19"/>
      <c r="G37" s="20"/>
    </row>
    <row r="38" spans="1:7" x14ac:dyDescent="0.2">
      <c r="A38" s="40"/>
      <c r="B38" s="11"/>
      <c r="C38" s="12"/>
      <c r="D38" s="18" t="s">
        <v>57</v>
      </c>
      <c r="E38" s="12"/>
      <c r="F38" s="13"/>
      <c r="G38" s="21" t="s">
        <v>56</v>
      </c>
    </row>
    <row r="39" spans="1:7" ht="22.5" x14ac:dyDescent="0.2">
      <c r="A39" s="41" t="s">
        <v>51</v>
      </c>
      <c r="B39" s="2" t="s">
        <v>52</v>
      </c>
      <c r="C39" s="2" t="s">
        <v>117</v>
      </c>
      <c r="D39" s="2" t="s">
        <v>53</v>
      </c>
      <c r="E39" s="2" t="s">
        <v>54</v>
      </c>
      <c r="F39" s="2" t="s">
        <v>55</v>
      </c>
      <c r="G39" s="22"/>
    </row>
    <row r="40" spans="1:7" x14ac:dyDescent="0.2">
      <c r="A40" s="42"/>
      <c r="B40" s="3">
        <v>1</v>
      </c>
      <c r="C40" s="3">
        <v>2</v>
      </c>
      <c r="D40" s="3" t="s">
        <v>118</v>
      </c>
      <c r="E40" s="3">
        <v>4</v>
      </c>
      <c r="F40" s="3">
        <v>5</v>
      </c>
      <c r="G40" s="3" t="s">
        <v>119</v>
      </c>
    </row>
    <row r="41" spans="1:7" x14ac:dyDescent="0.2">
      <c r="A41" s="43"/>
      <c r="B41" s="14"/>
      <c r="C41" s="14"/>
      <c r="D41" s="14"/>
      <c r="E41" s="14"/>
      <c r="F41" s="14"/>
      <c r="G41" s="14"/>
    </row>
    <row r="42" spans="1:7" x14ac:dyDescent="0.2">
      <c r="A42" s="52" t="s">
        <v>12</v>
      </c>
      <c r="B42" s="4">
        <v>36565534.740000002</v>
      </c>
      <c r="C42" s="4">
        <v>1425604.04</v>
      </c>
      <c r="D42" s="4">
        <f t="shared" ref="D42:D54" si="16">B42+C42</f>
        <v>37991138.780000001</v>
      </c>
      <c r="E42" s="4">
        <v>19510701.640000001</v>
      </c>
      <c r="F42" s="4">
        <v>19461535.050000001</v>
      </c>
      <c r="G42" s="4">
        <f t="shared" ref="G42:G54" si="17">D42-E42</f>
        <v>18480437.140000001</v>
      </c>
    </row>
    <row r="43" spans="1:7" x14ac:dyDescent="0.2">
      <c r="A43" s="52"/>
      <c r="B43" s="4"/>
      <c r="C43" s="4"/>
      <c r="D43" s="4"/>
      <c r="E43" s="4"/>
      <c r="F43" s="4"/>
      <c r="G43" s="4"/>
    </row>
    <row r="44" spans="1:7" x14ac:dyDescent="0.2">
      <c r="A44" s="52" t="s">
        <v>11</v>
      </c>
      <c r="B44" s="4">
        <v>0</v>
      </c>
      <c r="C44" s="4">
        <v>0</v>
      </c>
      <c r="D44" s="4">
        <f t="shared" si="16"/>
        <v>0</v>
      </c>
      <c r="E44" s="4">
        <v>0</v>
      </c>
      <c r="F44" s="4">
        <v>0</v>
      </c>
      <c r="G44" s="4">
        <f t="shared" si="17"/>
        <v>0</v>
      </c>
    </row>
    <row r="45" spans="1:7" x14ac:dyDescent="0.2">
      <c r="A45" s="52"/>
      <c r="B45" s="4"/>
      <c r="C45" s="4"/>
      <c r="D45" s="4"/>
      <c r="E45" s="4"/>
      <c r="F45" s="4"/>
      <c r="G45" s="4"/>
    </row>
    <row r="46" spans="1:7" x14ac:dyDescent="0.2">
      <c r="A46" s="52" t="s">
        <v>13</v>
      </c>
      <c r="B46" s="4">
        <v>0</v>
      </c>
      <c r="C46" s="4">
        <v>0</v>
      </c>
      <c r="D46" s="4">
        <f t="shared" si="16"/>
        <v>0</v>
      </c>
      <c r="E46" s="4">
        <v>0</v>
      </c>
      <c r="F46" s="4">
        <v>0</v>
      </c>
      <c r="G46" s="4">
        <f t="shared" si="17"/>
        <v>0</v>
      </c>
    </row>
    <row r="47" spans="1:7" x14ac:dyDescent="0.2">
      <c r="A47" s="52"/>
      <c r="B47" s="4"/>
      <c r="C47" s="4"/>
      <c r="D47" s="4"/>
      <c r="E47" s="4"/>
      <c r="F47" s="4"/>
      <c r="G47" s="4"/>
    </row>
    <row r="48" spans="1:7" x14ac:dyDescent="0.2">
      <c r="A48" s="52" t="s">
        <v>25</v>
      </c>
      <c r="B48" s="4">
        <v>0</v>
      </c>
      <c r="C48" s="4">
        <v>0</v>
      </c>
      <c r="D48" s="4">
        <f t="shared" si="16"/>
        <v>0</v>
      </c>
      <c r="E48" s="4">
        <v>0</v>
      </c>
      <c r="F48" s="4">
        <v>0</v>
      </c>
      <c r="G48" s="4">
        <f t="shared" si="17"/>
        <v>0</v>
      </c>
    </row>
    <row r="49" spans="1:7" x14ac:dyDescent="0.2">
      <c r="A49" s="52"/>
      <c r="B49" s="4"/>
      <c r="C49" s="4"/>
      <c r="D49" s="4"/>
      <c r="E49" s="4"/>
      <c r="F49" s="4"/>
      <c r="G49" s="4"/>
    </row>
    <row r="50" spans="1:7" ht="22.5" x14ac:dyDescent="0.2">
      <c r="A50" s="52" t="s">
        <v>26</v>
      </c>
      <c r="B50" s="4">
        <v>0</v>
      </c>
      <c r="C50" s="4">
        <v>0</v>
      </c>
      <c r="D50" s="4">
        <f t="shared" si="16"/>
        <v>0</v>
      </c>
      <c r="E50" s="4">
        <v>0</v>
      </c>
      <c r="F50" s="4">
        <v>0</v>
      </c>
      <c r="G50" s="4">
        <f t="shared" si="17"/>
        <v>0</v>
      </c>
    </row>
    <row r="51" spans="1:7" x14ac:dyDescent="0.2">
      <c r="A51" s="52"/>
      <c r="B51" s="4"/>
      <c r="C51" s="4"/>
      <c r="D51" s="4"/>
      <c r="E51" s="4"/>
      <c r="F51" s="4"/>
      <c r="G51" s="4"/>
    </row>
    <row r="52" spans="1:7" x14ac:dyDescent="0.2">
      <c r="A52" s="52" t="s">
        <v>128</v>
      </c>
      <c r="B52" s="4">
        <v>0</v>
      </c>
      <c r="C52" s="4">
        <v>0</v>
      </c>
      <c r="D52" s="4">
        <f t="shared" si="16"/>
        <v>0</v>
      </c>
      <c r="E52" s="4">
        <v>0</v>
      </c>
      <c r="F52" s="4">
        <v>0</v>
      </c>
      <c r="G52" s="4">
        <f t="shared" si="17"/>
        <v>0</v>
      </c>
    </row>
    <row r="53" spans="1:7" x14ac:dyDescent="0.2">
      <c r="A53" s="52"/>
      <c r="B53" s="4"/>
      <c r="C53" s="4"/>
      <c r="D53" s="4"/>
      <c r="E53" s="4"/>
      <c r="F53" s="4"/>
      <c r="G53" s="4"/>
    </row>
    <row r="54" spans="1:7" x14ac:dyDescent="0.2">
      <c r="A54" s="52" t="s">
        <v>14</v>
      </c>
      <c r="B54" s="4">
        <v>0</v>
      </c>
      <c r="C54" s="4">
        <v>0</v>
      </c>
      <c r="D54" s="4">
        <f t="shared" si="16"/>
        <v>0</v>
      </c>
      <c r="E54" s="4">
        <v>0</v>
      </c>
      <c r="F54" s="4">
        <v>0</v>
      </c>
      <c r="G54" s="4">
        <f t="shared" si="17"/>
        <v>0</v>
      </c>
    </row>
    <row r="55" spans="1:7" x14ac:dyDescent="0.2">
      <c r="A55" s="52"/>
      <c r="B55" s="4"/>
      <c r="C55" s="4"/>
      <c r="D55" s="4"/>
      <c r="E55" s="4"/>
      <c r="F55" s="4"/>
      <c r="G55" s="4"/>
    </row>
    <row r="56" spans="1:7" x14ac:dyDescent="0.2">
      <c r="A56" s="50" t="s">
        <v>50</v>
      </c>
      <c r="B56" s="9">
        <f t="shared" ref="B56:G56" si="18">SUM(B42:B54)</f>
        <v>36565534.740000002</v>
      </c>
      <c r="C56" s="9">
        <f t="shared" si="18"/>
        <v>1425604.04</v>
      </c>
      <c r="D56" s="9">
        <f t="shared" si="18"/>
        <v>37991138.780000001</v>
      </c>
      <c r="E56" s="9">
        <f t="shared" si="18"/>
        <v>19510701.640000001</v>
      </c>
      <c r="F56" s="9">
        <f t="shared" si="18"/>
        <v>19461535.050000001</v>
      </c>
      <c r="G56" s="9">
        <f t="shared" si="18"/>
        <v>18480437.140000001</v>
      </c>
    </row>
    <row r="57" spans="1:7" x14ac:dyDescent="0.2">
      <c r="A57" s="1" t="s">
        <v>120</v>
      </c>
    </row>
  </sheetData>
  <sheetProtection formatCells="0" formatColumns="0" formatRows="0" insertRows="0" deleteRows="0" autoFilter="0"/>
  <mergeCells count="6">
    <mergeCell ref="G3:G4"/>
    <mergeCell ref="A1:G1"/>
    <mergeCell ref="A23:G23"/>
    <mergeCell ref="G38:G39"/>
    <mergeCell ref="G25:G26"/>
    <mergeCell ref="A37:G37"/>
  </mergeCells>
  <printOptions horizontalCentered="1"/>
  <pageMargins left="0.39370078740157483" right="0.39370078740157483" top="0.51181102362204722" bottom="0.51181102362204722" header="0.31496062992125984" footer="0.31496062992125984"/>
  <pageSetup scale="64" orientation="landscape" r:id="rId1"/>
  <rowBreaks count="1" manualBreakCount="1">
    <brk id="6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3" t="s">
        <v>146</v>
      </c>
      <c r="B1" s="19"/>
      <c r="C1" s="19"/>
      <c r="D1" s="19"/>
      <c r="E1" s="19"/>
      <c r="F1" s="19"/>
      <c r="G1" s="20"/>
    </row>
    <row r="2" spans="1:7" x14ac:dyDescent="0.2">
      <c r="A2" s="40"/>
      <c r="B2" s="11"/>
      <c r="C2" s="12"/>
      <c r="D2" s="18" t="s">
        <v>57</v>
      </c>
      <c r="E2" s="12"/>
      <c r="F2" s="13"/>
      <c r="G2" s="21" t="s">
        <v>56</v>
      </c>
    </row>
    <row r="3" spans="1:7" ht="24.95" customHeight="1" x14ac:dyDescent="0.2">
      <c r="A3" s="41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22"/>
    </row>
    <row r="4" spans="1:7" x14ac:dyDescent="0.2">
      <c r="A4" s="4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53"/>
      <c r="B5" s="54"/>
      <c r="C5" s="54"/>
      <c r="D5" s="54"/>
      <c r="E5" s="54"/>
      <c r="F5" s="54"/>
      <c r="G5" s="55"/>
    </row>
    <row r="6" spans="1:7" x14ac:dyDescent="0.2">
      <c r="A6" s="56" t="s">
        <v>15</v>
      </c>
      <c r="B6" s="34">
        <f t="shared" ref="B6:G6" si="0">SUM(B7:B14)</f>
        <v>8363868.3200000003</v>
      </c>
      <c r="C6" s="34">
        <f t="shared" si="0"/>
        <v>1617604.23</v>
      </c>
      <c r="D6" s="34">
        <f t="shared" si="0"/>
        <v>9981472.5500000007</v>
      </c>
      <c r="E6" s="34">
        <f t="shared" si="0"/>
        <v>6099281.9400000004</v>
      </c>
      <c r="F6" s="34">
        <f t="shared" si="0"/>
        <v>6095281.9400000004</v>
      </c>
      <c r="G6" s="35">
        <f t="shared" si="0"/>
        <v>3882190.6100000003</v>
      </c>
    </row>
    <row r="7" spans="1:7" x14ac:dyDescent="0.2">
      <c r="A7" s="57" t="s">
        <v>40</v>
      </c>
      <c r="B7" s="31">
        <v>0</v>
      </c>
      <c r="C7" s="31">
        <v>0</v>
      </c>
      <c r="D7" s="31">
        <f>B7+C7</f>
        <v>0</v>
      </c>
      <c r="E7" s="31">
        <v>0</v>
      </c>
      <c r="F7" s="31">
        <v>0</v>
      </c>
      <c r="G7" s="32">
        <f>D7-E7</f>
        <v>0</v>
      </c>
    </row>
    <row r="8" spans="1:7" x14ac:dyDescent="0.2">
      <c r="A8" s="57" t="s">
        <v>16</v>
      </c>
      <c r="B8" s="31">
        <v>0</v>
      </c>
      <c r="C8" s="31">
        <v>0</v>
      </c>
      <c r="D8" s="31">
        <f t="shared" ref="D8:D14" si="1">B8+C8</f>
        <v>0</v>
      </c>
      <c r="E8" s="31">
        <v>0</v>
      </c>
      <c r="F8" s="31">
        <v>0</v>
      </c>
      <c r="G8" s="32">
        <f t="shared" ref="G8:G14" si="2">D8-E8</f>
        <v>0</v>
      </c>
    </row>
    <row r="9" spans="1:7" x14ac:dyDescent="0.2">
      <c r="A9" s="57" t="s">
        <v>122</v>
      </c>
      <c r="B9" s="31">
        <v>0</v>
      </c>
      <c r="C9" s="31">
        <v>0</v>
      </c>
      <c r="D9" s="31">
        <f t="shared" si="1"/>
        <v>0</v>
      </c>
      <c r="E9" s="31">
        <v>0</v>
      </c>
      <c r="F9" s="31">
        <v>0</v>
      </c>
      <c r="G9" s="32">
        <f t="shared" si="2"/>
        <v>0</v>
      </c>
    </row>
    <row r="10" spans="1:7" x14ac:dyDescent="0.2">
      <c r="A10" s="57" t="s">
        <v>3</v>
      </c>
      <c r="B10" s="31">
        <v>0</v>
      </c>
      <c r="C10" s="31">
        <v>0</v>
      </c>
      <c r="D10" s="31">
        <f t="shared" si="1"/>
        <v>0</v>
      </c>
      <c r="E10" s="31">
        <v>0</v>
      </c>
      <c r="F10" s="31">
        <v>0</v>
      </c>
      <c r="G10" s="32">
        <f t="shared" si="2"/>
        <v>0</v>
      </c>
    </row>
    <row r="11" spans="1:7" x14ac:dyDescent="0.2">
      <c r="A11" s="57" t="s">
        <v>22</v>
      </c>
      <c r="B11" s="31">
        <v>8363868.3200000003</v>
      </c>
      <c r="C11" s="31">
        <v>1617604.23</v>
      </c>
      <c r="D11" s="31">
        <f t="shared" si="1"/>
        <v>9981472.5500000007</v>
      </c>
      <c r="E11" s="31">
        <v>6099281.9400000004</v>
      </c>
      <c r="F11" s="31">
        <v>6095281.9400000004</v>
      </c>
      <c r="G11" s="32">
        <f t="shared" si="2"/>
        <v>3882190.6100000003</v>
      </c>
    </row>
    <row r="12" spans="1:7" x14ac:dyDescent="0.2">
      <c r="A12" s="57" t="s">
        <v>17</v>
      </c>
      <c r="B12" s="31">
        <v>0</v>
      </c>
      <c r="C12" s="31">
        <v>0</v>
      </c>
      <c r="D12" s="31">
        <f t="shared" si="1"/>
        <v>0</v>
      </c>
      <c r="E12" s="31">
        <v>0</v>
      </c>
      <c r="F12" s="31">
        <v>0</v>
      </c>
      <c r="G12" s="32">
        <f t="shared" si="2"/>
        <v>0</v>
      </c>
    </row>
    <row r="13" spans="1:7" x14ac:dyDescent="0.2">
      <c r="A13" s="57" t="s">
        <v>41</v>
      </c>
      <c r="B13" s="31">
        <v>0</v>
      </c>
      <c r="C13" s="31">
        <v>0</v>
      </c>
      <c r="D13" s="31">
        <f t="shared" si="1"/>
        <v>0</v>
      </c>
      <c r="E13" s="31">
        <v>0</v>
      </c>
      <c r="F13" s="31">
        <v>0</v>
      </c>
      <c r="G13" s="32">
        <f t="shared" si="2"/>
        <v>0</v>
      </c>
    </row>
    <row r="14" spans="1:7" x14ac:dyDescent="0.2">
      <c r="A14" s="57" t="s">
        <v>18</v>
      </c>
      <c r="B14" s="31">
        <v>0</v>
      </c>
      <c r="C14" s="31">
        <v>0</v>
      </c>
      <c r="D14" s="31">
        <f t="shared" si="1"/>
        <v>0</v>
      </c>
      <c r="E14" s="31">
        <v>0</v>
      </c>
      <c r="F14" s="31">
        <v>0</v>
      </c>
      <c r="G14" s="32">
        <f t="shared" si="2"/>
        <v>0</v>
      </c>
    </row>
    <row r="15" spans="1:7" x14ac:dyDescent="0.2">
      <c r="A15" s="57"/>
      <c r="B15" s="31"/>
      <c r="C15" s="31"/>
      <c r="D15" s="31"/>
      <c r="E15" s="31"/>
      <c r="F15" s="31"/>
      <c r="G15" s="32"/>
    </row>
    <row r="16" spans="1:7" x14ac:dyDescent="0.2">
      <c r="A16" s="56" t="s">
        <v>19</v>
      </c>
      <c r="B16" s="34">
        <f t="shared" ref="B16:G16" si="3">SUM(B17:B23)</f>
        <v>28201666.420000002</v>
      </c>
      <c r="C16" s="34">
        <f t="shared" si="3"/>
        <v>-192000.18999999994</v>
      </c>
      <c r="D16" s="34">
        <f t="shared" si="3"/>
        <v>28009666.23</v>
      </c>
      <c r="E16" s="34">
        <f t="shared" si="3"/>
        <v>13411419.699999999</v>
      </c>
      <c r="F16" s="34">
        <f t="shared" si="3"/>
        <v>13366253.109999999</v>
      </c>
      <c r="G16" s="35">
        <f t="shared" si="3"/>
        <v>14598246.530000001</v>
      </c>
    </row>
    <row r="17" spans="1:7" x14ac:dyDescent="0.2">
      <c r="A17" s="57" t="s">
        <v>42</v>
      </c>
      <c r="B17" s="31">
        <v>0</v>
      </c>
      <c r="C17" s="31">
        <v>0</v>
      </c>
      <c r="D17" s="31">
        <f>B17+C17</f>
        <v>0</v>
      </c>
      <c r="E17" s="31">
        <v>0</v>
      </c>
      <c r="F17" s="31">
        <v>0</v>
      </c>
      <c r="G17" s="32">
        <f t="shared" ref="G17:G23" si="4">D17-E17</f>
        <v>0</v>
      </c>
    </row>
    <row r="18" spans="1:7" x14ac:dyDescent="0.2">
      <c r="A18" s="57" t="s">
        <v>27</v>
      </c>
      <c r="B18" s="31">
        <v>848955.87</v>
      </c>
      <c r="C18" s="31">
        <v>92191.81</v>
      </c>
      <c r="D18" s="31">
        <f t="shared" ref="D18:D23" si="5">B18+C18</f>
        <v>941147.67999999993</v>
      </c>
      <c r="E18" s="31">
        <v>611541.65</v>
      </c>
      <c r="F18" s="31">
        <v>601694.05000000005</v>
      </c>
      <c r="G18" s="32">
        <f t="shared" si="4"/>
        <v>329606.02999999991</v>
      </c>
    </row>
    <row r="19" spans="1:7" x14ac:dyDescent="0.2">
      <c r="A19" s="57" t="s">
        <v>20</v>
      </c>
      <c r="B19" s="31">
        <v>0</v>
      </c>
      <c r="C19" s="31">
        <v>0</v>
      </c>
      <c r="D19" s="31">
        <f t="shared" si="5"/>
        <v>0</v>
      </c>
      <c r="E19" s="31">
        <v>0</v>
      </c>
      <c r="F19" s="31">
        <v>0</v>
      </c>
      <c r="G19" s="32">
        <f t="shared" si="4"/>
        <v>0</v>
      </c>
    </row>
    <row r="20" spans="1:7" x14ac:dyDescent="0.2">
      <c r="A20" s="57" t="s">
        <v>43</v>
      </c>
      <c r="B20" s="31">
        <v>0</v>
      </c>
      <c r="C20" s="31">
        <v>0</v>
      </c>
      <c r="D20" s="31">
        <f t="shared" si="5"/>
        <v>0</v>
      </c>
      <c r="E20" s="31">
        <v>0</v>
      </c>
      <c r="F20" s="31">
        <v>0</v>
      </c>
      <c r="G20" s="32">
        <f t="shared" si="4"/>
        <v>0</v>
      </c>
    </row>
    <row r="21" spans="1:7" x14ac:dyDescent="0.2">
      <c r="A21" s="57" t="s">
        <v>44</v>
      </c>
      <c r="B21" s="31">
        <v>0</v>
      </c>
      <c r="C21" s="31">
        <v>0</v>
      </c>
      <c r="D21" s="31">
        <f t="shared" si="5"/>
        <v>0</v>
      </c>
      <c r="E21" s="31">
        <v>0</v>
      </c>
      <c r="F21" s="31">
        <v>0</v>
      </c>
      <c r="G21" s="32">
        <f t="shared" si="4"/>
        <v>0</v>
      </c>
    </row>
    <row r="22" spans="1:7" x14ac:dyDescent="0.2">
      <c r="A22" s="57" t="s">
        <v>45</v>
      </c>
      <c r="B22" s="31">
        <v>1856220.8</v>
      </c>
      <c r="C22" s="31">
        <v>356001.7</v>
      </c>
      <c r="D22" s="31">
        <f t="shared" si="5"/>
        <v>2212222.5</v>
      </c>
      <c r="E22" s="31">
        <v>1346014.64</v>
      </c>
      <c r="F22" s="31">
        <v>1334805.06</v>
      </c>
      <c r="G22" s="32">
        <f t="shared" si="4"/>
        <v>866207.8600000001</v>
      </c>
    </row>
    <row r="23" spans="1:7" x14ac:dyDescent="0.2">
      <c r="A23" s="57" t="s">
        <v>4</v>
      </c>
      <c r="B23" s="31">
        <v>25496489.75</v>
      </c>
      <c r="C23" s="31">
        <v>-640193.69999999995</v>
      </c>
      <c r="D23" s="31">
        <f t="shared" si="5"/>
        <v>24856296.050000001</v>
      </c>
      <c r="E23" s="31">
        <v>11453863.41</v>
      </c>
      <c r="F23" s="31">
        <v>11429754</v>
      </c>
      <c r="G23" s="32">
        <f t="shared" si="4"/>
        <v>13402432.640000001</v>
      </c>
    </row>
    <row r="24" spans="1:7" x14ac:dyDescent="0.2">
      <c r="A24" s="57"/>
      <c r="B24" s="31"/>
      <c r="C24" s="31"/>
      <c r="D24" s="31"/>
      <c r="E24" s="31"/>
      <c r="F24" s="31"/>
      <c r="G24" s="32"/>
    </row>
    <row r="25" spans="1:7" x14ac:dyDescent="0.2">
      <c r="A25" s="56" t="s">
        <v>46</v>
      </c>
      <c r="B25" s="34">
        <f t="shared" ref="B25:G25" si="6">SUM(B26:B34)</f>
        <v>0</v>
      </c>
      <c r="C25" s="34">
        <f t="shared" si="6"/>
        <v>0</v>
      </c>
      <c r="D25" s="34">
        <f t="shared" si="6"/>
        <v>0</v>
      </c>
      <c r="E25" s="34">
        <f t="shared" si="6"/>
        <v>0</v>
      </c>
      <c r="F25" s="34">
        <f t="shared" si="6"/>
        <v>0</v>
      </c>
      <c r="G25" s="35">
        <f t="shared" si="6"/>
        <v>0</v>
      </c>
    </row>
    <row r="26" spans="1:7" x14ac:dyDescent="0.2">
      <c r="A26" s="57" t="s">
        <v>28</v>
      </c>
      <c r="B26" s="31">
        <v>0</v>
      </c>
      <c r="C26" s="31">
        <v>0</v>
      </c>
      <c r="D26" s="31">
        <f>B26+C26</f>
        <v>0</v>
      </c>
      <c r="E26" s="31">
        <v>0</v>
      </c>
      <c r="F26" s="31">
        <v>0</v>
      </c>
      <c r="G26" s="32">
        <f t="shared" ref="G26:G34" si="7">D26-E26</f>
        <v>0</v>
      </c>
    </row>
    <row r="27" spans="1:7" x14ac:dyDescent="0.2">
      <c r="A27" s="57" t="s">
        <v>23</v>
      </c>
      <c r="B27" s="31">
        <v>0</v>
      </c>
      <c r="C27" s="31">
        <v>0</v>
      </c>
      <c r="D27" s="31">
        <f t="shared" ref="D27:D34" si="8">B27+C27</f>
        <v>0</v>
      </c>
      <c r="E27" s="31">
        <v>0</v>
      </c>
      <c r="F27" s="31">
        <v>0</v>
      </c>
      <c r="G27" s="32">
        <f t="shared" si="7"/>
        <v>0</v>
      </c>
    </row>
    <row r="28" spans="1:7" x14ac:dyDescent="0.2">
      <c r="A28" s="57" t="s">
        <v>29</v>
      </c>
      <c r="B28" s="31">
        <v>0</v>
      </c>
      <c r="C28" s="31">
        <v>0</v>
      </c>
      <c r="D28" s="31">
        <f t="shared" si="8"/>
        <v>0</v>
      </c>
      <c r="E28" s="31">
        <v>0</v>
      </c>
      <c r="F28" s="31">
        <v>0</v>
      </c>
      <c r="G28" s="32">
        <f t="shared" si="7"/>
        <v>0</v>
      </c>
    </row>
    <row r="29" spans="1:7" x14ac:dyDescent="0.2">
      <c r="A29" s="57" t="s">
        <v>47</v>
      </c>
      <c r="B29" s="31">
        <v>0</v>
      </c>
      <c r="C29" s="31">
        <v>0</v>
      </c>
      <c r="D29" s="31">
        <f t="shared" si="8"/>
        <v>0</v>
      </c>
      <c r="E29" s="31">
        <v>0</v>
      </c>
      <c r="F29" s="31">
        <v>0</v>
      </c>
      <c r="G29" s="32">
        <f t="shared" si="7"/>
        <v>0</v>
      </c>
    </row>
    <row r="30" spans="1:7" x14ac:dyDescent="0.2">
      <c r="A30" s="57" t="s">
        <v>21</v>
      </c>
      <c r="B30" s="31">
        <v>0</v>
      </c>
      <c r="C30" s="31">
        <v>0</v>
      </c>
      <c r="D30" s="31">
        <f t="shared" si="8"/>
        <v>0</v>
      </c>
      <c r="E30" s="31">
        <v>0</v>
      </c>
      <c r="F30" s="31">
        <v>0</v>
      </c>
      <c r="G30" s="32">
        <f t="shared" si="7"/>
        <v>0</v>
      </c>
    </row>
    <row r="31" spans="1:7" x14ac:dyDescent="0.2">
      <c r="A31" s="57" t="s">
        <v>5</v>
      </c>
      <c r="B31" s="31">
        <v>0</v>
      </c>
      <c r="C31" s="31">
        <v>0</v>
      </c>
      <c r="D31" s="31">
        <f t="shared" si="8"/>
        <v>0</v>
      </c>
      <c r="E31" s="31">
        <v>0</v>
      </c>
      <c r="F31" s="31">
        <v>0</v>
      </c>
      <c r="G31" s="32">
        <f t="shared" si="7"/>
        <v>0</v>
      </c>
    </row>
    <row r="32" spans="1:7" x14ac:dyDescent="0.2">
      <c r="A32" s="57" t="s">
        <v>6</v>
      </c>
      <c r="B32" s="31">
        <v>0</v>
      </c>
      <c r="C32" s="31">
        <v>0</v>
      </c>
      <c r="D32" s="31">
        <f t="shared" si="8"/>
        <v>0</v>
      </c>
      <c r="E32" s="31">
        <v>0</v>
      </c>
      <c r="F32" s="31">
        <v>0</v>
      </c>
      <c r="G32" s="32">
        <f t="shared" si="7"/>
        <v>0</v>
      </c>
    </row>
    <row r="33" spans="1:7" x14ac:dyDescent="0.2">
      <c r="A33" s="57" t="s">
        <v>48</v>
      </c>
      <c r="B33" s="31">
        <v>0</v>
      </c>
      <c r="C33" s="31">
        <v>0</v>
      </c>
      <c r="D33" s="31">
        <f t="shared" si="8"/>
        <v>0</v>
      </c>
      <c r="E33" s="31">
        <v>0</v>
      </c>
      <c r="F33" s="31">
        <v>0</v>
      </c>
      <c r="G33" s="32">
        <f t="shared" si="7"/>
        <v>0</v>
      </c>
    </row>
    <row r="34" spans="1:7" x14ac:dyDescent="0.2">
      <c r="A34" s="57" t="s">
        <v>30</v>
      </c>
      <c r="B34" s="31">
        <v>0</v>
      </c>
      <c r="C34" s="31">
        <v>0</v>
      </c>
      <c r="D34" s="31">
        <f t="shared" si="8"/>
        <v>0</v>
      </c>
      <c r="E34" s="31">
        <v>0</v>
      </c>
      <c r="F34" s="31">
        <v>0</v>
      </c>
      <c r="G34" s="32">
        <f t="shared" si="7"/>
        <v>0</v>
      </c>
    </row>
    <row r="35" spans="1:7" x14ac:dyDescent="0.2">
      <c r="A35" s="57"/>
      <c r="B35" s="31"/>
      <c r="C35" s="31"/>
      <c r="D35" s="31"/>
      <c r="E35" s="31"/>
      <c r="F35" s="31"/>
      <c r="G35" s="32"/>
    </row>
    <row r="36" spans="1:7" x14ac:dyDescent="0.2">
      <c r="A36" s="56" t="s">
        <v>31</v>
      </c>
      <c r="B36" s="34">
        <f t="shared" ref="B36:G36" si="9">SUM(B37:B40)</f>
        <v>0</v>
      </c>
      <c r="C36" s="34">
        <f t="shared" si="9"/>
        <v>0</v>
      </c>
      <c r="D36" s="34">
        <f t="shared" si="9"/>
        <v>0</v>
      </c>
      <c r="E36" s="34">
        <f t="shared" si="9"/>
        <v>0</v>
      </c>
      <c r="F36" s="34">
        <f t="shared" si="9"/>
        <v>0</v>
      </c>
      <c r="G36" s="35">
        <f t="shared" si="9"/>
        <v>0</v>
      </c>
    </row>
    <row r="37" spans="1:7" x14ac:dyDescent="0.2">
      <c r="A37" s="57" t="s">
        <v>49</v>
      </c>
      <c r="B37" s="31">
        <v>0</v>
      </c>
      <c r="C37" s="31">
        <v>0</v>
      </c>
      <c r="D37" s="31">
        <f>B37+C37</f>
        <v>0</v>
      </c>
      <c r="E37" s="31">
        <v>0</v>
      </c>
      <c r="F37" s="31">
        <v>0</v>
      </c>
      <c r="G37" s="32">
        <f t="shared" ref="G37:G40" si="10">D37-E37</f>
        <v>0</v>
      </c>
    </row>
    <row r="38" spans="1:7" ht="11.25" customHeight="1" x14ac:dyDescent="0.2">
      <c r="A38" s="57" t="s">
        <v>24</v>
      </c>
      <c r="B38" s="31">
        <v>0</v>
      </c>
      <c r="C38" s="31">
        <v>0</v>
      </c>
      <c r="D38" s="31">
        <f t="shared" ref="D38:D40" si="11">B38+C38</f>
        <v>0</v>
      </c>
      <c r="E38" s="31">
        <v>0</v>
      </c>
      <c r="F38" s="31">
        <v>0</v>
      </c>
      <c r="G38" s="32">
        <f t="shared" si="10"/>
        <v>0</v>
      </c>
    </row>
    <row r="39" spans="1:7" x14ac:dyDescent="0.2">
      <c r="A39" s="57" t="s">
        <v>32</v>
      </c>
      <c r="B39" s="31">
        <v>0</v>
      </c>
      <c r="C39" s="31">
        <v>0</v>
      </c>
      <c r="D39" s="31">
        <f t="shared" si="11"/>
        <v>0</v>
      </c>
      <c r="E39" s="31">
        <v>0</v>
      </c>
      <c r="F39" s="31">
        <v>0</v>
      </c>
      <c r="G39" s="32">
        <f t="shared" si="10"/>
        <v>0</v>
      </c>
    </row>
    <row r="40" spans="1:7" x14ac:dyDescent="0.2">
      <c r="A40" s="57" t="s">
        <v>7</v>
      </c>
      <c r="B40" s="31">
        <v>0</v>
      </c>
      <c r="C40" s="31">
        <v>0</v>
      </c>
      <c r="D40" s="31">
        <f t="shared" si="11"/>
        <v>0</v>
      </c>
      <c r="E40" s="31">
        <v>0</v>
      </c>
      <c r="F40" s="31">
        <v>0</v>
      </c>
      <c r="G40" s="32">
        <f t="shared" si="10"/>
        <v>0</v>
      </c>
    </row>
    <row r="41" spans="1:7" x14ac:dyDescent="0.2">
      <c r="A41" s="57"/>
      <c r="B41" s="31"/>
      <c r="C41" s="31"/>
      <c r="D41" s="31"/>
      <c r="E41" s="31"/>
      <c r="F41" s="31"/>
      <c r="G41" s="32"/>
    </row>
    <row r="42" spans="1:7" x14ac:dyDescent="0.2">
      <c r="A42" s="37" t="s">
        <v>50</v>
      </c>
      <c r="B42" s="38">
        <f t="shared" ref="B42:G42" si="12">SUM(B36+B25+B16+B6)</f>
        <v>36565534.740000002</v>
      </c>
      <c r="C42" s="38">
        <f t="shared" si="12"/>
        <v>1425604.04</v>
      </c>
      <c r="D42" s="38">
        <f t="shared" si="12"/>
        <v>37991138.780000001</v>
      </c>
      <c r="E42" s="38">
        <f t="shared" si="12"/>
        <v>19510701.640000001</v>
      </c>
      <c r="F42" s="38">
        <f t="shared" si="12"/>
        <v>19461535.050000001</v>
      </c>
      <c r="G42" s="39">
        <f t="shared" si="12"/>
        <v>18480437.140000001</v>
      </c>
    </row>
    <row r="44" spans="1:7" x14ac:dyDescent="0.2">
      <c r="A44" s="1" t="s">
        <v>120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39370078740157483" right="0.39370078740157483" top="0.51181102362204722" bottom="0.51181102362204722" header="0.31496062992125984" footer="0.31496062992125984"/>
  <pageSetup scale="8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COG</vt:lpstr>
      <vt:lpstr>CTG</vt:lpstr>
      <vt:lpstr>CA</vt:lpstr>
      <vt:lpstr>CFG</vt:lpstr>
      <vt:lpstr>CA!Área_de_impresión</vt:lpstr>
      <vt:lpstr>COG!Títulos_a_imprimir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CLAGUILARO-PC</cp:lastModifiedBy>
  <cp:lastPrinted>2024-10-09T19:16:52Z</cp:lastPrinted>
  <dcterms:created xsi:type="dcterms:W3CDTF">2014-02-10T03:37:14Z</dcterms:created>
  <dcterms:modified xsi:type="dcterms:W3CDTF">2024-10-09T19:17:31Z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