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2022_06_27_Definitiva\DIF-GTO1\Estados financieros\2024\M13D_2403\"/>
    </mc:Choice>
  </mc:AlternateContent>
  <bookViews>
    <workbookView xWindow="-105" yWindow="-105" windowWidth="23265" windowHeight="12465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2" l="1"/>
  <c r="E57" i="2"/>
  <c r="G10" i="10"/>
  <c r="G21" i="8"/>
  <c r="G20" i="8"/>
  <c r="G19" i="8"/>
  <c r="G18" i="8"/>
  <c r="G17" i="8"/>
  <c r="G16" i="8"/>
  <c r="G15" i="8"/>
  <c r="G14" i="8"/>
  <c r="G13" i="8"/>
  <c r="G12" i="8"/>
  <c r="G11" i="8"/>
  <c r="G10" i="8"/>
  <c r="G82" i="7"/>
  <c r="D82" i="7"/>
  <c r="D81" i="7"/>
  <c r="G81" i="7" s="1"/>
  <c r="G80" i="7"/>
  <c r="D80" i="7"/>
  <c r="D79" i="7"/>
  <c r="G79" i="7" s="1"/>
  <c r="G78" i="7"/>
  <c r="D78" i="7"/>
  <c r="D77" i="7"/>
  <c r="D75" i="7" s="1"/>
  <c r="G76" i="7"/>
  <c r="D76" i="7"/>
  <c r="F75" i="7"/>
  <c r="E75" i="7"/>
  <c r="C75" i="7"/>
  <c r="B75" i="7"/>
  <c r="G74" i="7"/>
  <c r="D74" i="7"/>
  <c r="D73" i="7"/>
  <c r="D71" i="7" s="1"/>
  <c r="G72" i="7"/>
  <c r="D72" i="7"/>
  <c r="F71" i="7"/>
  <c r="E71" i="7"/>
  <c r="C71" i="7"/>
  <c r="B71" i="7"/>
  <c r="G70" i="7"/>
  <c r="G69" i="7"/>
  <c r="G68" i="7"/>
  <c r="G67" i="7"/>
  <c r="G66" i="7"/>
  <c r="G65" i="7"/>
  <c r="G64" i="7"/>
  <c r="G63" i="7"/>
  <c r="F62" i="7"/>
  <c r="E62" i="7"/>
  <c r="D62" i="7"/>
  <c r="C62" i="7"/>
  <c r="B62" i="7"/>
  <c r="D61" i="7"/>
  <c r="G61" i="7" s="1"/>
  <c r="G60" i="7"/>
  <c r="D60" i="7"/>
  <c r="D59" i="7"/>
  <c r="G59" i="7" s="1"/>
  <c r="F58" i="7"/>
  <c r="E58" i="7"/>
  <c r="D58" i="7"/>
  <c r="C58" i="7"/>
  <c r="B58" i="7"/>
  <c r="G57" i="7"/>
  <c r="G56" i="7"/>
  <c r="G55" i="7"/>
  <c r="G54" i="7"/>
  <c r="G53" i="7"/>
  <c r="G52" i="7"/>
  <c r="G51" i="7"/>
  <c r="G50" i="7"/>
  <c r="G49" i="7"/>
  <c r="F48" i="7"/>
  <c r="E48" i="7"/>
  <c r="D48" i="7"/>
  <c r="C48" i="7"/>
  <c r="B48" i="7"/>
  <c r="G47" i="7"/>
  <c r="G46" i="7"/>
  <c r="G45" i="7"/>
  <c r="G44" i="7"/>
  <c r="G43" i="7"/>
  <c r="G42" i="7"/>
  <c r="G41" i="7"/>
  <c r="G40" i="7"/>
  <c r="G39" i="7"/>
  <c r="F38" i="7"/>
  <c r="E38" i="7"/>
  <c r="D38" i="7"/>
  <c r="C38" i="7"/>
  <c r="B38" i="7"/>
  <c r="G37" i="7"/>
  <c r="G36" i="7"/>
  <c r="G35" i="7"/>
  <c r="G34" i="7"/>
  <c r="G33" i="7"/>
  <c r="G32" i="7"/>
  <c r="G31" i="7"/>
  <c r="G30" i="7"/>
  <c r="G29" i="7"/>
  <c r="F28" i="7"/>
  <c r="E28" i="7"/>
  <c r="D28" i="7"/>
  <c r="C28" i="7"/>
  <c r="B28" i="7"/>
  <c r="G27" i="7"/>
  <c r="G26" i="7"/>
  <c r="G25" i="7"/>
  <c r="G24" i="7"/>
  <c r="G23" i="7"/>
  <c r="G22" i="7"/>
  <c r="G21" i="7"/>
  <c r="G20" i="7"/>
  <c r="G19" i="7"/>
  <c r="F18" i="7"/>
  <c r="E18" i="7"/>
  <c r="D18" i="7"/>
  <c r="C18" i="7"/>
  <c r="B18" i="7"/>
  <c r="G17" i="7"/>
  <c r="G16" i="7"/>
  <c r="G15" i="7"/>
  <c r="G14" i="7"/>
  <c r="G13" i="7"/>
  <c r="G12" i="7"/>
  <c r="G11" i="7"/>
  <c r="F10" i="7"/>
  <c r="E10" i="7"/>
  <c r="D10" i="7"/>
  <c r="C10" i="7"/>
  <c r="B10" i="7"/>
  <c r="E9" i="7"/>
  <c r="G62" i="7" l="1"/>
  <c r="D9" i="7"/>
  <c r="B9" i="7"/>
  <c r="F9" i="7"/>
  <c r="C9" i="7"/>
  <c r="G10" i="7"/>
  <c r="G28" i="7"/>
  <c r="G48" i="7"/>
  <c r="G18" i="7"/>
  <c r="G38" i="7"/>
  <c r="G58" i="7"/>
  <c r="G73" i="7"/>
  <c r="G71" i="7" s="1"/>
  <c r="G77" i="7"/>
  <c r="G75" i="7" s="1"/>
  <c r="G9" i="7" l="1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3" i="8"/>
  <c r="D23" i="8"/>
  <c r="E23" i="8"/>
  <c r="F23" i="8"/>
  <c r="F33" i="8" s="1"/>
  <c r="G23" i="8"/>
  <c r="B23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F150" i="7"/>
  <c r="F146" i="7"/>
  <c r="F137" i="7"/>
  <c r="F133" i="7"/>
  <c r="F123" i="7"/>
  <c r="F113" i="7"/>
  <c r="F103" i="7"/>
  <c r="F93" i="7"/>
  <c r="F85" i="7"/>
  <c r="E150" i="7"/>
  <c r="E146" i="7"/>
  <c r="E137" i="7"/>
  <c r="E84" i="7" s="1"/>
  <c r="E133" i="7"/>
  <c r="E123" i="7"/>
  <c r="E113" i="7"/>
  <c r="E103" i="7"/>
  <c r="E93" i="7"/>
  <c r="E85" i="7"/>
  <c r="D150" i="7"/>
  <c r="D146" i="7"/>
  <c r="D137" i="7"/>
  <c r="D133" i="7"/>
  <c r="D123" i="7"/>
  <c r="D113" i="7"/>
  <c r="D93" i="7"/>
  <c r="D85" i="7"/>
  <c r="C150" i="7"/>
  <c r="C146" i="7"/>
  <c r="C137" i="7"/>
  <c r="C133" i="7"/>
  <c r="C123" i="7"/>
  <c r="C113" i="7"/>
  <c r="C103" i="7"/>
  <c r="C93" i="7"/>
  <c r="C85" i="7"/>
  <c r="B150" i="7"/>
  <c r="B146" i="7"/>
  <c r="B137" i="7"/>
  <c r="B133" i="7"/>
  <c r="B123" i="7"/>
  <c r="B113" i="7"/>
  <c r="B103" i="7"/>
  <c r="B93" i="7"/>
  <c r="B85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41" i="6"/>
  <c r="E75" i="6"/>
  <c r="E67" i="6"/>
  <c r="E59" i="6"/>
  <c r="E54" i="6"/>
  <c r="E65" i="6" s="1"/>
  <c r="E45" i="6"/>
  <c r="E37" i="6"/>
  <c r="E35" i="6"/>
  <c r="E28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41" i="6"/>
  <c r="C75" i="6"/>
  <c r="C67" i="6"/>
  <c r="C59" i="6"/>
  <c r="C54" i="6"/>
  <c r="C65" i="6" s="1"/>
  <c r="C45" i="6"/>
  <c r="C37" i="6"/>
  <c r="C35" i="6"/>
  <c r="C28" i="6"/>
  <c r="C41" i="6"/>
  <c r="B75" i="6"/>
  <c r="B67" i="6"/>
  <c r="B59" i="6"/>
  <c r="B54" i="6"/>
  <c r="B45" i="6"/>
  <c r="B37" i="6"/>
  <c r="B35" i="6"/>
  <c r="B28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F47" i="2" s="1"/>
  <c r="F59" i="2" s="1"/>
  <c r="E9" i="2"/>
  <c r="E47" i="2" s="1"/>
  <c r="E59" i="2" s="1"/>
  <c r="C60" i="2"/>
  <c r="B60" i="2"/>
  <c r="C41" i="2"/>
  <c r="B41" i="2"/>
  <c r="C38" i="2"/>
  <c r="F79" i="2" l="1"/>
  <c r="E33" i="8"/>
  <c r="E79" i="2"/>
  <c r="E81" i="2"/>
  <c r="F81" i="2"/>
  <c r="K20" i="4"/>
  <c r="E20" i="4"/>
  <c r="I20" i="4"/>
  <c r="C77" i="9"/>
  <c r="D77" i="9"/>
  <c r="B33" i="8"/>
  <c r="D33" i="8"/>
  <c r="C33" i="8"/>
  <c r="G33" i="8"/>
  <c r="G123" i="7"/>
  <c r="B84" i="7"/>
  <c r="C84" i="7"/>
  <c r="C159" i="7" s="1"/>
  <c r="G93" i="7"/>
  <c r="G133" i="7"/>
  <c r="G150" i="7"/>
  <c r="B159" i="7"/>
  <c r="D84" i="7"/>
  <c r="E159" i="7"/>
  <c r="F84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G103" i="7"/>
  <c r="G85" i="7"/>
  <c r="F159" i="7"/>
  <c r="C70" i="6"/>
  <c r="F70" i="6"/>
  <c r="G45" i="6"/>
  <c r="G65" i="6" s="1"/>
  <c r="G16" i="6"/>
  <c r="G41" i="6" s="1"/>
  <c r="G37" i="6"/>
  <c r="E77" i="9" l="1"/>
  <c r="G77" i="9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C47" i="2" l="1"/>
  <c r="B47" i="2"/>
  <c r="B62" i="2" s="1"/>
  <c r="C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<sst xmlns="http://schemas.openxmlformats.org/spreadsheetml/2006/main" count="825" uniqueCount="579">
  <si>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</si>
  <si>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</si>
  <si>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</si>
  <si>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</si>
  <si>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</si>
  <si>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</si>
  <si>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</si>
  <si>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</si>
  <si>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</si>
  <si>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</si>
  <si>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</si>
  <si>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</si>
  <si>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</si>
  <si>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</si>
  <si>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</si>
  <si>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</si>
  <si>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</si>
  <si>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</si>
  <si>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</si>
  <si>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</si>
  <si>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</si>
  <si>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</si>
  <si>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</si>
  <si>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</si>
  <si>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</si>
  <si>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</si>
  <si>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</si>
  <si>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</si>
  <si>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</si>
  <si>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</si>
  <si>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</si>
  <si>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</si>
  <si>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</si>
  <si>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</si>
  <si>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</si>
  <si>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</si>
  <si>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</si>
  <si>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</si>
  <si>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</si>
  <si>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</si>
  <si>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</si>
  <si>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</si>
  <si>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</si>
  <si>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</si>
  <si>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</si>
  <si>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</si>
  <si>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</si>
  <si>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</si>
  <si>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</si>
  <si>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</si>
  <si>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</si>
  <si>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</si>
  <si>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</si>
  <si>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</si>
  <si>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</si>
  <si>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</si>
  <si>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</si>
  <si>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</si>
  <si>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</si>
  <si>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</si>
  <si>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</si>
  <si>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</si>
  <si>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</si>
  <si>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</si>
  <si>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</si>
  <si>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</si>
  <si>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</si>
  <si>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</si>
  <si>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</si>
  <si>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</si>
  <si>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</si>
  <si>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</si>
  <si>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</si>
  <si>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</si>
  <si>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</si>
  <si>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</si>
  <si>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</si>
  <si>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</si>
  <si>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</si>
  <si>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</si>
  <si>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</si>
  <si>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</si>
  <si>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</si>
  <si>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</si>
  <si>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</si>
  <si>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</si>
  <si>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</si>
  <si>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</si>
  <si>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</si>
  <si>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</si>
  <si>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</si>
  <si>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</si>
  <si>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</si>
  <si>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</si>
  <si>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</si>
  <si>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</si>
  <si>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</si>
  <si>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</si>
  <si>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</si>
  <si>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</si>
  <si>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</si>
  <si>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</si>
  <si>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</si>
  <si>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</si>
  <si>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</si>
  <si>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</si>
  <si>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</si>
  <si>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</si>
  <si>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</si>
  <si>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</si>
  <si>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</si>
  <si>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</si>
  <si>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</si>
  <si>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</si>
  <si>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</si>
  <si>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</si>
  <si>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</si>
  <si>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</si>
  <si>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</si>
  <si>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</si>
  <si>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</si>
  <si>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</si>
  <si>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</si>
  <si>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</si>
  <si>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</si>
  <si>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</si>
  <si>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</si>
  <si>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</si>
  <si>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</si>
  <si>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</si>
  <si>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</si>
  <si>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</si>
  <si>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</si>
  <si>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</si>
  <si>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</si>
  <si>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</si>
  <si>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</si>
  <si>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</si>
  <si>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</si>
  <si>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</si>
  <si>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</si>
  <si>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</si>
  <si>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</si>
  <si>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</si>
  <si>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</si>
  <si>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</si>
  <si>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</si>
  <si>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</si>
  <si>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</si>
  <si>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</si>
  <si>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</si>
  <si>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</si>
  <si>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</si>
  <si>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</si>
  <si>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</si>
  <si>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</si>
  <si>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</si>
  <si>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</si>
  <si>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</si>
  <si>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</si>
  <si>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</si>
  <si>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</si>
  <si>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</si>
  <si>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</si>
  <si>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</si>
  <si>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</si>
  <si>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</si>
  <si>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</si>
  <si>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</si>
  <si>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</si>
  <si>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</si>
  <si>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</si>
  <si>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</si>
  <si>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</si>
  <si>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</si>
  <si>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</si>
  <si>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</si>
  <si>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</si>
  <si>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</si>
  <si>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</si>
  <si>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</si>
  <si>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</si>
  <si>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</si>
  <si>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</si>
  <si>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</si>
  <si>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</si>
  <si>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</si>
  <si>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</si>
  <si>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</si>
  <si>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</si>
  <si>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</si>
  <si>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</si>
  <si>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</si>
  <si>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</si>
  <si>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</si>
  <si>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</si>
  <si>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</si>
  <si>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</si>
  <si>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</si>
  <si>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</si>
  <si>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</si>
  <si>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</si>
  <si>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</si>
  <si>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</si>
  <si>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</si>
  <si>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</si>
  <si>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</si>
  <si>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</si>
  <si>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</si>
  <si>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</si>
  <si>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</si>
  <si>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</si>
  <si>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</si>
  <si>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</si>
  <si>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</si>
  <si>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</si>
  <si>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</si>
  <si>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</si>
  <si>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</si>
  <si>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</si>
  <si>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</si>
  <si>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</si>
  <si>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</si>
  <si>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</si>
  <si>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</si>
  <si>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</si>
  <si>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</si>
  <si>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</si>
  <si>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</si>
  <si>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</si>
  <si>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</si>
  <si>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</si>
  <si>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</si>
  <si>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</si>
  <si>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</si>
  <si>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</si>
  <si>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</si>
  <si>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</si>
  <si>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</si>
  <si>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</si>
  <si>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</si>
  <si>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</si>
  <si>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</si>
  <si>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</si>
  <si>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</si>
  <si>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</si>
  <si>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</si>
  <si>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</si>
  <si>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</si>
  <si>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</si>
  <si>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</si>
  <si>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</si>
  <si>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</si>
  <si>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</si>
  <si>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</si>
  <si>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</si>
  <si>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</si>
  <si>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</si>
  <si>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</si>
  <si>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</si>
  <si>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</si>
  <si>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</si>
  <si>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</si>
  <si>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</si>
  <si>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</si>
  <si>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</si>
  <si>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</si>
  <si>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</si>
  <si>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</si>
  <si>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</si>
  <si>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</si>
  <si>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</si>
  <si>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</si>
  <si>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</si>
  <si>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</si>
  <si>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</si>
  <si>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</si>
  <si>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</si>
  <si>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</si>
  <si>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</si>
  <si>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</si>
  <si>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</si>
  <si>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</si>
  <si>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</si>
  <si>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</si>
  <si>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</si>
  <si>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</si>
  <si>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</si>
  <si>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</si>
  <si>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</si>
  <si>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</si>
  <si>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</si>
  <si>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</si>
  <si>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</si>
  <si>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</si>
  <si>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</si>
  <si>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</si>
  <si>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</si>
  <si>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</si>
  <si>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</si>
  <si>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</si>
  <si>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</si>
  <si>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</si>
  <si>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</si>
  <si>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</si>
  <si>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</si>
  <si>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</si>
  <si>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</si>
  <si>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</si>
  <si>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</si>
  <si>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</si>
  <si>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</si>
  <si>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</si>
  <si>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</si>
  <si>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</si>
  <si>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</si>
  <si>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</si>
  <si>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</si>
  <si>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</si>
  <si>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</si>
  <si>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</si>
  <si>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</si>
  <si>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</si>
  <si>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</si>
  <si>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</si>
  <si>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</si>
  <si>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</si>
  <si>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</si>
  <si>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</si>
  <si>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</si>
  <si>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</si>
  <si>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</si>
  <si>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</si>
  <si>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</si>
  <si>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</si>
  <si>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</si>
  <si>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</si>
  <si>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</si>
  <si>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</si>
  <si>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</si>
  <si>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</si>
  <si>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</si>
  <si>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</si>
  <si>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</si>
  <si>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</si>
  <si>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</si>
  <si>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</si>
  <si>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</si>
  <si>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</si>
  <si>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</si>
  <si>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</si>
  <si>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</si>
  <si>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</si>
  <si>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</si>
  <si>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</si>
  <si>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</si>
  <si>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</si>
  <si>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</si>
  <si>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</si>
  <si>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</si>
  <si>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</si>
  <si>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</si>
  <si>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</si>
  <si>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</si>
  <si>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</si>
  <si>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</si>
  <si>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</si>
  <si>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</si>
  <si>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</si>
  <si>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</si>
  <si>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</si>
  <si>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</si>
  <si>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</si>
  <si>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</si>
  <si>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</si>
  <si>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</si>
  <si>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</si>
  <si>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</si>
  <si>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</si>
  <si>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</si>
  <si>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</si>
  <si>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</si>
  <si>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</si>
  <si>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</si>
  <si>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</si>
  <si>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</si>
  <si>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</si>
  <si>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</si>
  <si>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</si>
  <si>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</si>
  <si>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</si>
  <si>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</si>
  <si>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</si>
  <si>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</si>
  <si>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</si>
  <si>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</si>
  <si>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</si>
  <si>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</si>
  <si>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</si>
  <si>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</si>
  <si>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</si>
  <si>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</si>
  <si>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</si>
  <si>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</si>
  <si>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</si>
  <si>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</si>
  <si>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</si>
  <si>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</si>
  <si>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</si>
  <si>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</si>
  <si>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</si>
  <si>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</si>
  <si>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</si>
  <si>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</si>
  <si>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</si>
  <si>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</si>
  <si>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</si>
  <si>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</si>
  <si>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</si>
  <si>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</si>
  <si>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</si>
  <si>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</si>
  <si>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</si>
  <si>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</si>
  <si>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</si>
  <si>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</si>
  <si>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</si>
  <si>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</si>
  <si>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</si>
  <si>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</si>
  <si>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</si>
  <si>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</si>
  <si>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</si>
  <si>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</si>
  <si>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</si>
  <si>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</si>
  <si>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</si>
  <si>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</si>
  <si>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</si>
  <si>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</si>
  <si>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</si>
  <si>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</si>
  <si>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</si>
  <si>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</si>
  <si>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</si>
  <si>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</si>
  <si>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</si>
  <si>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</si>
  <si>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</si>
  <si>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</si>
  <si>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</si>
  <si>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</si>
  <si>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</si>
  <si>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</si>
  <si>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</si>
  <si>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</si>
  <si>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</si>
  <si>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</si>
  <si>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</si>
  <si>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</si>
  <si>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</si>
  <si>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</si>
  <si>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</si>
  <si>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</si>
  <si>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</si>
  <si>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</si>
  <si>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</si>
  <si>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</si>
  <si>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</si>
  <si>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</si>
  <si>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</si>
  <si>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</si>
  <si>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</si>
  <si>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</si>
  <si>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</si>
  <si>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</si>
  <si>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</si>
  <si>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</si>
  <si>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</si>
  <si>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</si>
  <si>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</si>
  <si>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</si>
  <si>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</si>
  <si>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</si>
  <si>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</si>
  <si>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</si>
  <si>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</si>
  <si>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</si>
  <si>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</si>
  <si>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</si>
  <si>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</si>
  <si>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</si>
  <si>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</si>
  <si>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</si>
  <si>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</si>
  <si>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</si>
  <si>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</si>
  <si>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</si>
  <si>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</si>
  <si>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</si>
  <si>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</si>
  <si>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</si>
  <si>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</si>
  <si>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</si>
  <si>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</si>
  <si>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</si>
  <si>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</si>
  <si>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</si>
  <si>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</si>
  <si>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</si>
  <si>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</si>
  <si>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</si>
  <si>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</si>
  <si>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</si>
  <si>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</si>
  <si>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</si>
  <si>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</si>
  <si>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</si>
  <si>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</si>
  <si>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</si>
  <si>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</si>
  <si>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</si>
  <si>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</si>
  <si>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</si>
  <si>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</si>
  <si>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</si>
  <si>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</si>
  <si>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</si>
  <si>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</si>
  <si>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</si>
  <si>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</si>
  <si>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</si>
  <si>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</si>
  <si>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</si>
  <si>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</si>
  <si>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</si>
  <si>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</si>
  <si>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</si>
  <si>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</si>
  <si>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</si>
  <si>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</si>
  <si>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</si>
  <si>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</si>
  <si>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</si>
  <si>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</si>
  <si>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</si>
  <si>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</si>
  <si>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</si>
  <si>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</si>
  <si>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</si>
  <si>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</si>
  <si>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</si>
  <si>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</si>
  <si>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</si>
  <si>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</si>
  <si>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</si>
  <si>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</si>
  <si>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</si>
  <si>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</si>
  <si>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</si>
  <si>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</si>
  <si>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</si>
  <si>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</si>
  <si>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</si>
  <si>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 xml:space="preserve"> Sistema para el Desarrollo Integral de la Familia de Guanajuato, Gto.</t>
  </si>
  <si>
    <t>31120M13D010100 DIRECCION GENERAL</t>
  </si>
  <si>
    <t>31120M13D010200 UNIDAD MUNICIPAL DE REHABILITACION</t>
  </si>
  <si>
    <t>31120M13D010300 ASISTENCIA SOCIAL A POBLACIÓN MARGINADA</t>
  </si>
  <si>
    <t>31120M13D010400 COORDINACION DE CENTROS GERONTOLOGICOS</t>
  </si>
  <si>
    <t>31120M13D010500 CENTRO COLIBRI PROTECCION NNA</t>
  </si>
  <si>
    <t>31120M13D020100 DIRECCION ADMINISTRATIVA</t>
  </si>
  <si>
    <t>31120M13D020200 COORDINACION DE ESTANCIAS INFANTILES</t>
  </si>
  <si>
    <t>31120M13D030200 COMUNIDAD DIFERENTE</t>
  </si>
  <si>
    <t>31120M13D030300 ASISTENCIA ALIMENTARIA</t>
  </si>
  <si>
    <t>31120M13D030400 FORMANDO INFANCIAS LIBRES Y LIDERES</t>
  </si>
  <si>
    <t>31120M13D030500 CENTRO DE ORIENTACION FAMILIAR</t>
  </si>
  <si>
    <t>31120M13D030600 ATENCION PSICOLOGICA</t>
  </si>
  <si>
    <t>Al 31 de Diciembre de 2023 y al 30 de Septiembre de 2024 (b)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</si>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</sst>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18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" fontId="0" fillId="0" borderId="13" xfId="0" applyNumberFormat="1" applyBorder="1" applyAlignment="1">
      <alignment vertical="center"/>
    </xf>
    <xf numFmtId="4" fontId="2" fillId="0" borderId="13" xfId="0" applyNumberFormat="1" applyFont="1" applyBorder="1" applyAlignment="1">
      <alignment horizontal="left" vertical="center" indent="2"/>
    </xf>
    <xf numFmtId="4" fontId="2" fillId="0" borderId="14" xfId="0" applyNumberFormat="1" applyFont="1" applyBorder="1" applyAlignment="1">
      <alignment horizontal="left" vertical="center" indent="2"/>
    </xf>
    <xf numFmtId="4" fontId="0" fillId="0" borderId="14" xfId="0" applyNumberFormat="1" applyBorder="1" applyAlignment="1">
      <alignment horizontal="left" vertical="center" indent="3"/>
    </xf>
    <xf numFmtId="4" fontId="0" fillId="0" borderId="14" xfId="0" applyNumberFormat="1" applyBorder="1" applyAlignment="1">
      <alignment horizontal="left" vertical="center" indent="5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>
      <alignment horizontal="left" indent="3"/>
    </xf>
    <xf numFmtId="4" fontId="2" fillId="0" borderId="14" xfId="0" applyNumberFormat="1" applyFont="1" applyBorder="1" applyAlignment="1">
      <alignment horizontal="left" indent="2"/>
    </xf>
    <xf numFmtId="4" fontId="0" fillId="0" borderId="14" xfId="0" applyNumberFormat="1" applyBorder="1" applyAlignment="1">
      <alignment horizontal="left" vertical="center" indent="2"/>
    </xf>
    <xf numFmtId="4" fontId="0" fillId="0" borderId="0" xfId="0" applyNumberFormat="1"/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2" borderId="16" xfId="1" applyNumberFormat="1" applyFont="1" applyFill="1" applyBorder="1" applyAlignment="1">
      <alignment horizontal="right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2971799</xdr:colOff>
      <xdr:row>11</xdr:row>
      <xdr:rowOff>160865</xdr:rowOff>
    </xdr:from>
    <xdr:ext cx="1278467" cy="311496"/>
    <xdr:sp macro="" textlink="">
      <xdr:nvSpPr>
        <xdr:cNvPr id="2" name="CuadroTexto 1"/>
        <xdr:cNvSpPr txBox="1"/>
      </xdr:nvSpPr>
      <xdr:spPr>
        <a:xfrm>
          <a:off x="2971799" y="2548465"/>
          <a:ext cx="127846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400" b="1">
              <a:solidFill>
                <a:srgbClr val="00B050"/>
              </a:solidFill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outlinePr summaryBelow="0"/>
  </sheetPr>
  <dimension ref="A1:G88"/>
  <sheetViews>
    <sheetView showGridLines="0" tabSelected="1" zoomScale="85" zoomScaleNormal="85" workbookViewId="0">
      <selection activeCell="D17" sqref="D1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5703125" bestFit="1" customWidth="1"/>
    <col min="5" max="6" width="15.5703125" customWidth="1"/>
  </cols>
  <sheetData>
    <row r="1" spans="1:6" x14ac:dyDescent="0.25">
      <c r="A1" s="158" t="s">
        <v>0</v>
      </c>
      <c r="B1" s="159"/>
      <c r="C1" s="159"/>
      <c r="D1" s="159"/>
      <c r="E1" s="159"/>
      <c r="F1" s="160"/>
    </row>
    <row r="2" spans="1:6" ht="15" customHeight="1" x14ac:dyDescent="0.25">
      <c r="A2" s="107" t="s">
        <v>564</v>
      </c>
      <c r="B2" s="108"/>
      <c r="C2" s="108"/>
      <c r="D2" s="108"/>
      <c r="E2" s="108"/>
      <c r="F2" s="109"/>
    </row>
    <row r="3" spans="1:6" ht="15" customHeight="1" x14ac:dyDescent="0.25">
      <c r="A3" s="110" t="s">
        <v>1</v>
      </c>
      <c r="B3" s="111"/>
      <c r="C3" s="111"/>
      <c r="D3" s="111"/>
      <c r="E3" s="111"/>
      <c r="F3" s="112"/>
    </row>
    <row r="4" spans="1:6" ht="12.95" customHeight="1" x14ac:dyDescent="0.25">
      <c r="A4" s="110" t="s">
        <v>577</v>
      </c>
      <c r="B4" s="111"/>
      <c r="C4" s="111"/>
      <c r="D4" s="111"/>
      <c r="E4" s="111"/>
      <c r="F4" s="112"/>
    </row>
    <row r="5" spans="1:6" ht="12.95" customHeight="1" x14ac:dyDescent="0.25">
      <c r="A5" s="113" t="s">
        <v>2</v>
      </c>
      <c r="B5" s="114"/>
      <c r="C5" s="114"/>
      <c r="D5" s="114"/>
      <c r="E5" s="114"/>
      <c r="F5" s="115"/>
    </row>
    <row r="6" spans="1:6" ht="30" x14ac:dyDescent="0.25">
      <c r="A6" s="40" t="s">
        <v>3</v>
      </c>
      <c r="B6" s="41" t="s">
        <v>558</v>
      </c>
      <c r="C6" s="1" t="s">
        <v>559</v>
      </c>
      <c r="D6" s="42" t="s">
        <v>4</v>
      </c>
      <c r="E6" s="41" t="s">
        <v>558</v>
      </c>
      <c r="F6" s="1" t="s">
        <v>559</v>
      </c>
    </row>
    <row r="7" spans="1:6" ht="12.95" customHeight="1" x14ac:dyDescent="0.25">
      <c r="A7" s="43" t="s">
        <v>5</v>
      </c>
      <c r="B7" s="137"/>
      <c r="C7" s="137"/>
      <c r="D7" s="138" t="s">
        <v>6</v>
      </c>
      <c r="E7" s="137"/>
      <c r="F7" s="137"/>
    </row>
    <row r="8" spans="1:6" x14ac:dyDescent="0.25">
      <c r="A8" s="2" t="s">
        <v>7</v>
      </c>
      <c r="B8" s="48"/>
      <c r="C8" s="48"/>
      <c r="D8" s="139" t="s">
        <v>8</v>
      </c>
      <c r="E8" s="48"/>
      <c r="F8" s="48"/>
    </row>
    <row r="9" spans="1:6" x14ac:dyDescent="0.25">
      <c r="A9" s="45" t="s">
        <v>9</v>
      </c>
      <c r="B9" s="46">
        <f>SUM(B10:B16)</f>
        <v>20725541.98</v>
      </c>
      <c r="C9" s="46">
        <f>SUM(C10:C16)</f>
        <v>10552333.48</v>
      </c>
      <c r="D9" s="140" t="s">
        <v>10</v>
      </c>
      <c r="E9" s="46">
        <f>SUM(E10:E18)</f>
        <v>135344.12999999998</v>
      </c>
      <c r="F9" s="46">
        <f>SUM(F10:F18)</f>
        <v>336642.71</v>
      </c>
    </row>
    <row r="10" spans="1:6" x14ac:dyDescent="0.25">
      <c r="A10" s="47" t="s">
        <v>11</v>
      </c>
      <c r="B10" s="46">
        <v>0</v>
      </c>
      <c r="C10" s="46">
        <v>0</v>
      </c>
      <c r="D10" s="141" t="s">
        <v>12</v>
      </c>
      <c r="E10" s="46">
        <v>0</v>
      </c>
      <c r="F10" s="46">
        <v>0</v>
      </c>
    </row>
    <row r="11" spans="1:6" x14ac:dyDescent="0.25">
      <c r="A11" s="47" t="s">
        <v>13</v>
      </c>
      <c r="B11" s="142">
        <v>20725541.98</v>
      </c>
      <c r="C11" s="142">
        <v>10552333.48</v>
      </c>
      <c r="D11" s="141" t="s">
        <v>14</v>
      </c>
      <c r="E11" s="46">
        <v>49166.59</v>
      </c>
      <c r="F11" s="142">
        <v>48559.07</v>
      </c>
    </row>
    <row r="12" spans="1:6" x14ac:dyDescent="0.25">
      <c r="A12" s="47" t="s">
        <v>15</v>
      </c>
      <c r="B12" s="46">
        <v>0</v>
      </c>
      <c r="C12" s="46">
        <v>0</v>
      </c>
      <c r="D12" s="141" t="s">
        <v>16</v>
      </c>
      <c r="E12" s="46">
        <v>0</v>
      </c>
      <c r="F12" s="46">
        <v>0</v>
      </c>
    </row>
    <row r="13" spans="1:6" x14ac:dyDescent="0.25">
      <c r="A13" s="47" t="s">
        <v>17</v>
      </c>
      <c r="B13" s="46">
        <v>0</v>
      </c>
      <c r="C13" s="46">
        <v>0</v>
      </c>
      <c r="D13" s="141" t="s">
        <v>18</v>
      </c>
      <c r="E13" s="46">
        <v>0</v>
      </c>
      <c r="F13" s="46">
        <v>0</v>
      </c>
    </row>
    <row r="14" spans="1:6" x14ac:dyDescent="0.25">
      <c r="A14" s="47" t="s">
        <v>19</v>
      </c>
      <c r="B14" s="46">
        <v>0</v>
      </c>
      <c r="C14" s="46">
        <v>0</v>
      </c>
      <c r="D14" s="141" t="s">
        <v>20</v>
      </c>
      <c r="E14" s="46">
        <v>0</v>
      </c>
      <c r="F14" s="46">
        <v>0</v>
      </c>
    </row>
    <row r="15" spans="1:6" x14ac:dyDescent="0.25">
      <c r="A15" s="47" t="s">
        <v>21</v>
      </c>
      <c r="B15" s="46">
        <v>0</v>
      </c>
      <c r="C15" s="46">
        <v>0</v>
      </c>
      <c r="D15" s="141" t="s">
        <v>22</v>
      </c>
      <c r="E15" s="46">
        <v>0</v>
      </c>
      <c r="F15" s="46">
        <v>0</v>
      </c>
    </row>
    <row r="16" spans="1:6" x14ac:dyDescent="0.25">
      <c r="A16" s="47" t="s">
        <v>23</v>
      </c>
      <c r="B16" s="46">
        <v>0</v>
      </c>
      <c r="C16" s="46">
        <v>0</v>
      </c>
      <c r="D16" s="141" t="s">
        <v>24</v>
      </c>
      <c r="E16" s="142">
        <v>83605.929999999993</v>
      </c>
      <c r="F16" s="142">
        <v>274538.64</v>
      </c>
    </row>
    <row r="17" spans="1:6" x14ac:dyDescent="0.25">
      <c r="A17" s="45" t="s">
        <v>25</v>
      </c>
      <c r="B17" s="46">
        <f>SUM(B18:B24)</f>
        <v>9602.2199999999993</v>
      </c>
      <c r="C17" s="46">
        <f>SUM(C18:C24)</f>
        <v>73992.78</v>
      </c>
      <c r="D17" s="141" t="s">
        <v>26</v>
      </c>
      <c r="E17" s="142">
        <v>0</v>
      </c>
      <c r="F17" s="142">
        <v>0</v>
      </c>
    </row>
    <row r="18" spans="1:6" x14ac:dyDescent="0.25">
      <c r="A18" s="47" t="s">
        <v>27</v>
      </c>
      <c r="B18" s="46">
        <v>0</v>
      </c>
      <c r="C18" s="46">
        <v>0</v>
      </c>
      <c r="D18" s="141" t="s">
        <v>28</v>
      </c>
      <c r="E18" s="142">
        <v>2571.61</v>
      </c>
      <c r="F18" s="142">
        <v>13545</v>
      </c>
    </row>
    <row r="19" spans="1:6" x14ac:dyDescent="0.25">
      <c r="A19" s="47" t="s">
        <v>29</v>
      </c>
      <c r="B19" s="46">
        <v>102.22</v>
      </c>
      <c r="C19" s="46">
        <v>0</v>
      </c>
      <c r="D19" s="140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142">
        <v>0</v>
      </c>
      <c r="C20" s="142">
        <v>72992.78</v>
      </c>
      <c r="D20" s="141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142">
        <v>0</v>
      </c>
      <c r="C21" s="142">
        <v>0</v>
      </c>
      <c r="D21" s="141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142">
        <v>9500</v>
      </c>
      <c r="C22" s="142">
        <v>1000</v>
      </c>
      <c r="D22" s="141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46">
        <v>0</v>
      </c>
      <c r="C23" s="46">
        <v>0</v>
      </c>
      <c r="D23" s="140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46">
        <v>0</v>
      </c>
      <c r="C24" s="46">
        <v>0</v>
      </c>
      <c r="D24" s="141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0</v>
      </c>
      <c r="C25" s="46">
        <f>SUM(C26:C30)</f>
        <v>0</v>
      </c>
      <c r="D25" s="141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46">
        <v>0</v>
      </c>
      <c r="C26" s="46">
        <v>0</v>
      </c>
      <c r="D26" s="140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46">
        <v>0</v>
      </c>
      <c r="C27" s="46">
        <v>0</v>
      </c>
      <c r="D27" s="140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46">
        <v>0</v>
      </c>
      <c r="C28" s="46">
        <v>0</v>
      </c>
      <c r="D28" s="141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46">
        <v>0</v>
      </c>
      <c r="C29" s="46">
        <v>0</v>
      </c>
      <c r="D29" s="141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46">
        <v>0</v>
      </c>
      <c r="C30" s="46">
        <v>0</v>
      </c>
      <c r="D30" s="141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138300.5</v>
      </c>
      <c r="C31" s="46">
        <f>SUM(C32:C36)</f>
        <v>269885.09000000003</v>
      </c>
      <c r="D31" s="140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142">
        <v>138300.5</v>
      </c>
      <c r="C32" s="142">
        <v>269885.09000000003</v>
      </c>
      <c r="D32" s="141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141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141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141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141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46">
        <v>0</v>
      </c>
      <c r="C37" s="46">
        <v>0</v>
      </c>
      <c r="D37" s="141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0</v>
      </c>
      <c r="C38" s="46">
        <f>SUM(C39:C40)</f>
        <v>0</v>
      </c>
      <c r="D38" s="140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46">
        <v>0</v>
      </c>
      <c r="C39" s="46">
        <v>0</v>
      </c>
      <c r="D39" s="141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141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0</v>
      </c>
      <c r="C41" s="46">
        <f>SUM(C42:C45)</f>
        <v>0</v>
      </c>
      <c r="D41" s="141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46">
        <v>0</v>
      </c>
      <c r="C42" s="46">
        <v>0</v>
      </c>
      <c r="D42" s="140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141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141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141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8"/>
      <c r="E46" s="48"/>
      <c r="F46" s="48"/>
    </row>
    <row r="47" spans="1:6" x14ac:dyDescent="0.25">
      <c r="A47" s="3" t="s">
        <v>83</v>
      </c>
      <c r="B47" s="4">
        <f>B9+B17+B25+B31+B37+B38+B41</f>
        <v>20873444.699999999</v>
      </c>
      <c r="C47" s="4">
        <f>C9+C17+C25+C31+C37+C38+C41</f>
        <v>10896211.35</v>
      </c>
      <c r="D47" s="139" t="s">
        <v>84</v>
      </c>
      <c r="E47" s="4">
        <f>E9+E19+E23+E26+E27+E31+E38+E42</f>
        <v>135344.12999999998</v>
      </c>
      <c r="F47" s="4">
        <f>F9+F19+F23+F26+F27+F31+F38+F42</f>
        <v>336642.71</v>
      </c>
    </row>
    <row r="48" spans="1:6" x14ac:dyDescent="0.25">
      <c r="A48" s="44"/>
      <c r="B48" s="48"/>
      <c r="C48" s="48"/>
      <c r="D48" s="48"/>
      <c r="E48" s="48"/>
      <c r="F48" s="48"/>
    </row>
    <row r="49" spans="1:6" x14ac:dyDescent="0.25">
      <c r="A49" s="2" t="s">
        <v>85</v>
      </c>
      <c r="B49" s="48"/>
      <c r="C49" s="48"/>
      <c r="D49" s="139" t="s">
        <v>86</v>
      </c>
      <c r="E49" s="48"/>
      <c r="F49" s="48"/>
    </row>
    <row r="50" spans="1:6" x14ac:dyDescent="0.25">
      <c r="A50" s="45" t="s">
        <v>87</v>
      </c>
      <c r="B50" s="142">
        <v>0</v>
      </c>
      <c r="C50" s="142">
        <v>0</v>
      </c>
      <c r="D50" s="140" t="s">
        <v>88</v>
      </c>
      <c r="E50" s="46">
        <v>0</v>
      </c>
      <c r="F50" s="46">
        <v>0</v>
      </c>
    </row>
    <row r="51" spans="1:6" x14ac:dyDescent="0.25">
      <c r="A51" s="45" t="s">
        <v>89</v>
      </c>
      <c r="B51" s="142">
        <v>0</v>
      </c>
      <c r="C51" s="142">
        <v>0</v>
      </c>
      <c r="D51" s="140" t="s">
        <v>90</v>
      </c>
      <c r="E51" s="46">
        <v>0</v>
      </c>
      <c r="F51" s="46">
        <v>0</v>
      </c>
    </row>
    <row r="52" spans="1:6" x14ac:dyDescent="0.25">
      <c r="A52" s="45" t="s">
        <v>91</v>
      </c>
      <c r="B52" s="142">
        <v>6123718.7999999998</v>
      </c>
      <c r="C52" s="142">
        <v>6123718.7999999998</v>
      </c>
      <c r="D52" s="140" t="s">
        <v>92</v>
      </c>
      <c r="E52" s="46">
        <v>0</v>
      </c>
      <c r="F52" s="46">
        <v>0</v>
      </c>
    </row>
    <row r="53" spans="1:6" x14ac:dyDescent="0.25">
      <c r="A53" s="45" t="s">
        <v>93</v>
      </c>
      <c r="B53" s="142">
        <v>5237617.5599999996</v>
      </c>
      <c r="C53" s="142">
        <v>4825497.7699999996</v>
      </c>
      <c r="D53" s="140" t="s">
        <v>94</v>
      </c>
      <c r="E53" s="46">
        <v>0</v>
      </c>
      <c r="F53" s="46">
        <v>0</v>
      </c>
    </row>
    <row r="54" spans="1:6" x14ac:dyDescent="0.25">
      <c r="A54" s="45" t="s">
        <v>95</v>
      </c>
      <c r="B54" s="142">
        <v>0</v>
      </c>
      <c r="C54" s="142">
        <v>10295</v>
      </c>
      <c r="D54" s="140" t="s">
        <v>96</v>
      </c>
      <c r="E54" s="46">
        <v>0</v>
      </c>
      <c r="F54" s="46">
        <v>0</v>
      </c>
    </row>
    <row r="55" spans="1:6" x14ac:dyDescent="0.25">
      <c r="A55" s="45" t="s">
        <v>97</v>
      </c>
      <c r="B55" s="142">
        <v>-5154694.0199999996</v>
      </c>
      <c r="C55" s="142">
        <v>-5165164.1500000004</v>
      </c>
      <c r="D55" s="143" t="s">
        <v>98</v>
      </c>
      <c r="E55" s="142">
        <v>3303658.8</v>
      </c>
      <c r="F55" s="142">
        <v>2869326.78</v>
      </c>
    </row>
    <row r="56" spans="1:6" x14ac:dyDescent="0.25">
      <c r="A56" s="45" t="s">
        <v>99</v>
      </c>
      <c r="B56" s="142">
        <v>1718436.52</v>
      </c>
      <c r="C56" s="142">
        <v>1255162.58</v>
      </c>
      <c r="D56" s="48"/>
      <c r="E56" s="48"/>
      <c r="F56" s="48"/>
    </row>
    <row r="57" spans="1:6" x14ac:dyDescent="0.25">
      <c r="A57" s="45" t="s">
        <v>100</v>
      </c>
      <c r="B57" s="46">
        <v>0</v>
      </c>
      <c r="C57" s="46">
        <v>0</v>
      </c>
      <c r="D57" s="139" t="s">
        <v>101</v>
      </c>
      <c r="E57" s="4">
        <f>SUM(E50:E55)</f>
        <v>3303658.8</v>
      </c>
      <c r="F57" s="4">
        <f>SUM(F50:F55)</f>
        <v>2869326.78</v>
      </c>
    </row>
    <row r="58" spans="1:6" x14ac:dyDescent="0.25">
      <c r="A58" s="45" t="s">
        <v>102</v>
      </c>
      <c r="B58" s="46">
        <v>0</v>
      </c>
      <c r="C58" s="46">
        <v>0</v>
      </c>
      <c r="D58" s="48"/>
      <c r="E58" s="48"/>
      <c r="F58" s="48"/>
    </row>
    <row r="59" spans="1:6" x14ac:dyDescent="0.25">
      <c r="A59" s="44"/>
      <c r="B59" s="48"/>
      <c r="C59" s="48"/>
      <c r="D59" s="139" t="s">
        <v>103</v>
      </c>
      <c r="E59" s="4">
        <f>E47+E57</f>
        <v>3439002.9299999997</v>
      </c>
      <c r="F59" s="4">
        <f>F47+F57</f>
        <v>3205969.4899999998</v>
      </c>
    </row>
    <row r="60" spans="1:6" x14ac:dyDescent="0.25">
      <c r="A60" s="3" t="s">
        <v>104</v>
      </c>
      <c r="B60" s="4">
        <f>SUM(B50:B58)</f>
        <v>7925078.8599999994</v>
      </c>
      <c r="C60" s="4">
        <f>SUM(C50:C58)</f>
        <v>7049510</v>
      </c>
      <c r="D60" s="48"/>
      <c r="E60" s="48"/>
      <c r="F60" s="48"/>
    </row>
    <row r="61" spans="1:6" x14ac:dyDescent="0.25">
      <c r="A61" s="44"/>
      <c r="B61" s="48"/>
      <c r="C61" s="48"/>
      <c r="D61" s="144" t="s">
        <v>105</v>
      </c>
      <c r="E61" s="48"/>
      <c r="F61" s="48"/>
    </row>
    <row r="62" spans="1:6" x14ac:dyDescent="0.25">
      <c r="A62" s="3" t="s">
        <v>106</v>
      </c>
      <c r="B62" s="4">
        <f>SUM(B47+B60)</f>
        <v>28798523.559999999</v>
      </c>
      <c r="C62" s="4">
        <f>SUM(C47+C60)</f>
        <v>17945721.350000001</v>
      </c>
      <c r="D62" s="48"/>
      <c r="E62" s="48"/>
      <c r="F62" s="48"/>
    </row>
    <row r="63" spans="1:6" x14ac:dyDescent="0.25">
      <c r="A63" s="44"/>
      <c r="B63" s="48"/>
      <c r="C63" s="48"/>
      <c r="D63" s="145" t="s">
        <v>107</v>
      </c>
      <c r="E63" s="46">
        <f>SUM(E64:E66)</f>
        <v>1863567.28</v>
      </c>
      <c r="F63" s="46">
        <f>SUM(F64:F66)</f>
        <v>1863567.28</v>
      </c>
    </row>
    <row r="64" spans="1:6" x14ac:dyDescent="0.25">
      <c r="A64" s="44"/>
      <c r="B64" s="48"/>
      <c r="C64" s="48"/>
      <c r="D64" s="140" t="s">
        <v>108</v>
      </c>
      <c r="E64" s="46">
        <v>0</v>
      </c>
      <c r="F64" s="46">
        <v>0</v>
      </c>
    </row>
    <row r="65" spans="1:6" x14ac:dyDescent="0.25">
      <c r="A65" s="44"/>
      <c r="B65" s="48"/>
      <c r="C65" s="48"/>
      <c r="D65" s="143" t="s">
        <v>109</v>
      </c>
      <c r="E65" s="142">
        <v>1657375</v>
      </c>
      <c r="F65" s="142">
        <v>1657375</v>
      </c>
    </row>
    <row r="66" spans="1:6" x14ac:dyDescent="0.25">
      <c r="A66" s="44"/>
      <c r="B66" s="48"/>
      <c r="C66" s="48"/>
      <c r="D66" s="140" t="s">
        <v>110</v>
      </c>
      <c r="E66" s="142">
        <v>206192.28</v>
      </c>
      <c r="F66" s="142">
        <v>206192.28</v>
      </c>
    </row>
    <row r="67" spans="1:6" x14ac:dyDescent="0.25">
      <c r="A67" s="44"/>
      <c r="B67" s="48"/>
      <c r="C67" s="48"/>
      <c r="D67" s="48"/>
      <c r="E67" s="48"/>
      <c r="F67" s="48"/>
    </row>
    <row r="68" spans="1:6" x14ac:dyDescent="0.25">
      <c r="A68" s="44"/>
      <c r="B68" s="48"/>
      <c r="C68" s="48"/>
      <c r="D68" s="145" t="s">
        <v>111</v>
      </c>
      <c r="E68" s="46">
        <f>SUM(E69:E73)</f>
        <v>23495953.350000001</v>
      </c>
      <c r="F68" s="46">
        <f>SUM(F69:F73)</f>
        <v>12876184.58</v>
      </c>
    </row>
    <row r="69" spans="1:6" x14ac:dyDescent="0.25">
      <c r="A69" s="50"/>
      <c r="B69" s="48"/>
      <c r="C69" s="48"/>
      <c r="D69" s="140" t="s">
        <v>112</v>
      </c>
      <c r="E69" s="142">
        <v>10589794.880000001</v>
      </c>
      <c r="F69" s="142">
        <v>4161270.01</v>
      </c>
    </row>
    <row r="70" spans="1:6" x14ac:dyDescent="0.25">
      <c r="A70" s="50"/>
      <c r="B70" s="48"/>
      <c r="C70" s="48"/>
      <c r="D70" s="140" t="s">
        <v>113</v>
      </c>
      <c r="E70" s="142">
        <v>8874454.8300000001</v>
      </c>
      <c r="F70" s="142">
        <v>4683210.93</v>
      </c>
    </row>
    <row r="71" spans="1:6" x14ac:dyDescent="0.25">
      <c r="A71" s="50"/>
      <c r="B71" s="48"/>
      <c r="C71" s="48"/>
      <c r="D71" s="140" t="s">
        <v>114</v>
      </c>
      <c r="E71" s="142">
        <v>0</v>
      </c>
      <c r="F71" s="142">
        <v>0</v>
      </c>
    </row>
    <row r="72" spans="1:6" x14ac:dyDescent="0.25">
      <c r="A72" s="50"/>
      <c r="B72" s="48"/>
      <c r="C72" s="48"/>
      <c r="D72" s="140" t="s">
        <v>115</v>
      </c>
      <c r="E72" s="142">
        <v>4031703.64</v>
      </c>
      <c r="F72" s="142">
        <v>4031703.64</v>
      </c>
    </row>
    <row r="73" spans="1:6" x14ac:dyDescent="0.25">
      <c r="A73" s="50"/>
      <c r="B73" s="48"/>
      <c r="C73" s="48"/>
      <c r="D73" s="140" t="s">
        <v>116</v>
      </c>
      <c r="E73" s="46">
        <v>0</v>
      </c>
      <c r="F73" s="46">
        <v>0</v>
      </c>
    </row>
    <row r="74" spans="1:6" x14ac:dyDescent="0.25">
      <c r="A74" s="50"/>
      <c r="B74" s="48"/>
      <c r="C74" s="48"/>
      <c r="D74" s="48"/>
      <c r="E74" s="48"/>
      <c r="F74" s="48"/>
    </row>
    <row r="75" spans="1:6" x14ac:dyDescent="0.25">
      <c r="A75" s="50"/>
      <c r="B75" s="48"/>
      <c r="C75" s="48"/>
      <c r="D75" s="145" t="s">
        <v>117</v>
      </c>
      <c r="E75" s="46">
        <f>E76+E77</f>
        <v>0</v>
      </c>
      <c r="F75" s="46">
        <f>F76+F77</f>
        <v>0</v>
      </c>
    </row>
    <row r="76" spans="1:6" x14ac:dyDescent="0.25">
      <c r="A76" s="50"/>
      <c r="B76" s="48"/>
      <c r="C76" s="48"/>
      <c r="D76" s="140" t="s">
        <v>118</v>
      </c>
      <c r="E76" s="46">
        <v>0</v>
      </c>
      <c r="F76" s="46">
        <v>0</v>
      </c>
    </row>
    <row r="77" spans="1:6" x14ac:dyDescent="0.25">
      <c r="A77" s="50"/>
      <c r="B77" s="48"/>
      <c r="C77" s="48"/>
      <c r="D77" s="140" t="s">
        <v>119</v>
      </c>
      <c r="E77" s="46">
        <v>0</v>
      </c>
      <c r="F77" s="46">
        <v>0</v>
      </c>
    </row>
    <row r="78" spans="1:6" x14ac:dyDescent="0.25">
      <c r="A78" s="50"/>
      <c r="B78" s="48"/>
      <c r="C78" s="48"/>
      <c r="D78" s="48"/>
      <c r="E78" s="48"/>
      <c r="F78" s="48"/>
    </row>
    <row r="79" spans="1:6" x14ac:dyDescent="0.25">
      <c r="A79" s="50"/>
      <c r="B79" s="48"/>
      <c r="C79" s="48"/>
      <c r="D79" s="139" t="s">
        <v>120</v>
      </c>
      <c r="E79" s="4">
        <f>E63+E68+E75</f>
        <v>25359520.630000003</v>
      </c>
      <c r="F79" s="4">
        <f>F63+F68+F75</f>
        <v>14739751.859999999</v>
      </c>
    </row>
    <row r="80" spans="1:6" x14ac:dyDescent="0.25">
      <c r="A80" s="50"/>
      <c r="B80" s="48"/>
      <c r="C80" s="48"/>
      <c r="D80" s="48"/>
      <c r="E80" s="48"/>
      <c r="F80" s="48"/>
    </row>
    <row r="81" spans="1:7" x14ac:dyDescent="0.25">
      <c r="A81" s="50"/>
      <c r="B81" s="48"/>
      <c r="C81" s="48"/>
      <c r="D81" s="139" t="s">
        <v>121</v>
      </c>
      <c r="E81" s="4">
        <f>E59+E79</f>
        <v>28798523.560000002</v>
      </c>
      <c r="F81" s="4">
        <f>F59+F79</f>
        <v>17945721.349999998</v>
      </c>
      <c r="G81" s="146"/>
    </row>
    <row r="82" spans="1:7" x14ac:dyDescent="0.25">
      <c r="A82" s="51"/>
      <c r="B82" s="53"/>
      <c r="C82" s="53"/>
      <c r="D82" s="53"/>
      <c r="E82" s="53"/>
      <c r="F82" s="53"/>
    </row>
    <row r="83" spans="1:7" x14ac:dyDescent="0.25">
      <c r="B83" s="146"/>
      <c r="C83" s="146"/>
      <c r="D83" s="146"/>
      <c r="E83" s="146"/>
      <c r="F83" s="146"/>
    </row>
    <row r="84" spans="1:7" x14ac:dyDescent="0.25">
      <c r="B84" s="146"/>
      <c r="C84" s="146"/>
      <c r="D84" s="146"/>
      <c r="E84" s="146"/>
      <c r="F84" s="146"/>
    </row>
    <row r="85" spans="1:7" x14ac:dyDescent="0.25">
      <c r="B85" s="146"/>
      <c r="C85" s="146"/>
      <c r="D85" s="146"/>
      <c r="E85" s="146"/>
      <c r="F85" s="146"/>
    </row>
    <row r="86" spans="1:7" x14ac:dyDescent="0.25">
      <c r="B86" s="146"/>
      <c r="C86" s="146"/>
      <c r="D86" s="146"/>
      <c r="E86" s="146"/>
      <c r="F86" s="146"/>
    </row>
    <row r="87" spans="1:7" x14ac:dyDescent="0.25">
      <c r="B87" s="146"/>
      <c r="C87" s="146"/>
      <c r="D87" s="146"/>
      <c r="E87" s="146"/>
      <c r="F87" s="146"/>
    </row>
    <row r="88" spans="1:7" x14ac:dyDescent="0.25">
      <c r="B88" s="146"/>
      <c r="C88" s="146"/>
      <c r="D88" s="146"/>
      <c r="E88" s="146"/>
      <c r="F88" s="14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19:F45 B57:C62 B9:C10 B12:C19 B23:C31 B33:C49 E73:F81 E50:F54 E56:F64 E67:F68 E9:E15 F9:F10 F12:F1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49 B37:C46 B47 B12:C17 B25:C30 B59:C62 E19:F46 E56:F56 E67:F68 E74:F81 E58:F58 E60:F63 E48:F54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outlinePr summaryBelow="0"/>
  </sheetPr>
  <dimension ref="A1:H45"/>
  <sheetViews>
    <sheetView showGridLines="0" zoomScaleNormal="100" workbookViewId="0">
      <selection activeCell="K33" sqref="K33"/>
    </sheetView>
  </sheetViews>
  <sheetFormatPr baseColWidth="10" defaultColWidth="11" defaultRowHeight="15" x14ac:dyDescent="0.25"/>
  <cols>
    <col min="1" max="1" width="54.28515625" customWidth="1"/>
    <col min="2" max="2" width="18.85546875" customWidth="1"/>
    <col min="3" max="4" width="15.5703125" customWidth="1"/>
    <col min="5" max="5" width="19" customWidth="1"/>
    <col min="6" max="6" width="20.5703125" customWidth="1"/>
    <col min="7" max="7" width="15.5703125" customWidth="1"/>
    <col min="8" max="8" width="22.42578125" customWidth="1"/>
  </cols>
  <sheetData>
    <row r="1" spans="1:8" x14ac:dyDescent="0.25">
      <c r="A1" s="158" t="s">
        <v>122</v>
      </c>
      <c r="B1" s="159"/>
      <c r="C1" s="159"/>
      <c r="D1" s="159"/>
      <c r="E1" s="159"/>
      <c r="F1" s="159"/>
      <c r="G1" s="159"/>
      <c r="H1" s="160"/>
    </row>
    <row r="2" spans="1:8" x14ac:dyDescent="0.25">
      <c r="A2" s="107" t="str">
        <f>'Formato 1'!A2</f>
        <v xml:space="preserve"> Sistema para el Desarrollo Integral de la Familia de Guanajuato, Gto.</v>
      </c>
      <c r="B2" s="108"/>
      <c r="C2" s="108"/>
      <c r="D2" s="108"/>
      <c r="E2" s="108"/>
      <c r="F2" s="108"/>
      <c r="G2" s="108"/>
      <c r="H2" s="109"/>
    </row>
    <row r="3" spans="1:8" ht="15" customHeight="1" x14ac:dyDescent="0.25">
      <c r="A3" s="110" t="s">
        <v>123</v>
      </c>
      <c r="B3" s="111"/>
      <c r="C3" s="111"/>
      <c r="D3" s="111"/>
      <c r="E3" s="111"/>
      <c r="F3" s="111"/>
      <c r="G3" s="111"/>
      <c r="H3" s="112"/>
    </row>
    <row r="4" spans="1:8" ht="15" customHeight="1" x14ac:dyDescent="0.25">
      <c r="A4" s="110" t="str">
        <f>'Formato 1'!A4</f>
        <v>Al 31 de Diciembre de 2023 y al 30 de Septiembre de 2024 (b)</v>
      </c>
      <c r="B4" s="111"/>
      <c r="C4" s="111"/>
      <c r="D4" s="111"/>
      <c r="E4" s="111"/>
      <c r="F4" s="111"/>
      <c r="G4" s="111"/>
      <c r="H4" s="112"/>
    </row>
    <row r="5" spans="1:8" x14ac:dyDescent="0.25">
      <c r="A5" s="113" t="s">
        <v>2</v>
      </c>
      <c r="B5" s="114"/>
      <c r="C5" s="114"/>
      <c r="D5" s="114"/>
      <c r="E5" s="114"/>
      <c r="F5" s="114"/>
      <c r="G5" s="114"/>
      <c r="H5" s="115"/>
    </row>
    <row r="6" spans="1:8" ht="41.45" customHeight="1" x14ac:dyDescent="0.25">
      <c r="A6" s="5" t="s">
        <v>124</v>
      </c>
      <c r="B6" s="6" t="s">
        <v>560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9"/>
      <c r="B7" s="100"/>
      <c r="C7" s="100"/>
      <c r="D7" s="100"/>
      <c r="E7" s="100"/>
      <c r="F7" s="100"/>
      <c r="G7" s="100"/>
      <c r="H7" s="100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1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2" t="s">
        <v>133</v>
      </c>
      <c r="B10" s="103">
        <v>0</v>
      </c>
      <c r="C10" s="46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</row>
    <row r="11" spans="1:8" x14ac:dyDescent="0.25">
      <c r="A11" s="102" t="s">
        <v>134</v>
      </c>
      <c r="B11" s="103">
        <v>0</v>
      </c>
      <c r="C11" s="46">
        <v>0</v>
      </c>
      <c r="D11" s="103">
        <v>0</v>
      </c>
      <c r="E11" s="103">
        <v>0</v>
      </c>
      <c r="F11" s="103">
        <v>0</v>
      </c>
      <c r="G11" s="46">
        <v>0</v>
      </c>
      <c r="H11" s="46">
        <v>0</v>
      </c>
    </row>
    <row r="12" spans="1:8" ht="16.5" customHeight="1" x14ac:dyDescent="0.25">
      <c r="A12" s="102" t="s">
        <v>135</v>
      </c>
      <c r="B12" s="103">
        <v>0</v>
      </c>
      <c r="C12" s="46">
        <v>0</v>
      </c>
      <c r="D12" s="103">
        <v>0</v>
      </c>
      <c r="E12" s="103">
        <v>0</v>
      </c>
      <c r="F12" s="103">
        <v>0</v>
      </c>
      <c r="G12" s="46">
        <v>0</v>
      </c>
      <c r="H12" s="46">
        <v>0</v>
      </c>
    </row>
    <row r="13" spans="1:8" x14ac:dyDescent="0.25">
      <c r="A13" s="101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2" t="s">
        <v>137</v>
      </c>
      <c r="B14" s="103">
        <v>0</v>
      </c>
      <c r="C14" s="46">
        <v>0</v>
      </c>
      <c r="D14" s="103">
        <v>0</v>
      </c>
      <c r="E14" s="103">
        <v>0</v>
      </c>
      <c r="F14" s="103">
        <v>0</v>
      </c>
      <c r="G14" s="46">
        <v>0</v>
      </c>
      <c r="H14" s="46">
        <v>0</v>
      </c>
    </row>
    <row r="15" spans="1:8" ht="15" customHeight="1" x14ac:dyDescent="0.25">
      <c r="A15" s="102" t="s">
        <v>138</v>
      </c>
      <c r="B15" s="103">
        <v>0</v>
      </c>
      <c r="C15" s="46">
        <v>0</v>
      </c>
      <c r="D15" s="103">
        <v>0</v>
      </c>
      <c r="E15" s="103">
        <v>0</v>
      </c>
      <c r="F15" s="103">
        <v>0</v>
      </c>
      <c r="G15" s="46">
        <v>0</v>
      </c>
      <c r="H15" s="46">
        <v>0</v>
      </c>
    </row>
    <row r="16" spans="1:8" x14ac:dyDescent="0.25">
      <c r="A16" s="102" t="s">
        <v>139</v>
      </c>
      <c r="B16" s="103">
        <v>0</v>
      </c>
      <c r="C16" s="46">
        <v>0</v>
      </c>
      <c r="D16" s="103">
        <v>0</v>
      </c>
      <c r="E16" s="103">
        <v>0</v>
      </c>
      <c r="F16" s="103">
        <v>0</v>
      </c>
      <c r="G16" s="46">
        <v>0</v>
      </c>
      <c r="H16" s="46">
        <v>0</v>
      </c>
    </row>
    <row r="17" spans="1:8" x14ac:dyDescent="0.25">
      <c r="A17" s="104"/>
      <c r="B17" s="88"/>
      <c r="C17" s="88"/>
      <c r="D17" s="88"/>
      <c r="E17" s="88"/>
      <c r="F17" s="88"/>
      <c r="G17" s="88"/>
      <c r="H17" s="88"/>
    </row>
    <row r="18" spans="1:8" x14ac:dyDescent="0.25">
      <c r="A18" s="8" t="s">
        <v>140</v>
      </c>
      <c r="B18" s="147">
        <v>3205969.49</v>
      </c>
      <c r="C18" s="148"/>
      <c r="D18" s="148"/>
      <c r="E18" s="148"/>
      <c r="F18" s="147">
        <v>3439002.93</v>
      </c>
      <c r="G18" s="105"/>
      <c r="H18" s="105"/>
    </row>
    <row r="19" spans="1:8" ht="16.5" customHeight="1" x14ac:dyDescent="0.25">
      <c r="A19" s="104"/>
      <c r="B19" s="88"/>
      <c r="C19" s="88"/>
      <c r="D19" s="88"/>
      <c r="E19" s="88"/>
      <c r="F19" s="88"/>
      <c r="G19" s="88"/>
      <c r="H19" s="88"/>
    </row>
    <row r="20" spans="1:8" ht="14.45" customHeight="1" x14ac:dyDescent="0.25">
      <c r="A20" s="8" t="s">
        <v>141</v>
      </c>
      <c r="B20" s="4">
        <f t="shared" ref="B20:H20" si="3">B8+B18</f>
        <v>3205969.49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3439002.93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4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6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6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6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6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6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6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8"/>
    </row>
    <row r="33" spans="1:8" ht="14.45" customHeight="1" x14ac:dyDescent="0.25">
      <c r="A33" s="161" t="s">
        <v>151</v>
      </c>
      <c r="B33" s="161"/>
      <c r="C33" s="161"/>
      <c r="D33" s="161"/>
      <c r="E33" s="161"/>
      <c r="F33" s="161"/>
      <c r="G33" s="161"/>
      <c r="H33" s="161"/>
    </row>
    <row r="34" spans="1:8" ht="14.45" customHeight="1" x14ac:dyDescent="0.25">
      <c r="A34" s="161"/>
      <c r="B34" s="161"/>
      <c r="C34" s="161"/>
      <c r="D34" s="161"/>
      <c r="E34" s="161"/>
      <c r="F34" s="161"/>
      <c r="G34" s="161"/>
      <c r="H34" s="161"/>
    </row>
    <row r="35" spans="1:8" ht="14.45" customHeight="1" x14ac:dyDescent="0.25">
      <c r="A35" s="161"/>
      <c r="B35" s="161"/>
      <c r="C35" s="161"/>
      <c r="D35" s="161"/>
      <c r="E35" s="161"/>
      <c r="F35" s="161"/>
      <c r="G35" s="161"/>
      <c r="H35" s="161"/>
    </row>
    <row r="36" spans="1:8" ht="14.45" customHeight="1" x14ac:dyDescent="0.25">
      <c r="A36" s="161"/>
      <c r="B36" s="161"/>
      <c r="C36" s="161"/>
      <c r="D36" s="161"/>
      <c r="E36" s="161"/>
      <c r="F36" s="161"/>
      <c r="G36" s="161"/>
      <c r="H36" s="161"/>
    </row>
    <row r="37" spans="1:8" ht="14.45" customHeight="1" x14ac:dyDescent="0.25">
      <c r="A37" s="161"/>
      <c r="B37" s="161"/>
      <c r="C37" s="161"/>
      <c r="D37" s="161"/>
      <c r="E37" s="161"/>
      <c r="F37" s="161"/>
      <c r="G37" s="161"/>
      <c r="H37" s="161"/>
    </row>
    <row r="38" spans="1:8" x14ac:dyDescent="0.25">
      <c r="A38" s="58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0"/>
      <c r="C40" s="50"/>
      <c r="D40" s="50"/>
      <c r="E40" s="50"/>
      <c r="F40" s="50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6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6"/>
    </row>
    <row r="43" spans="1:8" x14ac:dyDescent="0.25">
      <c r="A43" s="106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6"/>
    </row>
    <row r="44" spans="1:8" x14ac:dyDescent="0.25">
      <c r="A44" s="106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6"/>
    </row>
    <row r="45" spans="1:8" x14ac:dyDescent="0.25">
      <c r="A45" s="11" t="s">
        <v>150</v>
      </c>
      <c r="B45" s="51"/>
      <c r="C45" s="51"/>
      <c r="D45" s="51"/>
      <c r="E45" s="51"/>
      <c r="F45" s="51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outlinePr summaryBelow="0"/>
  </sheetPr>
  <dimension ref="A1:K21"/>
  <sheetViews>
    <sheetView showGridLines="0" zoomScale="75" zoomScaleNormal="75" workbookViewId="0">
      <selection activeCell="F30" sqref="F30"/>
    </sheetView>
  </sheetViews>
  <sheetFormatPr baseColWidth="10" defaultColWidth="11" defaultRowHeight="15" x14ac:dyDescent="0.25"/>
  <cols>
    <col min="1" max="1" width="59.85546875" customWidth="1"/>
    <col min="2" max="2" width="16.140625" customWidth="1"/>
    <col min="3" max="3" width="22" customWidth="1"/>
    <col min="4" max="5" width="14.42578125" customWidth="1"/>
    <col min="6" max="6" width="13" customWidth="1"/>
    <col min="7" max="7" width="17.140625" customWidth="1"/>
    <col min="8" max="8" width="20.5703125" customWidth="1"/>
    <col min="9" max="11" width="24.42578125" customWidth="1"/>
    <col min="12" max="12" width="4.42578125" customWidth="1"/>
  </cols>
  <sheetData>
    <row r="1" spans="1:11" x14ac:dyDescent="0.25">
      <c r="A1" s="158" t="s">
        <v>162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</row>
    <row r="2" spans="1:11" x14ac:dyDescent="0.25">
      <c r="A2" s="107" t="str">
        <f>'Formato 1'!A2</f>
        <v xml:space="preserve"> Sistema para el Desarrollo Integral de la Familia de Guanajuato, Gto.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</row>
    <row r="3" spans="1:11" x14ac:dyDescent="0.25">
      <c r="A3" s="110" t="s">
        <v>163</v>
      </c>
      <c r="B3" s="111"/>
      <c r="C3" s="111"/>
      <c r="D3" s="111"/>
      <c r="E3" s="111"/>
      <c r="F3" s="111"/>
      <c r="G3" s="111"/>
      <c r="H3" s="111"/>
      <c r="I3" s="111"/>
      <c r="J3" s="111"/>
      <c r="K3" s="112"/>
    </row>
    <row r="4" spans="1:11" x14ac:dyDescent="0.25">
      <c r="A4" s="110" t="s">
        <v>578</v>
      </c>
      <c r="B4" s="111"/>
      <c r="C4" s="111"/>
      <c r="D4" s="111"/>
      <c r="E4" s="111"/>
      <c r="F4" s="111"/>
      <c r="G4" s="111"/>
      <c r="H4" s="111"/>
      <c r="I4" s="111"/>
      <c r="J4" s="111"/>
      <c r="K4" s="112"/>
    </row>
    <row r="5" spans="1:11" x14ac:dyDescent="0.25">
      <c r="A5" s="110" t="s">
        <v>2</v>
      </c>
      <c r="B5" s="111"/>
      <c r="C5" s="111"/>
      <c r="D5" s="111"/>
      <c r="E5" s="111"/>
      <c r="F5" s="111"/>
      <c r="G5" s="111"/>
      <c r="H5" s="111"/>
      <c r="I5" s="111"/>
      <c r="J5" s="111"/>
      <c r="K5" s="112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561</v>
      </c>
      <c r="J6" s="1" t="s">
        <v>562</v>
      </c>
      <c r="K6" s="1" t="s">
        <v>563</v>
      </c>
    </row>
    <row r="7" spans="1:11" x14ac:dyDescent="0.25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2" t="s">
        <v>172</v>
      </c>
      <c r="B8" s="96"/>
      <c r="C8" s="96"/>
      <c r="D8" s="96"/>
      <c r="E8" s="4">
        <f>SUM(E9:E12)</f>
        <v>0</v>
      </c>
      <c r="F8" s="96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7" t="s">
        <v>173</v>
      </c>
      <c r="B9" s="98"/>
      <c r="C9" s="98"/>
      <c r="D9" s="98"/>
      <c r="E9" s="46">
        <v>0</v>
      </c>
      <c r="F9" s="57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7" t="s">
        <v>174</v>
      </c>
      <c r="B10" s="98"/>
      <c r="C10" s="98"/>
      <c r="D10" s="98"/>
      <c r="E10" s="46">
        <v>0</v>
      </c>
      <c r="F10" s="57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7" t="s">
        <v>175</v>
      </c>
      <c r="B11" s="98"/>
      <c r="C11" s="98"/>
      <c r="D11" s="98"/>
      <c r="E11" s="46">
        <v>0</v>
      </c>
      <c r="F11" s="57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7" t="s">
        <v>176</v>
      </c>
      <c r="B12" s="98"/>
      <c r="C12" s="98"/>
      <c r="D12" s="98"/>
      <c r="E12" s="46">
        <v>0</v>
      </c>
      <c r="F12" s="57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6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6"/>
      <c r="C14" s="96"/>
      <c r="D14" s="96"/>
      <c r="E14" s="4">
        <f>SUM(E15:E18)</f>
        <v>0</v>
      </c>
      <c r="F14" s="96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7" t="s">
        <v>178</v>
      </c>
      <c r="B15" s="98"/>
      <c r="C15" s="98"/>
      <c r="D15" s="98"/>
      <c r="E15" s="46">
        <v>0</v>
      </c>
      <c r="F15" s="57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7" t="s">
        <v>179</v>
      </c>
      <c r="B16" s="98"/>
      <c r="C16" s="98"/>
      <c r="D16" s="98"/>
      <c r="E16" s="46">
        <v>0</v>
      </c>
      <c r="F16" s="57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7" t="s">
        <v>180</v>
      </c>
      <c r="B17" s="98"/>
      <c r="C17" s="98"/>
      <c r="D17" s="98"/>
      <c r="E17" s="46">
        <v>0</v>
      </c>
      <c r="F17" s="57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7" t="s">
        <v>181</v>
      </c>
      <c r="B18" s="98"/>
      <c r="C18" s="98"/>
      <c r="D18" s="98"/>
      <c r="E18" s="46">
        <v>0</v>
      </c>
      <c r="F18" s="57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6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6"/>
      <c r="C20" s="96"/>
      <c r="D20" s="96"/>
      <c r="E20" s="4">
        <f>SUM(E8,E14)</f>
        <v>0</v>
      </c>
      <c r="F20" s="96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outlinePr summaryBelow="0"/>
  </sheetPr>
  <dimension ref="A1:D75"/>
  <sheetViews>
    <sheetView showGridLines="0" zoomScaleNormal="100" workbookViewId="0">
      <selection activeCell="G18" sqref="G18"/>
    </sheetView>
  </sheetViews>
  <sheetFormatPr baseColWidth="10" defaultColWidth="11" defaultRowHeight="15" x14ac:dyDescent="0.25"/>
  <cols>
    <col min="1" max="1" width="99.140625" customWidth="1"/>
    <col min="2" max="4" width="16.42578125" customWidth="1"/>
    <col min="5" max="5" width="3.42578125" customWidth="1"/>
  </cols>
  <sheetData>
    <row r="1" spans="1:4" x14ac:dyDescent="0.25">
      <c r="A1" s="158" t="s">
        <v>183</v>
      </c>
      <c r="B1" s="159"/>
      <c r="C1" s="159"/>
      <c r="D1" s="160"/>
    </row>
    <row r="2" spans="1:4" x14ac:dyDescent="0.25">
      <c r="A2" s="107" t="str">
        <f>'Formato 1'!A2</f>
        <v xml:space="preserve"> Sistema para el Desarrollo Integral de la Familia de Guanajuato, Gto.</v>
      </c>
      <c r="B2" s="108"/>
      <c r="C2" s="108"/>
      <c r="D2" s="109"/>
    </row>
    <row r="3" spans="1:4" x14ac:dyDescent="0.25">
      <c r="A3" s="110" t="s">
        <v>184</v>
      </c>
      <c r="B3" s="111"/>
      <c r="C3" s="111"/>
      <c r="D3" s="112"/>
    </row>
    <row r="4" spans="1:4" x14ac:dyDescent="0.25">
      <c r="A4" s="110" t="str">
        <f>'Formato 3'!A4</f>
        <v>Del 1 de Enero al 30 de Septiembre de 2024 (b)</v>
      </c>
      <c r="B4" s="111"/>
      <c r="C4" s="111"/>
      <c r="D4" s="112"/>
    </row>
    <row r="5" spans="1:4" x14ac:dyDescent="0.25">
      <c r="A5" s="113" t="s">
        <v>2</v>
      </c>
      <c r="B5" s="114"/>
      <c r="C5" s="114"/>
      <c r="D5" s="115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36565534.740000002</v>
      </c>
      <c r="C8" s="14">
        <f>SUM(C9:C11)</f>
        <v>29819786.190000001</v>
      </c>
      <c r="D8" s="14">
        <f>SUM(D9:D11)</f>
        <v>29819786.190000001</v>
      </c>
    </row>
    <row r="9" spans="1:4" x14ac:dyDescent="0.25">
      <c r="A9" s="55" t="s">
        <v>189</v>
      </c>
      <c r="B9" s="91">
        <v>36565534.740000002</v>
      </c>
      <c r="C9" s="91">
        <v>29819786.190000001</v>
      </c>
      <c r="D9" s="91">
        <v>29819786.190000001</v>
      </c>
    </row>
    <row r="10" spans="1:4" x14ac:dyDescent="0.25">
      <c r="A10" s="55" t="s">
        <v>190</v>
      </c>
      <c r="B10" s="91">
        <v>0</v>
      </c>
      <c r="C10" s="91">
        <v>0</v>
      </c>
      <c r="D10" s="91">
        <v>0</v>
      </c>
    </row>
    <row r="11" spans="1:4" x14ac:dyDescent="0.25">
      <c r="A11" s="55" t="s">
        <v>191</v>
      </c>
      <c r="B11" s="91">
        <f>B44</f>
        <v>0</v>
      </c>
      <c r="C11" s="91">
        <f>C44</f>
        <v>0</v>
      </c>
      <c r="D11" s="91">
        <f>D44</f>
        <v>0</v>
      </c>
    </row>
    <row r="12" spans="1:4" x14ac:dyDescent="0.25">
      <c r="A12" s="45"/>
      <c r="B12" s="88"/>
      <c r="C12" s="88"/>
      <c r="D12" s="88"/>
    </row>
    <row r="13" spans="1:4" x14ac:dyDescent="0.25">
      <c r="A13" s="3" t="s">
        <v>192</v>
      </c>
      <c r="B13" s="14">
        <f>B14+B15</f>
        <v>36565534.740000002</v>
      </c>
      <c r="C13" s="14">
        <f>C14+C15</f>
        <v>19510701.640000001</v>
      </c>
      <c r="D13" s="14">
        <f>D14+D15</f>
        <v>19461535.050000001</v>
      </c>
    </row>
    <row r="14" spans="1:4" x14ac:dyDescent="0.25">
      <c r="A14" s="55" t="s">
        <v>193</v>
      </c>
      <c r="B14" s="91">
        <v>36565534.740000002</v>
      </c>
      <c r="C14" s="91">
        <v>19510701.640000001</v>
      </c>
      <c r="D14" s="91">
        <v>19461535.050000001</v>
      </c>
    </row>
    <row r="15" spans="1:4" x14ac:dyDescent="0.25">
      <c r="A15" s="55" t="s">
        <v>194</v>
      </c>
      <c r="B15" s="91">
        <v>0</v>
      </c>
      <c r="C15" s="91">
        <v>0</v>
      </c>
      <c r="D15" s="91">
        <v>0</v>
      </c>
    </row>
    <row r="16" spans="1:4" x14ac:dyDescent="0.25">
      <c r="A16" s="45"/>
      <c r="B16" s="88"/>
      <c r="C16" s="88"/>
      <c r="D16" s="88"/>
    </row>
    <row r="17" spans="1:4" x14ac:dyDescent="0.25">
      <c r="A17" s="3" t="s">
        <v>195</v>
      </c>
      <c r="B17" s="15">
        <v>0</v>
      </c>
      <c r="C17" s="14">
        <f>C18+C19</f>
        <v>745944.1</v>
      </c>
      <c r="D17" s="14">
        <f>D18+D19</f>
        <v>745944.1</v>
      </c>
    </row>
    <row r="18" spans="1:4" x14ac:dyDescent="0.25">
      <c r="A18" s="55" t="s">
        <v>196</v>
      </c>
      <c r="B18" s="16">
        <v>0</v>
      </c>
      <c r="C18" s="46">
        <v>745944.1</v>
      </c>
      <c r="D18" s="46">
        <v>745944.1</v>
      </c>
    </row>
    <row r="19" spans="1:4" x14ac:dyDescent="0.25">
      <c r="A19" s="55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8"/>
      <c r="C20" s="88"/>
      <c r="D20" s="88"/>
    </row>
    <row r="21" spans="1:4" x14ac:dyDescent="0.25">
      <c r="A21" s="3" t="s">
        <v>198</v>
      </c>
      <c r="B21" s="14">
        <f>B8-B13+B17</f>
        <v>0</v>
      </c>
      <c r="C21" s="14">
        <f>C8-C13+C17</f>
        <v>11055028.65</v>
      </c>
      <c r="D21" s="14">
        <f>D8-D13+D17</f>
        <v>11104195.24</v>
      </c>
    </row>
    <row r="22" spans="1:4" x14ac:dyDescent="0.25">
      <c r="A22" s="3"/>
      <c r="B22" s="88"/>
      <c r="C22" s="88"/>
      <c r="D22" s="88"/>
    </row>
    <row r="23" spans="1:4" x14ac:dyDescent="0.25">
      <c r="A23" s="3" t="s">
        <v>199</v>
      </c>
      <c r="B23" s="14">
        <f>B21-B11</f>
        <v>0</v>
      </c>
      <c r="C23" s="14">
        <f>C21-C11</f>
        <v>11055028.65</v>
      </c>
      <c r="D23" s="14">
        <f>D21-D11</f>
        <v>11104195.24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10309084.550000001</v>
      </c>
      <c r="D25" s="14">
        <f>D23-D17</f>
        <v>10358251.140000001</v>
      </c>
    </row>
    <row r="26" spans="1:4" x14ac:dyDescent="0.25">
      <c r="A26" s="19"/>
      <c r="B26" s="79"/>
      <c r="C26" s="79"/>
      <c r="D26" s="79"/>
    </row>
    <row r="27" spans="1:4" x14ac:dyDescent="0.25">
      <c r="A27" s="58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5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5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10309084.550000001</v>
      </c>
      <c r="D33" s="4">
        <f>D25+D29</f>
        <v>10358251.140000001</v>
      </c>
    </row>
    <row r="34" spans="1:4" ht="14.45" customHeight="1" x14ac:dyDescent="0.25">
      <c r="A34" s="52"/>
      <c r="B34" s="53"/>
      <c r="C34" s="53"/>
      <c r="D34" s="53"/>
    </row>
    <row r="35" spans="1:4" ht="14.45" customHeight="1" x14ac:dyDescent="0.25">
      <c r="A35" s="58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5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5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5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5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3"/>
      <c r="C45" s="53"/>
      <c r="D45" s="53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2" t="s">
        <v>216</v>
      </c>
      <c r="B48" s="93">
        <f>B9</f>
        <v>36565534.740000002</v>
      </c>
      <c r="C48" s="93">
        <f>C9</f>
        <v>29819786.190000001</v>
      </c>
      <c r="D48" s="93">
        <f>D9</f>
        <v>29819786.190000001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4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4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5" t="s">
        <v>193</v>
      </c>
      <c r="B53" s="46">
        <f>B14</f>
        <v>36565534.740000002</v>
      </c>
      <c r="C53" s="46">
        <f>C14</f>
        <v>19510701.640000001</v>
      </c>
      <c r="D53" s="46">
        <f>D14</f>
        <v>19461535.050000001</v>
      </c>
    </row>
    <row r="54" spans="1:4" x14ac:dyDescent="0.25">
      <c r="A54" s="44"/>
      <c r="B54" s="48"/>
      <c r="C54" s="48"/>
      <c r="D54" s="48"/>
    </row>
    <row r="55" spans="1:4" x14ac:dyDescent="0.25">
      <c r="A55" s="55" t="s">
        <v>196</v>
      </c>
      <c r="B55" s="22">
        <v>0</v>
      </c>
      <c r="C55" s="46">
        <f>C18</f>
        <v>745944.1</v>
      </c>
      <c r="D55" s="46">
        <f>D18</f>
        <v>745944.1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11055028.65</v>
      </c>
      <c r="D57" s="4">
        <f>D48+D49-D53+D55</f>
        <v>11104195.24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11055028.65</v>
      </c>
      <c r="D59" s="4">
        <f>D57-D49</f>
        <v>11104195.24</v>
      </c>
    </row>
    <row r="60" spans="1:4" x14ac:dyDescent="0.25">
      <c r="A60" s="52"/>
      <c r="B60" s="53"/>
      <c r="C60" s="53"/>
      <c r="D60" s="53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2" t="s">
        <v>190</v>
      </c>
      <c r="B63" s="95">
        <f>B10</f>
        <v>0</v>
      </c>
      <c r="C63" s="95">
        <f>C10</f>
        <v>0</v>
      </c>
      <c r="D63" s="95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4" t="s">
        <v>211</v>
      </c>
      <c r="B65" s="91">
        <v>0</v>
      </c>
      <c r="C65" s="91">
        <v>0</v>
      </c>
      <c r="D65" s="91">
        <v>0</v>
      </c>
    </row>
    <row r="66" spans="1:4" x14ac:dyDescent="0.25">
      <c r="A66" s="94" t="s">
        <v>214</v>
      </c>
      <c r="B66" s="91">
        <v>0</v>
      </c>
      <c r="C66" s="91">
        <v>0</v>
      </c>
      <c r="D66" s="91">
        <v>0</v>
      </c>
    </row>
    <row r="67" spans="1:4" x14ac:dyDescent="0.25">
      <c r="A67" s="44"/>
      <c r="B67" s="88"/>
      <c r="C67" s="88"/>
      <c r="D67" s="88"/>
    </row>
    <row r="68" spans="1:4" x14ac:dyDescent="0.25">
      <c r="A68" s="55" t="s">
        <v>221</v>
      </c>
      <c r="B68" s="91">
        <f>B15</f>
        <v>0</v>
      </c>
      <c r="C68" s="91">
        <f>C15</f>
        <v>0</v>
      </c>
      <c r="D68" s="91">
        <f>D15</f>
        <v>0</v>
      </c>
    </row>
    <row r="69" spans="1:4" x14ac:dyDescent="0.25">
      <c r="A69" s="44"/>
      <c r="B69" s="88"/>
      <c r="C69" s="88"/>
      <c r="D69" s="88"/>
    </row>
    <row r="70" spans="1:4" x14ac:dyDescent="0.25">
      <c r="A70" s="55" t="s">
        <v>197</v>
      </c>
      <c r="B70" s="16">
        <v>0</v>
      </c>
      <c r="C70" s="91">
        <f>C19</f>
        <v>0</v>
      </c>
      <c r="D70" s="91">
        <f>D19</f>
        <v>0</v>
      </c>
    </row>
    <row r="71" spans="1:4" x14ac:dyDescent="0.25">
      <c r="A71" s="44"/>
      <c r="B71" s="88"/>
      <c r="C71" s="88"/>
      <c r="D71" s="88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8"/>
      <c r="C73" s="88"/>
      <c r="D73" s="88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2"/>
      <c r="B75" s="79"/>
      <c r="C75" s="79"/>
      <c r="D75" s="79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outlinePr summaryBelow="0"/>
  </sheetPr>
  <dimension ref="A1:G76"/>
  <sheetViews>
    <sheetView showGridLines="0" zoomScaleNormal="100" workbookViewId="0">
      <selection activeCell="I7" sqref="I7"/>
    </sheetView>
  </sheetViews>
  <sheetFormatPr baseColWidth="10" defaultColWidth="11" defaultRowHeight="15" x14ac:dyDescent="0.25"/>
  <cols>
    <col min="1" max="1" width="84.85546875" customWidth="1"/>
    <col min="2" max="7" width="15.140625" customWidth="1"/>
    <col min="8" max="8" width="11" customWidth="1"/>
  </cols>
  <sheetData>
    <row r="1" spans="1:7" x14ac:dyDescent="0.25">
      <c r="A1" s="158" t="s">
        <v>224</v>
      </c>
      <c r="B1" s="159"/>
      <c r="C1" s="159"/>
      <c r="D1" s="159"/>
      <c r="E1" s="159"/>
      <c r="F1" s="159"/>
      <c r="G1" s="160"/>
    </row>
    <row r="2" spans="1:7" x14ac:dyDescent="0.25">
      <c r="A2" s="107" t="str">
        <f>'Formato 1'!A2</f>
        <v xml:space="preserve"> Sistema para el Desarrollo Integral de la Familia de Guanajuato, Gto.</v>
      </c>
      <c r="B2" s="108"/>
      <c r="C2" s="108"/>
      <c r="D2" s="108"/>
      <c r="E2" s="108"/>
      <c r="F2" s="108"/>
      <c r="G2" s="109"/>
    </row>
    <row r="3" spans="1:7" x14ac:dyDescent="0.25">
      <c r="A3" s="110" t="s">
        <v>225</v>
      </c>
      <c r="B3" s="111"/>
      <c r="C3" s="111"/>
      <c r="D3" s="111"/>
      <c r="E3" s="111"/>
      <c r="F3" s="111"/>
      <c r="G3" s="112"/>
    </row>
    <row r="4" spans="1:7" x14ac:dyDescent="0.25">
      <c r="A4" s="110" t="str">
        <f>'Formato 3'!A4</f>
        <v>Del 1 de Enero al 30 de Septiembre de 2024 (b)</v>
      </c>
      <c r="B4" s="111"/>
      <c r="C4" s="111"/>
      <c r="D4" s="111"/>
      <c r="E4" s="111"/>
      <c r="F4" s="111"/>
      <c r="G4" s="112"/>
    </row>
    <row r="5" spans="1:7" x14ac:dyDescent="0.25">
      <c r="A5" s="113" t="s">
        <v>2</v>
      </c>
      <c r="B5" s="114"/>
      <c r="C5" s="114"/>
      <c r="D5" s="114"/>
      <c r="E5" s="114"/>
      <c r="F5" s="114"/>
      <c r="G5" s="115"/>
    </row>
    <row r="6" spans="1:7" x14ac:dyDescent="0.25">
      <c r="A6" s="162" t="s">
        <v>226</v>
      </c>
      <c r="B6" s="164" t="s">
        <v>227</v>
      </c>
      <c r="C6" s="164"/>
      <c r="D6" s="164"/>
      <c r="E6" s="164"/>
      <c r="F6" s="164"/>
      <c r="G6" s="164" t="s">
        <v>228</v>
      </c>
    </row>
    <row r="7" spans="1:7" ht="30" x14ac:dyDescent="0.25">
      <c r="A7" s="163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4"/>
    </row>
    <row r="8" spans="1:7" x14ac:dyDescent="0.25">
      <c r="A8" s="26" t="s">
        <v>233</v>
      </c>
      <c r="B8" s="88"/>
      <c r="C8" s="88"/>
      <c r="D8" s="88"/>
      <c r="E8" s="88"/>
      <c r="F8" s="88"/>
      <c r="G8" s="88"/>
    </row>
    <row r="9" spans="1:7" x14ac:dyDescent="0.25">
      <c r="A9" s="55" t="s">
        <v>234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f>F9-B9</f>
        <v>0</v>
      </c>
    </row>
    <row r="10" spans="1:7" x14ac:dyDescent="0.25">
      <c r="A10" s="55" t="s">
        <v>235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f>F10-B10</f>
        <v>0</v>
      </c>
    </row>
    <row r="11" spans="1:7" x14ac:dyDescent="0.25">
      <c r="A11" s="55" t="s">
        <v>236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f t="shared" ref="G11:G15" si="0">F11-B11</f>
        <v>0</v>
      </c>
    </row>
    <row r="12" spans="1:7" x14ac:dyDescent="0.25">
      <c r="A12" s="55" t="s">
        <v>237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f t="shared" si="0"/>
        <v>0</v>
      </c>
    </row>
    <row r="13" spans="1:7" x14ac:dyDescent="0.25">
      <c r="A13" s="55" t="s">
        <v>238</v>
      </c>
      <c r="B13" s="46">
        <v>0</v>
      </c>
      <c r="C13" s="46">
        <v>46000</v>
      </c>
      <c r="D13" s="46">
        <v>46000</v>
      </c>
      <c r="E13" s="46">
        <v>195481.4</v>
      </c>
      <c r="F13" s="46">
        <v>195481.4</v>
      </c>
      <c r="G13" s="46">
        <f t="shared" si="0"/>
        <v>195481.4</v>
      </c>
    </row>
    <row r="14" spans="1:7" x14ac:dyDescent="0.25">
      <c r="A14" s="55" t="s">
        <v>239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f t="shared" si="0"/>
        <v>0</v>
      </c>
    </row>
    <row r="15" spans="1:7" x14ac:dyDescent="0.25">
      <c r="A15" s="55" t="s">
        <v>240</v>
      </c>
      <c r="B15" s="46">
        <v>4521993.84</v>
      </c>
      <c r="C15" s="46">
        <v>779857.46</v>
      </c>
      <c r="D15" s="46">
        <v>5301851.3</v>
      </c>
      <c r="E15" s="46">
        <v>5813553.4900000002</v>
      </c>
      <c r="F15" s="46">
        <v>5813553.4900000002</v>
      </c>
      <c r="G15" s="46">
        <f t="shared" si="0"/>
        <v>1291559.6500000004</v>
      </c>
    </row>
    <row r="16" spans="1:7" x14ac:dyDescent="0.25">
      <c r="A16" s="89" t="s">
        <v>241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f t="shared" ref="B16:G16" si="1">SUM(G17:G27)</f>
        <v>0</v>
      </c>
    </row>
    <row r="17" spans="1:7" x14ac:dyDescent="0.25">
      <c r="A17" s="74" t="s">
        <v>242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f>F17-B17</f>
        <v>0</v>
      </c>
    </row>
    <row r="18" spans="1:7" x14ac:dyDescent="0.25">
      <c r="A18" s="74" t="s">
        <v>243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f t="shared" ref="G18:G27" si="2">F18-B18</f>
        <v>0</v>
      </c>
    </row>
    <row r="19" spans="1:7" x14ac:dyDescent="0.25">
      <c r="A19" s="74" t="s">
        <v>244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f t="shared" si="2"/>
        <v>0</v>
      </c>
    </row>
    <row r="20" spans="1:7" x14ac:dyDescent="0.25">
      <c r="A20" s="74" t="s">
        <v>245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f t="shared" si="2"/>
        <v>0</v>
      </c>
    </row>
    <row r="21" spans="1:7" x14ac:dyDescent="0.25">
      <c r="A21" s="74" t="s">
        <v>246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f t="shared" si="2"/>
        <v>0</v>
      </c>
    </row>
    <row r="22" spans="1:7" x14ac:dyDescent="0.25">
      <c r="A22" s="74" t="s">
        <v>247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f t="shared" si="2"/>
        <v>0</v>
      </c>
    </row>
    <row r="23" spans="1:7" x14ac:dyDescent="0.25">
      <c r="A23" s="74" t="s">
        <v>248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f t="shared" si="2"/>
        <v>0</v>
      </c>
    </row>
    <row r="24" spans="1:7" x14ac:dyDescent="0.25">
      <c r="A24" s="74" t="s">
        <v>249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f t="shared" si="2"/>
        <v>0</v>
      </c>
    </row>
    <row r="25" spans="1:7" x14ac:dyDescent="0.25">
      <c r="A25" s="74" t="s">
        <v>250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f t="shared" si="2"/>
        <v>0</v>
      </c>
    </row>
    <row r="26" spans="1:7" x14ac:dyDescent="0.25">
      <c r="A26" s="74" t="s">
        <v>251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f t="shared" si="2"/>
        <v>0</v>
      </c>
    </row>
    <row r="27" spans="1:7" x14ac:dyDescent="0.25">
      <c r="A27" s="74" t="s">
        <v>252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f t="shared" si="2"/>
        <v>0</v>
      </c>
    </row>
    <row r="28" spans="1:7" x14ac:dyDescent="0.25">
      <c r="A28" s="55" t="s">
        <v>253</v>
      </c>
      <c r="B28" s="46">
        <f t="shared" ref="B28:G28" si="3">SUM(B29:B33)</f>
        <v>0</v>
      </c>
      <c r="C28" s="46">
        <f t="shared" si="3"/>
        <v>0</v>
      </c>
      <c r="D28" s="46">
        <f t="shared" si="3"/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</row>
    <row r="29" spans="1:7" x14ac:dyDescent="0.25">
      <c r="A29" s="74" t="s">
        <v>254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f>F29-B29</f>
        <v>0</v>
      </c>
    </row>
    <row r="30" spans="1:7" x14ac:dyDescent="0.25">
      <c r="A30" s="74" t="s">
        <v>255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f t="shared" ref="G30:G34" si="4">F30-B30</f>
        <v>0</v>
      </c>
    </row>
    <row r="31" spans="1:7" x14ac:dyDescent="0.25">
      <c r="A31" s="74" t="s">
        <v>256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f t="shared" si="4"/>
        <v>0</v>
      </c>
    </row>
    <row r="32" spans="1:7" x14ac:dyDescent="0.25">
      <c r="A32" s="74" t="s">
        <v>257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f t="shared" si="4"/>
        <v>0</v>
      </c>
    </row>
    <row r="33" spans="1:7" ht="14.45" customHeight="1" x14ac:dyDescent="0.25">
      <c r="A33" s="74" t="s">
        <v>258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f t="shared" si="4"/>
        <v>0</v>
      </c>
    </row>
    <row r="34" spans="1:7" ht="14.45" customHeight="1" x14ac:dyDescent="0.25">
      <c r="A34" s="55" t="s">
        <v>259</v>
      </c>
      <c r="B34" s="149">
        <v>32043540.899999999</v>
      </c>
      <c r="C34" s="149">
        <v>599746.57999999996</v>
      </c>
      <c r="D34" s="150">
        <v>32643287.479999997</v>
      </c>
      <c r="E34" s="149">
        <v>23810751.300000001</v>
      </c>
      <c r="F34" s="149">
        <v>23810751.300000001</v>
      </c>
      <c r="G34" s="46">
        <f t="shared" si="4"/>
        <v>-8232789.5999999978</v>
      </c>
    </row>
    <row r="35" spans="1:7" ht="14.45" customHeight="1" x14ac:dyDescent="0.25">
      <c r="A35" s="55" t="s">
        <v>260</v>
      </c>
      <c r="B35" s="46">
        <f t="shared" ref="B35:G35" si="5">B36</f>
        <v>0</v>
      </c>
      <c r="C35" s="46">
        <f t="shared" si="5"/>
        <v>0</v>
      </c>
      <c r="D35" s="46">
        <f t="shared" si="5"/>
        <v>0</v>
      </c>
      <c r="E35" s="46">
        <f t="shared" si="5"/>
        <v>0</v>
      </c>
      <c r="F35" s="46">
        <f t="shared" si="5"/>
        <v>0</v>
      </c>
      <c r="G35" s="46">
        <f t="shared" si="5"/>
        <v>0</v>
      </c>
    </row>
    <row r="36" spans="1:7" ht="14.45" customHeight="1" x14ac:dyDescent="0.25">
      <c r="A36" s="74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5" t="s">
        <v>262</v>
      </c>
      <c r="B37" s="46">
        <f t="shared" ref="B37:G37" si="6">B38+B39</f>
        <v>0</v>
      </c>
      <c r="C37" s="46">
        <f t="shared" si="6"/>
        <v>0</v>
      </c>
      <c r="D37" s="46">
        <f t="shared" si="6"/>
        <v>0</v>
      </c>
      <c r="E37" s="46">
        <f t="shared" si="6"/>
        <v>0</v>
      </c>
      <c r="F37" s="46">
        <f t="shared" si="6"/>
        <v>0</v>
      </c>
      <c r="G37" s="46">
        <f t="shared" si="6"/>
        <v>0</v>
      </c>
    </row>
    <row r="38" spans="1:7" x14ac:dyDescent="0.25">
      <c r="A38" s="74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4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7">SUM(B9,B10,B11,B12,B13,B14,B15,B16,B28,B34,B35,B37)</f>
        <v>36565534.739999995</v>
      </c>
      <c r="C41" s="4">
        <f t="shared" si="7"/>
        <v>1425604.04</v>
      </c>
      <c r="D41" s="4">
        <f t="shared" si="7"/>
        <v>37991138.779999994</v>
      </c>
      <c r="E41" s="4">
        <f t="shared" si="7"/>
        <v>29819786.190000001</v>
      </c>
      <c r="F41" s="4">
        <f t="shared" si="7"/>
        <v>29819786.190000001</v>
      </c>
      <c r="G41" s="4">
        <f t="shared" si="7"/>
        <v>-6745748.549999997</v>
      </c>
    </row>
    <row r="42" spans="1:7" x14ac:dyDescent="0.25">
      <c r="A42" s="3" t="s">
        <v>266</v>
      </c>
      <c r="B42" s="90"/>
      <c r="C42" s="90"/>
      <c r="D42" s="90"/>
      <c r="E42" s="90"/>
      <c r="F42" s="90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5" t="s">
        <v>268</v>
      </c>
      <c r="B45" s="46">
        <f t="shared" ref="B45:G45" si="8">SUM(B46:B53)</f>
        <v>0</v>
      </c>
      <c r="C45" s="46">
        <f t="shared" si="8"/>
        <v>0</v>
      </c>
      <c r="D45" s="46">
        <f t="shared" si="8"/>
        <v>0</v>
      </c>
      <c r="E45" s="46">
        <f t="shared" si="8"/>
        <v>0</v>
      </c>
      <c r="F45" s="46">
        <f t="shared" si="8"/>
        <v>0</v>
      </c>
      <c r="G45" s="46">
        <f t="shared" si="8"/>
        <v>0</v>
      </c>
    </row>
    <row r="46" spans="1:7" x14ac:dyDescent="0.25">
      <c r="A46" s="77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7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9">F47-B47</f>
        <v>0</v>
      </c>
    </row>
    <row r="48" spans="1:7" x14ac:dyDescent="0.25">
      <c r="A48" s="77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9"/>
        <v>0</v>
      </c>
    </row>
    <row r="49" spans="1:7" ht="30" x14ac:dyDescent="0.25">
      <c r="A49" s="77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9"/>
        <v>0</v>
      </c>
    </row>
    <row r="50" spans="1:7" x14ac:dyDescent="0.25">
      <c r="A50" s="77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9"/>
        <v>0</v>
      </c>
    </row>
    <row r="51" spans="1:7" x14ac:dyDescent="0.25">
      <c r="A51" s="77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9"/>
        <v>0</v>
      </c>
    </row>
    <row r="52" spans="1:7" ht="30" x14ac:dyDescent="0.25">
      <c r="A52" s="78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9"/>
        <v>0</v>
      </c>
    </row>
    <row r="53" spans="1:7" x14ac:dyDescent="0.25">
      <c r="A53" s="74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5" t="s">
        <v>277</v>
      </c>
      <c r="B54" s="46">
        <f t="shared" ref="B54:G54" si="10">SUM(B55:B58)</f>
        <v>0</v>
      </c>
      <c r="C54" s="46">
        <f t="shared" si="10"/>
        <v>0</v>
      </c>
      <c r="D54" s="46">
        <f t="shared" si="10"/>
        <v>0</v>
      </c>
      <c r="E54" s="46">
        <f t="shared" si="10"/>
        <v>0</v>
      </c>
      <c r="F54" s="46">
        <f t="shared" si="10"/>
        <v>0</v>
      </c>
      <c r="G54" s="46">
        <f t="shared" si="10"/>
        <v>0</v>
      </c>
    </row>
    <row r="55" spans="1:7" x14ac:dyDescent="0.25">
      <c r="A55" s="78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7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11">F56-B56</f>
        <v>0</v>
      </c>
    </row>
    <row r="57" spans="1:7" x14ac:dyDescent="0.25">
      <c r="A57" s="77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11"/>
        <v>0</v>
      </c>
    </row>
    <row r="58" spans="1:7" x14ac:dyDescent="0.25">
      <c r="A58" s="78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11"/>
        <v>0</v>
      </c>
    </row>
    <row r="59" spans="1:7" x14ac:dyDescent="0.25">
      <c r="A59" s="55" t="s">
        <v>282</v>
      </c>
      <c r="B59" s="46">
        <f t="shared" ref="B59:G59" si="12">SUM(B60:B61)</f>
        <v>0</v>
      </c>
      <c r="C59" s="46">
        <f t="shared" si="12"/>
        <v>0</v>
      </c>
      <c r="D59" s="46">
        <f t="shared" si="12"/>
        <v>0</v>
      </c>
      <c r="E59" s="46">
        <f t="shared" si="12"/>
        <v>0</v>
      </c>
      <c r="F59" s="46">
        <f t="shared" si="12"/>
        <v>0</v>
      </c>
      <c r="G59" s="46">
        <f t="shared" si="12"/>
        <v>0</v>
      </c>
    </row>
    <row r="60" spans="1:7" ht="30" x14ac:dyDescent="0.25">
      <c r="A60" s="77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7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13">F61-B61</f>
        <v>0</v>
      </c>
    </row>
    <row r="62" spans="1:7" x14ac:dyDescent="0.25">
      <c r="A62" s="55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13"/>
        <v>0</v>
      </c>
    </row>
    <row r="63" spans="1:7" x14ac:dyDescent="0.25">
      <c r="A63" s="55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13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5" t="s">
        <v>289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6">B41+B65+B67</f>
        <v>36565534.739999995</v>
      </c>
      <c r="C70" s="4">
        <f t="shared" si="16"/>
        <v>1425604.04</v>
      </c>
      <c r="D70" s="4">
        <f t="shared" si="16"/>
        <v>37991138.779999994</v>
      </c>
      <c r="E70" s="4">
        <f t="shared" si="16"/>
        <v>29819786.190000001</v>
      </c>
      <c r="F70" s="4">
        <f t="shared" si="16"/>
        <v>29819786.190000001</v>
      </c>
      <c r="G70" s="4">
        <f t="shared" si="16"/>
        <v>-6745748.549999997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4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4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2"/>
      <c r="B76" s="79"/>
      <c r="C76" s="79"/>
      <c r="D76" s="79"/>
      <c r="E76" s="79"/>
      <c r="F76" s="79"/>
      <c r="G76" s="7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7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outlinePr summaryBelow="0"/>
  </sheetPr>
  <dimension ref="A1:G160"/>
  <sheetViews>
    <sheetView showGridLines="0" zoomScale="115" zoomScaleNormal="115" workbookViewId="0">
      <selection activeCell="C15" sqref="C1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42578125" customWidth="1"/>
    <col min="4" max="6" width="19.140625" bestFit="1" customWidth="1"/>
    <col min="7" max="7" width="16.5703125" bestFit="1" customWidth="1"/>
    <col min="8" max="8" width="2.42578125" customWidth="1"/>
  </cols>
  <sheetData>
    <row r="1" spans="1:7" ht="41.1" customHeight="1" x14ac:dyDescent="0.25">
      <c r="A1" s="167" t="s">
        <v>295</v>
      </c>
      <c r="B1" s="159"/>
      <c r="C1" s="159"/>
      <c r="D1" s="159"/>
      <c r="E1" s="159"/>
      <c r="F1" s="159"/>
      <c r="G1" s="160"/>
    </row>
    <row r="2" spans="1:7" x14ac:dyDescent="0.25">
      <c r="A2" s="122" t="str">
        <f>'Formato 1'!A2</f>
        <v xml:space="preserve"> Sistema para el Desarrollo Integral de la Familia de Guanajuato, Gto.</v>
      </c>
      <c r="B2" s="122"/>
      <c r="C2" s="122"/>
      <c r="D2" s="122"/>
      <c r="E2" s="122"/>
      <c r="F2" s="122"/>
      <c r="G2" s="122"/>
    </row>
    <row r="3" spans="1:7" x14ac:dyDescent="0.25">
      <c r="A3" s="123" t="s">
        <v>296</v>
      </c>
      <c r="B3" s="123"/>
      <c r="C3" s="123"/>
      <c r="D3" s="123"/>
      <c r="E3" s="123"/>
      <c r="F3" s="123"/>
      <c r="G3" s="123"/>
    </row>
    <row r="4" spans="1:7" x14ac:dyDescent="0.25">
      <c r="A4" s="123" t="s">
        <v>297</v>
      </c>
      <c r="B4" s="123"/>
      <c r="C4" s="123"/>
      <c r="D4" s="123"/>
      <c r="E4" s="123"/>
      <c r="F4" s="123"/>
      <c r="G4" s="123"/>
    </row>
    <row r="5" spans="1:7" x14ac:dyDescent="0.25">
      <c r="A5" s="123" t="str">
        <f>'Formato 3'!A4</f>
        <v>Del 1 de Enero al 30 de Septiembre de 2024 (b)</v>
      </c>
      <c r="B5" s="123"/>
      <c r="C5" s="123"/>
      <c r="D5" s="123"/>
      <c r="E5" s="123"/>
      <c r="F5" s="123"/>
      <c r="G5" s="123"/>
    </row>
    <row r="6" spans="1:7" x14ac:dyDescent="0.25">
      <c r="A6" s="124" t="s">
        <v>2</v>
      </c>
      <c r="B6" s="124"/>
      <c r="C6" s="124"/>
      <c r="D6" s="124"/>
      <c r="E6" s="124"/>
      <c r="F6" s="124"/>
      <c r="G6" s="124"/>
    </row>
    <row r="7" spans="1:7" x14ac:dyDescent="0.25">
      <c r="A7" s="165" t="s">
        <v>4</v>
      </c>
      <c r="B7" s="165" t="s">
        <v>298</v>
      </c>
      <c r="C7" s="165"/>
      <c r="D7" s="165"/>
      <c r="E7" s="165"/>
      <c r="F7" s="165"/>
      <c r="G7" s="166" t="s">
        <v>299</v>
      </c>
    </row>
    <row r="8" spans="1:7" ht="30" x14ac:dyDescent="0.25">
      <c r="A8" s="165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5"/>
    </row>
    <row r="9" spans="1:7" x14ac:dyDescent="0.25">
      <c r="A9" s="27" t="s">
        <v>304</v>
      </c>
      <c r="B9" s="151">
        <f>B10+B18+B189+B28+B38+B48+B58+B62+B71+B75</f>
        <v>36565534.739999995</v>
      </c>
      <c r="C9" s="151">
        <f t="shared" ref="C9:G9" si="0">C10+C18+C189+C28+C38+C48+C58+C62+C71+C75</f>
        <v>1425604.0400000003</v>
      </c>
      <c r="D9" s="151">
        <f t="shared" si="0"/>
        <v>37991138.779999994</v>
      </c>
      <c r="E9" s="151">
        <f t="shared" si="0"/>
        <v>19510701.640000001</v>
      </c>
      <c r="F9" s="151">
        <f t="shared" si="0"/>
        <v>19461535.050000001</v>
      </c>
      <c r="G9" s="151">
        <f t="shared" si="0"/>
        <v>18480437.139999997</v>
      </c>
    </row>
    <row r="10" spans="1:7" x14ac:dyDescent="0.25">
      <c r="A10" s="81" t="s">
        <v>305</v>
      </c>
      <c r="B10" s="152">
        <f>SUM(B11:B17)</f>
        <v>24686528.48</v>
      </c>
      <c r="C10" s="152">
        <f t="shared" ref="C10:G10" si="1">SUM(C11:C17)</f>
        <v>770267.0900000002</v>
      </c>
      <c r="D10" s="152">
        <f t="shared" si="1"/>
        <v>25456795.569999997</v>
      </c>
      <c r="E10" s="152">
        <f t="shared" si="1"/>
        <v>14082589.330000002</v>
      </c>
      <c r="F10" s="152">
        <f t="shared" si="1"/>
        <v>14082589.330000002</v>
      </c>
      <c r="G10" s="152">
        <f t="shared" si="1"/>
        <v>11374206.239999996</v>
      </c>
    </row>
    <row r="11" spans="1:7" x14ac:dyDescent="0.25">
      <c r="A11" s="82" t="s">
        <v>306</v>
      </c>
      <c r="B11" s="153">
        <v>9243878.7899999991</v>
      </c>
      <c r="C11" s="153">
        <v>-1595704.15</v>
      </c>
      <c r="D11" s="152">
        <v>7648174.6399999987</v>
      </c>
      <c r="E11" s="153">
        <v>4930258.84</v>
      </c>
      <c r="F11" s="153">
        <v>4930258.84</v>
      </c>
      <c r="G11" s="152">
        <f>D11-E11</f>
        <v>2717915.7999999989</v>
      </c>
    </row>
    <row r="12" spans="1:7" x14ac:dyDescent="0.25">
      <c r="A12" s="82" t="s">
        <v>307</v>
      </c>
      <c r="B12" s="153">
        <v>1844413.8</v>
      </c>
      <c r="C12" s="153">
        <v>2156221.4500000002</v>
      </c>
      <c r="D12" s="152">
        <v>4000635.25</v>
      </c>
      <c r="E12" s="153">
        <v>1850225</v>
      </c>
      <c r="F12" s="153">
        <v>1850225</v>
      </c>
      <c r="G12" s="152">
        <f t="shared" ref="G12:G17" si="2">D12-E12</f>
        <v>2150410.25</v>
      </c>
    </row>
    <row r="13" spans="1:7" x14ac:dyDescent="0.25">
      <c r="A13" s="82" t="s">
        <v>308</v>
      </c>
      <c r="B13" s="153">
        <v>1753916.69</v>
      </c>
      <c r="C13" s="153">
        <v>810999.19</v>
      </c>
      <c r="D13" s="152">
        <v>2564915.88</v>
      </c>
      <c r="E13" s="153">
        <v>450827.44</v>
      </c>
      <c r="F13" s="153">
        <v>450827.44</v>
      </c>
      <c r="G13" s="152">
        <f t="shared" si="2"/>
        <v>2114088.44</v>
      </c>
    </row>
    <row r="14" spans="1:7" x14ac:dyDescent="0.25">
      <c r="A14" s="82" t="s">
        <v>309</v>
      </c>
      <c r="B14" s="153">
        <v>4414845.38</v>
      </c>
      <c r="C14" s="153">
        <v>0</v>
      </c>
      <c r="D14" s="152">
        <v>4414845.38</v>
      </c>
      <c r="E14" s="153">
        <v>2283424.6</v>
      </c>
      <c r="F14" s="153">
        <v>2283424.6</v>
      </c>
      <c r="G14" s="152">
        <f t="shared" si="2"/>
        <v>2131420.7799999998</v>
      </c>
    </row>
    <row r="15" spans="1:7" x14ac:dyDescent="0.25">
      <c r="A15" s="82" t="s">
        <v>310</v>
      </c>
      <c r="B15" s="153">
        <v>7013584.8899999997</v>
      </c>
      <c r="C15" s="153">
        <v>-187370.8</v>
      </c>
      <c r="D15" s="152">
        <v>6826214.0899999999</v>
      </c>
      <c r="E15" s="153">
        <v>4567853.45</v>
      </c>
      <c r="F15" s="153">
        <v>4567853.45</v>
      </c>
      <c r="G15" s="152">
        <f t="shared" si="2"/>
        <v>2258360.6399999997</v>
      </c>
    </row>
    <row r="16" spans="1:7" x14ac:dyDescent="0.25">
      <c r="A16" s="82" t="s">
        <v>311</v>
      </c>
      <c r="B16" s="153">
        <v>415888.93</v>
      </c>
      <c r="C16" s="153">
        <v>-413878.6</v>
      </c>
      <c r="D16" s="152">
        <v>2010.3300000000163</v>
      </c>
      <c r="E16" s="153">
        <v>0</v>
      </c>
      <c r="F16" s="153">
        <v>0</v>
      </c>
      <c r="G16" s="152">
        <f t="shared" si="2"/>
        <v>2010.3300000000163</v>
      </c>
    </row>
    <row r="17" spans="1:7" x14ac:dyDescent="0.25">
      <c r="A17" s="82" t="s">
        <v>312</v>
      </c>
      <c r="B17" s="152">
        <v>0</v>
      </c>
      <c r="C17" s="152">
        <v>0</v>
      </c>
      <c r="D17" s="152">
        <v>0</v>
      </c>
      <c r="E17" s="152">
        <v>0</v>
      </c>
      <c r="F17" s="152">
        <v>0</v>
      </c>
      <c r="G17" s="152">
        <f t="shared" si="2"/>
        <v>0</v>
      </c>
    </row>
    <row r="18" spans="1:7" x14ac:dyDescent="0.25">
      <c r="A18" s="81" t="s">
        <v>313</v>
      </c>
      <c r="B18" s="152">
        <f>SUM(B19:B27)</f>
        <v>4920508.5200000005</v>
      </c>
      <c r="C18" s="152">
        <f t="shared" ref="C18:G18" si="3">SUM(C19:C27)</f>
        <v>206706</v>
      </c>
      <c r="D18" s="152">
        <f t="shared" si="3"/>
        <v>5127214.5200000005</v>
      </c>
      <c r="E18" s="152">
        <f t="shared" si="3"/>
        <v>1959337.43</v>
      </c>
      <c r="F18" s="152">
        <f t="shared" si="3"/>
        <v>1910170.8399999999</v>
      </c>
      <c r="G18" s="152">
        <f t="shared" si="3"/>
        <v>3167877.0900000003</v>
      </c>
    </row>
    <row r="19" spans="1:7" x14ac:dyDescent="0.25">
      <c r="A19" s="82" t="s">
        <v>314</v>
      </c>
      <c r="B19" s="153">
        <v>742191.65</v>
      </c>
      <c r="C19" s="153">
        <v>39002</v>
      </c>
      <c r="D19" s="152">
        <v>781193.65</v>
      </c>
      <c r="E19" s="153">
        <v>279140.8</v>
      </c>
      <c r="F19" s="153">
        <v>279140.8</v>
      </c>
      <c r="G19" s="152">
        <f t="shared" ref="G19:G27" si="4">D19-E19</f>
        <v>502052.85000000003</v>
      </c>
    </row>
    <row r="20" spans="1:7" x14ac:dyDescent="0.25">
      <c r="A20" s="82" t="s">
        <v>315</v>
      </c>
      <c r="B20" s="153">
        <v>1931616.95</v>
      </c>
      <c r="C20" s="153">
        <v>-209231.2</v>
      </c>
      <c r="D20" s="152">
        <v>1722385.75</v>
      </c>
      <c r="E20" s="153">
        <v>233560.24</v>
      </c>
      <c r="F20" s="153">
        <v>233560.24</v>
      </c>
      <c r="G20" s="152">
        <f t="shared" si="4"/>
        <v>1488825.51</v>
      </c>
    </row>
    <row r="21" spans="1:7" x14ac:dyDescent="0.25">
      <c r="A21" s="82" t="s">
        <v>316</v>
      </c>
      <c r="B21" s="153">
        <v>728000</v>
      </c>
      <c r="C21" s="153">
        <v>400000</v>
      </c>
      <c r="D21" s="152">
        <v>1128000</v>
      </c>
      <c r="E21" s="153">
        <v>957654.2</v>
      </c>
      <c r="F21" s="153">
        <v>957654.2</v>
      </c>
      <c r="G21" s="152">
        <f t="shared" si="4"/>
        <v>170345.80000000005</v>
      </c>
    </row>
    <row r="22" spans="1:7" x14ac:dyDescent="0.25">
      <c r="A22" s="82" t="s">
        <v>317</v>
      </c>
      <c r="B22" s="153">
        <v>119772.8</v>
      </c>
      <c r="C22" s="153">
        <v>8000</v>
      </c>
      <c r="D22" s="152">
        <v>127772.8</v>
      </c>
      <c r="E22" s="153">
        <v>26115.55</v>
      </c>
      <c r="F22" s="153">
        <v>26115.55</v>
      </c>
      <c r="G22" s="152">
        <f t="shared" si="4"/>
        <v>101657.25</v>
      </c>
    </row>
    <row r="23" spans="1:7" x14ac:dyDescent="0.25">
      <c r="A23" s="82" t="s">
        <v>318</v>
      </c>
      <c r="B23" s="153">
        <v>18162.71</v>
      </c>
      <c r="C23" s="153">
        <v>15937.2</v>
      </c>
      <c r="D23" s="152">
        <v>34099.910000000003</v>
      </c>
      <c r="E23" s="153">
        <v>26529.67</v>
      </c>
      <c r="F23" s="153">
        <v>26529.67</v>
      </c>
      <c r="G23" s="152">
        <f t="shared" si="4"/>
        <v>7570.2400000000052</v>
      </c>
    </row>
    <row r="24" spans="1:7" x14ac:dyDescent="0.25">
      <c r="A24" s="82" t="s">
        <v>319</v>
      </c>
      <c r="B24" s="153">
        <v>800000.01</v>
      </c>
      <c r="C24" s="153">
        <v>-19002</v>
      </c>
      <c r="D24" s="152">
        <v>780998.01</v>
      </c>
      <c r="E24" s="153">
        <v>384597.3</v>
      </c>
      <c r="F24" s="153">
        <v>335430.71000000002</v>
      </c>
      <c r="G24" s="152">
        <f t="shared" si="4"/>
        <v>396400.71</v>
      </c>
    </row>
    <row r="25" spans="1:7" x14ac:dyDescent="0.25">
      <c r="A25" s="82" t="s">
        <v>320</v>
      </c>
      <c r="B25" s="153">
        <v>415100</v>
      </c>
      <c r="C25" s="153">
        <v>-28000</v>
      </c>
      <c r="D25" s="152">
        <v>387100</v>
      </c>
      <c r="E25" s="153">
        <v>30400</v>
      </c>
      <c r="F25" s="153">
        <v>30400</v>
      </c>
      <c r="G25" s="152">
        <f t="shared" si="4"/>
        <v>356700</v>
      </c>
    </row>
    <row r="26" spans="1:7" x14ac:dyDescent="0.25">
      <c r="A26" s="82" t="s">
        <v>321</v>
      </c>
      <c r="B26" s="152">
        <v>0</v>
      </c>
      <c r="C26" s="152">
        <v>0</v>
      </c>
      <c r="D26" s="152">
        <v>0</v>
      </c>
      <c r="E26" s="152">
        <v>0</v>
      </c>
      <c r="F26" s="152">
        <v>0</v>
      </c>
      <c r="G26" s="152">
        <f t="shared" si="4"/>
        <v>0</v>
      </c>
    </row>
    <row r="27" spans="1:7" x14ac:dyDescent="0.25">
      <c r="A27" s="82" t="s">
        <v>322</v>
      </c>
      <c r="B27" s="153">
        <v>165664.4</v>
      </c>
      <c r="C27" s="153">
        <v>0</v>
      </c>
      <c r="D27" s="152">
        <v>165664.4</v>
      </c>
      <c r="E27" s="153">
        <v>21339.67</v>
      </c>
      <c r="F27" s="153">
        <v>21339.67</v>
      </c>
      <c r="G27" s="152">
        <f t="shared" si="4"/>
        <v>144324.72999999998</v>
      </c>
    </row>
    <row r="28" spans="1:7" x14ac:dyDescent="0.25">
      <c r="A28" s="81" t="s">
        <v>323</v>
      </c>
      <c r="B28" s="152">
        <f>SUM(B29:B37)</f>
        <v>3576618.43</v>
      </c>
      <c r="C28" s="152">
        <f t="shared" ref="C28:G28" si="5">SUM(C29:C37)</f>
        <v>344710.95</v>
      </c>
      <c r="D28" s="152">
        <f t="shared" si="5"/>
        <v>3921329.38</v>
      </c>
      <c r="E28" s="152">
        <f t="shared" si="5"/>
        <v>1722218.54</v>
      </c>
      <c r="F28" s="152">
        <f t="shared" si="5"/>
        <v>1722218.54</v>
      </c>
      <c r="G28" s="152">
        <f t="shared" si="5"/>
        <v>2199110.84</v>
      </c>
    </row>
    <row r="29" spans="1:7" x14ac:dyDescent="0.25">
      <c r="A29" s="82" t="s">
        <v>324</v>
      </c>
      <c r="B29" s="153">
        <v>1059970.55</v>
      </c>
      <c r="C29" s="153">
        <v>0</v>
      </c>
      <c r="D29" s="152">
        <v>1059970.55</v>
      </c>
      <c r="E29" s="153">
        <v>455613.17</v>
      </c>
      <c r="F29" s="153">
        <v>455613.17</v>
      </c>
      <c r="G29" s="152">
        <f t="shared" ref="G29:G37" si="6">D29-E29</f>
        <v>604357.38000000012</v>
      </c>
    </row>
    <row r="30" spans="1:7" x14ac:dyDescent="0.25">
      <c r="A30" s="82" t="s">
        <v>325</v>
      </c>
      <c r="B30" s="153">
        <v>44614.11</v>
      </c>
      <c r="C30" s="153">
        <v>0</v>
      </c>
      <c r="D30" s="152">
        <v>44614.11</v>
      </c>
      <c r="E30" s="153">
        <v>8920.4</v>
      </c>
      <c r="F30" s="153">
        <v>8920.4</v>
      </c>
      <c r="G30" s="152">
        <f t="shared" si="6"/>
        <v>35693.71</v>
      </c>
    </row>
    <row r="31" spans="1:7" x14ac:dyDescent="0.25">
      <c r="A31" s="82" t="s">
        <v>326</v>
      </c>
      <c r="B31" s="153">
        <v>259659.85</v>
      </c>
      <c r="C31" s="153">
        <v>29176</v>
      </c>
      <c r="D31" s="152">
        <v>288835.84999999998</v>
      </c>
      <c r="E31" s="153">
        <v>53897.49</v>
      </c>
      <c r="F31" s="153">
        <v>53897.49</v>
      </c>
      <c r="G31" s="152">
        <f t="shared" si="6"/>
        <v>234938.36</v>
      </c>
    </row>
    <row r="32" spans="1:7" x14ac:dyDescent="0.25">
      <c r="A32" s="82" t="s">
        <v>327</v>
      </c>
      <c r="B32" s="153">
        <v>169826.45</v>
      </c>
      <c r="C32" s="153">
        <v>0</v>
      </c>
      <c r="D32" s="152">
        <v>169826.45</v>
      </c>
      <c r="E32" s="153">
        <v>151786.09</v>
      </c>
      <c r="F32" s="153">
        <v>151786.09</v>
      </c>
      <c r="G32" s="152">
        <f t="shared" si="6"/>
        <v>18040.360000000015</v>
      </c>
    </row>
    <row r="33" spans="1:7" ht="14.45" customHeight="1" x14ac:dyDescent="0.25">
      <c r="A33" s="82" t="s">
        <v>328</v>
      </c>
      <c r="B33" s="153">
        <v>1138305.05</v>
      </c>
      <c r="C33" s="153">
        <v>194381</v>
      </c>
      <c r="D33" s="152">
        <v>1332686.05</v>
      </c>
      <c r="E33" s="153">
        <v>487018.27</v>
      </c>
      <c r="F33" s="153">
        <v>487018.27</v>
      </c>
      <c r="G33" s="152">
        <f t="shared" si="6"/>
        <v>845667.78</v>
      </c>
    </row>
    <row r="34" spans="1:7" ht="14.45" customHeight="1" x14ac:dyDescent="0.25">
      <c r="A34" s="82" t="s">
        <v>329</v>
      </c>
      <c r="B34" s="153">
        <v>64896</v>
      </c>
      <c r="C34" s="153">
        <v>0</v>
      </c>
      <c r="D34" s="152">
        <v>64896</v>
      </c>
      <c r="E34" s="153">
        <v>0</v>
      </c>
      <c r="F34" s="153">
        <v>0</v>
      </c>
      <c r="G34" s="152">
        <f t="shared" si="6"/>
        <v>64896</v>
      </c>
    </row>
    <row r="35" spans="1:7" ht="14.45" customHeight="1" x14ac:dyDescent="0.25">
      <c r="A35" s="82" t="s">
        <v>330</v>
      </c>
      <c r="B35" s="153">
        <v>10816</v>
      </c>
      <c r="C35" s="153">
        <v>0</v>
      </c>
      <c r="D35" s="152">
        <v>10816</v>
      </c>
      <c r="E35" s="153">
        <v>1976.83</v>
      </c>
      <c r="F35" s="153">
        <v>1976.83</v>
      </c>
      <c r="G35" s="152">
        <f t="shared" si="6"/>
        <v>8839.17</v>
      </c>
    </row>
    <row r="36" spans="1:7" ht="14.45" customHeight="1" x14ac:dyDescent="0.25">
      <c r="A36" s="82" t="s">
        <v>331</v>
      </c>
      <c r="B36" s="153">
        <v>197804.67</v>
      </c>
      <c r="C36" s="153">
        <v>115000</v>
      </c>
      <c r="D36" s="152">
        <v>312804.67000000004</v>
      </c>
      <c r="E36" s="153">
        <v>218987.82</v>
      </c>
      <c r="F36" s="153">
        <v>218987.82</v>
      </c>
      <c r="G36" s="152">
        <f t="shared" si="6"/>
        <v>93816.850000000035</v>
      </c>
    </row>
    <row r="37" spans="1:7" ht="14.45" customHeight="1" x14ac:dyDescent="0.25">
      <c r="A37" s="82" t="s">
        <v>332</v>
      </c>
      <c r="B37" s="153">
        <v>630725.75</v>
      </c>
      <c r="C37" s="153">
        <v>6153.95</v>
      </c>
      <c r="D37" s="152">
        <v>636879.69999999995</v>
      </c>
      <c r="E37" s="153">
        <v>344018.47</v>
      </c>
      <c r="F37" s="153">
        <v>344018.47</v>
      </c>
      <c r="G37" s="152">
        <f t="shared" si="6"/>
        <v>292861.23</v>
      </c>
    </row>
    <row r="38" spans="1:7" x14ac:dyDescent="0.25">
      <c r="A38" s="81" t="s">
        <v>333</v>
      </c>
      <c r="B38" s="152">
        <f>SUM(B39:B47)</f>
        <v>2205548.7599999998</v>
      </c>
      <c r="C38" s="152">
        <f t="shared" ref="C38:G38" si="7">SUM(C39:C47)</f>
        <v>7920</v>
      </c>
      <c r="D38" s="152">
        <f t="shared" si="7"/>
        <v>2213468.7599999998</v>
      </c>
      <c r="E38" s="152">
        <f t="shared" si="7"/>
        <v>1329429.3400000001</v>
      </c>
      <c r="F38" s="152">
        <f t="shared" si="7"/>
        <v>1329429.3400000001</v>
      </c>
      <c r="G38" s="152">
        <f t="shared" si="7"/>
        <v>884039.41999999993</v>
      </c>
    </row>
    <row r="39" spans="1:7" x14ac:dyDescent="0.25">
      <c r="A39" s="82" t="s">
        <v>334</v>
      </c>
      <c r="B39" s="152">
        <v>0</v>
      </c>
      <c r="C39" s="152">
        <v>0</v>
      </c>
      <c r="D39" s="152">
        <v>0</v>
      </c>
      <c r="E39" s="152">
        <v>0</v>
      </c>
      <c r="F39" s="152">
        <v>0</v>
      </c>
      <c r="G39" s="152">
        <f t="shared" ref="G39:G47" si="8">D39-E39</f>
        <v>0</v>
      </c>
    </row>
    <row r="40" spans="1:7" x14ac:dyDescent="0.25">
      <c r="A40" s="82" t="s">
        <v>335</v>
      </c>
      <c r="B40" s="152">
        <v>0</v>
      </c>
      <c r="C40" s="152">
        <v>0</v>
      </c>
      <c r="D40" s="152">
        <v>0</v>
      </c>
      <c r="E40" s="152">
        <v>0</v>
      </c>
      <c r="F40" s="152">
        <v>0</v>
      </c>
      <c r="G40" s="152">
        <f t="shared" si="8"/>
        <v>0</v>
      </c>
    </row>
    <row r="41" spans="1:7" x14ac:dyDescent="0.25">
      <c r="A41" s="82" t="s">
        <v>336</v>
      </c>
      <c r="B41" s="152">
        <v>0</v>
      </c>
      <c r="C41" s="152">
        <v>0</v>
      </c>
      <c r="D41" s="152">
        <v>0</v>
      </c>
      <c r="E41" s="152">
        <v>0</v>
      </c>
      <c r="F41" s="152">
        <v>0</v>
      </c>
      <c r="G41" s="152">
        <f t="shared" si="8"/>
        <v>0</v>
      </c>
    </row>
    <row r="42" spans="1:7" x14ac:dyDescent="0.25">
      <c r="A42" s="82" t="s">
        <v>337</v>
      </c>
      <c r="B42" s="153">
        <v>1719228.43</v>
      </c>
      <c r="C42" s="153">
        <v>7920</v>
      </c>
      <c r="D42" s="152">
        <v>1727148.43</v>
      </c>
      <c r="E42" s="153">
        <v>969005.15</v>
      </c>
      <c r="F42" s="153">
        <v>969005.15</v>
      </c>
      <c r="G42" s="152">
        <f t="shared" si="8"/>
        <v>758143.27999999991</v>
      </c>
    </row>
    <row r="43" spans="1:7" x14ac:dyDescent="0.25">
      <c r="A43" s="82" t="s">
        <v>338</v>
      </c>
      <c r="B43" s="153">
        <v>486320.33</v>
      </c>
      <c r="C43" s="153">
        <v>0</v>
      </c>
      <c r="D43" s="152">
        <v>486320.33</v>
      </c>
      <c r="E43" s="153">
        <v>360424.19</v>
      </c>
      <c r="F43" s="153">
        <v>360424.19</v>
      </c>
      <c r="G43" s="152">
        <f t="shared" si="8"/>
        <v>125896.14000000001</v>
      </c>
    </row>
    <row r="44" spans="1:7" x14ac:dyDescent="0.25">
      <c r="A44" s="82" t="s">
        <v>339</v>
      </c>
      <c r="B44" s="152">
        <v>0</v>
      </c>
      <c r="C44" s="152">
        <v>0</v>
      </c>
      <c r="D44" s="152">
        <v>0</v>
      </c>
      <c r="E44" s="152">
        <v>0</v>
      </c>
      <c r="F44" s="152">
        <v>0</v>
      </c>
      <c r="G44" s="152">
        <f t="shared" si="8"/>
        <v>0</v>
      </c>
    </row>
    <row r="45" spans="1:7" x14ac:dyDescent="0.25">
      <c r="A45" s="82" t="s">
        <v>340</v>
      </c>
      <c r="B45" s="152">
        <v>0</v>
      </c>
      <c r="C45" s="152">
        <v>0</v>
      </c>
      <c r="D45" s="152">
        <v>0</v>
      </c>
      <c r="E45" s="152">
        <v>0</v>
      </c>
      <c r="F45" s="152">
        <v>0</v>
      </c>
      <c r="G45" s="152">
        <f t="shared" si="8"/>
        <v>0</v>
      </c>
    </row>
    <row r="46" spans="1:7" x14ac:dyDescent="0.25">
      <c r="A46" s="82" t="s">
        <v>341</v>
      </c>
      <c r="B46" s="152">
        <v>0</v>
      </c>
      <c r="C46" s="152">
        <v>0</v>
      </c>
      <c r="D46" s="152">
        <v>0</v>
      </c>
      <c r="E46" s="152">
        <v>0</v>
      </c>
      <c r="F46" s="152">
        <v>0</v>
      </c>
      <c r="G46" s="152">
        <f t="shared" si="8"/>
        <v>0</v>
      </c>
    </row>
    <row r="47" spans="1:7" x14ac:dyDescent="0.25">
      <c r="A47" s="82" t="s">
        <v>342</v>
      </c>
      <c r="B47" s="152">
        <v>0</v>
      </c>
      <c r="C47" s="152">
        <v>0</v>
      </c>
      <c r="D47" s="152">
        <v>0</v>
      </c>
      <c r="E47" s="152">
        <v>0</v>
      </c>
      <c r="F47" s="152">
        <v>0</v>
      </c>
      <c r="G47" s="152">
        <f t="shared" si="8"/>
        <v>0</v>
      </c>
    </row>
    <row r="48" spans="1:7" x14ac:dyDescent="0.25">
      <c r="A48" s="81" t="s">
        <v>343</v>
      </c>
      <c r="B48" s="152">
        <f>SUM(B49:B57)</f>
        <v>913300</v>
      </c>
      <c r="C48" s="152">
        <f t="shared" ref="C48:G48" si="9">SUM(C49:C57)</f>
        <v>96000</v>
      </c>
      <c r="D48" s="152">
        <f t="shared" si="9"/>
        <v>1009300</v>
      </c>
      <c r="E48" s="152">
        <f t="shared" si="9"/>
        <v>417127</v>
      </c>
      <c r="F48" s="152">
        <f t="shared" si="9"/>
        <v>417127</v>
      </c>
      <c r="G48" s="152">
        <f t="shared" si="9"/>
        <v>592173</v>
      </c>
    </row>
    <row r="49" spans="1:7" x14ac:dyDescent="0.25">
      <c r="A49" s="82" t="s">
        <v>344</v>
      </c>
      <c r="B49" s="153">
        <v>598300</v>
      </c>
      <c r="C49" s="153">
        <v>46000</v>
      </c>
      <c r="D49" s="152">
        <v>644300</v>
      </c>
      <c r="E49" s="153">
        <v>149727</v>
      </c>
      <c r="F49" s="153">
        <v>149727</v>
      </c>
      <c r="G49" s="152">
        <f t="shared" ref="G49:G57" si="10">D49-E49</f>
        <v>494573</v>
      </c>
    </row>
    <row r="50" spans="1:7" x14ac:dyDescent="0.25">
      <c r="A50" s="82" t="s">
        <v>345</v>
      </c>
      <c r="B50" s="153">
        <v>4500</v>
      </c>
      <c r="C50" s="153">
        <v>50000</v>
      </c>
      <c r="D50" s="152">
        <v>54500</v>
      </c>
      <c r="E50" s="153">
        <v>0</v>
      </c>
      <c r="F50" s="153">
        <v>0</v>
      </c>
      <c r="G50" s="152">
        <f t="shared" si="10"/>
        <v>54500</v>
      </c>
    </row>
    <row r="51" spans="1:7" x14ac:dyDescent="0.25">
      <c r="A51" s="82" t="s">
        <v>346</v>
      </c>
      <c r="B51" s="153">
        <v>10500</v>
      </c>
      <c r="C51" s="153">
        <v>0</v>
      </c>
      <c r="D51" s="152">
        <v>10500</v>
      </c>
      <c r="E51" s="153">
        <v>0</v>
      </c>
      <c r="F51" s="153">
        <v>0</v>
      </c>
      <c r="G51" s="152">
        <f t="shared" si="10"/>
        <v>10500</v>
      </c>
    </row>
    <row r="52" spans="1:7" x14ac:dyDescent="0.25">
      <c r="A52" s="82" t="s">
        <v>347</v>
      </c>
      <c r="B52" s="153">
        <v>300000</v>
      </c>
      <c r="C52" s="153">
        <v>0</v>
      </c>
      <c r="D52" s="152">
        <v>300000</v>
      </c>
      <c r="E52" s="153">
        <v>267400</v>
      </c>
      <c r="F52" s="153">
        <v>267400</v>
      </c>
      <c r="G52" s="152">
        <f t="shared" si="10"/>
        <v>32600</v>
      </c>
    </row>
    <row r="53" spans="1:7" x14ac:dyDescent="0.25">
      <c r="A53" s="82" t="s">
        <v>348</v>
      </c>
      <c r="B53" s="152">
        <v>0</v>
      </c>
      <c r="C53" s="152">
        <v>0</v>
      </c>
      <c r="D53" s="152">
        <v>0</v>
      </c>
      <c r="E53" s="152">
        <v>0</v>
      </c>
      <c r="F53" s="152">
        <v>0</v>
      </c>
      <c r="G53" s="152">
        <f t="shared" si="10"/>
        <v>0</v>
      </c>
    </row>
    <row r="54" spans="1:7" x14ac:dyDescent="0.25">
      <c r="A54" s="82" t="s">
        <v>349</v>
      </c>
      <c r="B54" s="152">
        <v>0</v>
      </c>
      <c r="C54" s="152">
        <v>0</v>
      </c>
      <c r="D54" s="152">
        <v>0</v>
      </c>
      <c r="E54" s="152">
        <v>0</v>
      </c>
      <c r="F54" s="152">
        <v>0</v>
      </c>
      <c r="G54" s="152">
        <f t="shared" si="10"/>
        <v>0</v>
      </c>
    </row>
    <row r="55" spans="1:7" x14ac:dyDescent="0.25">
      <c r="A55" s="82" t="s">
        <v>350</v>
      </c>
      <c r="B55" s="152">
        <v>0</v>
      </c>
      <c r="C55" s="152">
        <v>0</v>
      </c>
      <c r="D55" s="152">
        <v>0</v>
      </c>
      <c r="E55" s="152">
        <v>0</v>
      </c>
      <c r="F55" s="152">
        <v>0</v>
      </c>
      <c r="G55" s="152">
        <f t="shared" si="10"/>
        <v>0</v>
      </c>
    </row>
    <row r="56" spans="1:7" x14ac:dyDescent="0.25">
      <c r="A56" s="82" t="s">
        <v>351</v>
      </c>
      <c r="B56" s="152">
        <v>0</v>
      </c>
      <c r="C56" s="152">
        <v>0</v>
      </c>
      <c r="D56" s="152">
        <v>0</v>
      </c>
      <c r="E56" s="152">
        <v>0</v>
      </c>
      <c r="F56" s="152">
        <v>0</v>
      </c>
      <c r="G56" s="152">
        <f t="shared" si="10"/>
        <v>0</v>
      </c>
    </row>
    <row r="57" spans="1:7" x14ac:dyDescent="0.25">
      <c r="A57" s="82" t="s">
        <v>352</v>
      </c>
      <c r="B57" s="152">
        <v>0</v>
      </c>
      <c r="C57" s="152">
        <v>0</v>
      </c>
      <c r="D57" s="152">
        <v>0</v>
      </c>
      <c r="E57" s="152">
        <v>0</v>
      </c>
      <c r="F57" s="152">
        <v>0</v>
      </c>
      <c r="G57" s="152">
        <f t="shared" si="10"/>
        <v>0</v>
      </c>
    </row>
    <row r="58" spans="1:7" x14ac:dyDescent="0.25">
      <c r="A58" s="81" t="s">
        <v>353</v>
      </c>
      <c r="B58" s="152">
        <f>SUM(B59:B61)</f>
        <v>0</v>
      </c>
      <c r="C58" s="152">
        <f t="shared" ref="C58:G58" si="11">SUM(C59:C61)</f>
        <v>0</v>
      </c>
      <c r="D58" s="152">
        <f t="shared" si="11"/>
        <v>0</v>
      </c>
      <c r="E58" s="152">
        <f t="shared" si="11"/>
        <v>0</v>
      </c>
      <c r="F58" s="152">
        <f t="shared" si="11"/>
        <v>0</v>
      </c>
      <c r="G58" s="152">
        <f t="shared" si="11"/>
        <v>0</v>
      </c>
    </row>
    <row r="59" spans="1:7" x14ac:dyDescent="0.25">
      <c r="A59" s="82" t="s">
        <v>354</v>
      </c>
      <c r="B59" s="152">
        <v>0</v>
      </c>
      <c r="C59" s="152">
        <v>0</v>
      </c>
      <c r="D59" s="152">
        <f t="shared" ref="D29:D82" si="12">B59+C59</f>
        <v>0</v>
      </c>
      <c r="E59" s="152">
        <v>0</v>
      </c>
      <c r="F59" s="152">
        <v>0</v>
      </c>
      <c r="G59" s="152">
        <f t="shared" ref="G59:G61" si="13">D59-E59</f>
        <v>0</v>
      </c>
    </row>
    <row r="60" spans="1:7" x14ac:dyDescent="0.25">
      <c r="A60" s="82" t="s">
        <v>355</v>
      </c>
      <c r="B60" s="152">
        <v>0</v>
      </c>
      <c r="C60" s="152">
        <v>0</v>
      </c>
      <c r="D60" s="152">
        <f t="shared" si="12"/>
        <v>0</v>
      </c>
      <c r="E60" s="152">
        <v>0</v>
      </c>
      <c r="F60" s="152">
        <v>0</v>
      </c>
      <c r="G60" s="152">
        <f t="shared" si="13"/>
        <v>0</v>
      </c>
    </row>
    <row r="61" spans="1:7" x14ac:dyDescent="0.25">
      <c r="A61" s="82" t="s">
        <v>356</v>
      </c>
      <c r="B61" s="152">
        <v>0</v>
      </c>
      <c r="C61" s="152">
        <v>0</v>
      </c>
      <c r="D61" s="152">
        <f t="shared" si="12"/>
        <v>0</v>
      </c>
      <c r="E61" s="152">
        <v>0</v>
      </c>
      <c r="F61" s="152">
        <v>0</v>
      </c>
      <c r="G61" s="152">
        <f t="shared" si="13"/>
        <v>0</v>
      </c>
    </row>
    <row r="62" spans="1:7" x14ac:dyDescent="0.25">
      <c r="A62" s="81" t="s">
        <v>357</v>
      </c>
      <c r="B62" s="152">
        <f>SUM(B63:B67,B69:B70)</f>
        <v>263030.55</v>
      </c>
      <c r="C62" s="152">
        <f t="shared" ref="C62:G62" si="14">SUM(C63:C67,C69:C70)</f>
        <v>0</v>
      </c>
      <c r="D62" s="152">
        <f t="shared" si="14"/>
        <v>263030.55</v>
      </c>
      <c r="E62" s="152">
        <f t="shared" si="14"/>
        <v>0</v>
      </c>
      <c r="F62" s="152">
        <f t="shared" si="14"/>
        <v>0</v>
      </c>
      <c r="G62" s="152">
        <f t="shared" si="14"/>
        <v>263030.55</v>
      </c>
    </row>
    <row r="63" spans="1:7" x14ac:dyDescent="0.25">
      <c r="A63" s="82" t="s">
        <v>358</v>
      </c>
      <c r="B63" s="152">
        <v>0</v>
      </c>
      <c r="C63" s="152">
        <v>0</v>
      </c>
      <c r="D63" s="152">
        <v>0</v>
      </c>
      <c r="E63" s="152">
        <v>0</v>
      </c>
      <c r="F63" s="152">
        <v>0</v>
      </c>
      <c r="G63" s="152">
        <f t="shared" ref="G63:G70" si="15">D63-E63</f>
        <v>0</v>
      </c>
    </row>
    <row r="64" spans="1:7" x14ac:dyDescent="0.25">
      <c r="A64" s="82" t="s">
        <v>359</v>
      </c>
      <c r="B64" s="152">
        <v>0</v>
      </c>
      <c r="C64" s="152">
        <v>0</v>
      </c>
      <c r="D64" s="152">
        <v>0</v>
      </c>
      <c r="E64" s="152">
        <v>0</v>
      </c>
      <c r="F64" s="152">
        <v>0</v>
      </c>
      <c r="G64" s="152">
        <f t="shared" si="15"/>
        <v>0</v>
      </c>
    </row>
    <row r="65" spans="1:7" x14ac:dyDescent="0.25">
      <c r="A65" s="82" t="s">
        <v>360</v>
      </c>
      <c r="B65" s="152">
        <v>0</v>
      </c>
      <c r="C65" s="152">
        <v>0</v>
      </c>
      <c r="D65" s="152">
        <v>0</v>
      </c>
      <c r="E65" s="152">
        <v>0</v>
      </c>
      <c r="F65" s="152">
        <v>0</v>
      </c>
      <c r="G65" s="152">
        <f t="shared" si="15"/>
        <v>0</v>
      </c>
    </row>
    <row r="66" spans="1:7" x14ac:dyDescent="0.25">
      <c r="A66" s="82" t="s">
        <v>361</v>
      </c>
      <c r="B66" s="152">
        <v>0</v>
      </c>
      <c r="C66" s="152">
        <v>0</v>
      </c>
      <c r="D66" s="152">
        <v>0</v>
      </c>
      <c r="E66" s="152">
        <v>0</v>
      </c>
      <c r="F66" s="152">
        <v>0</v>
      </c>
      <c r="G66" s="152">
        <f t="shared" si="15"/>
        <v>0</v>
      </c>
    </row>
    <row r="67" spans="1:7" x14ac:dyDescent="0.25">
      <c r="A67" s="82" t="s">
        <v>362</v>
      </c>
      <c r="B67" s="152">
        <v>0</v>
      </c>
      <c r="C67" s="152">
        <v>0</v>
      </c>
      <c r="D67" s="152">
        <v>0</v>
      </c>
      <c r="E67" s="152">
        <v>0</v>
      </c>
      <c r="F67" s="152">
        <v>0</v>
      </c>
      <c r="G67" s="152">
        <f t="shared" si="15"/>
        <v>0</v>
      </c>
    </row>
    <row r="68" spans="1:7" x14ac:dyDescent="0.25">
      <c r="A68" s="82" t="s">
        <v>363</v>
      </c>
      <c r="B68" s="152">
        <v>0</v>
      </c>
      <c r="C68" s="152">
        <v>0</v>
      </c>
      <c r="D68" s="152">
        <v>0</v>
      </c>
      <c r="E68" s="152">
        <v>0</v>
      </c>
      <c r="F68" s="152">
        <v>0</v>
      </c>
      <c r="G68" s="152">
        <f t="shared" si="15"/>
        <v>0</v>
      </c>
    </row>
    <row r="69" spans="1:7" x14ac:dyDescent="0.25">
      <c r="A69" s="82" t="s">
        <v>364</v>
      </c>
      <c r="B69" s="152">
        <v>0</v>
      </c>
      <c r="C69" s="152">
        <v>0</v>
      </c>
      <c r="D69" s="152">
        <v>0</v>
      </c>
      <c r="E69" s="152">
        <v>0</v>
      </c>
      <c r="F69" s="152">
        <v>0</v>
      </c>
      <c r="G69" s="152">
        <f t="shared" si="15"/>
        <v>0</v>
      </c>
    </row>
    <row r="70" spans="1:7" x14ac:dyDescent="0.25">
      <c r="A70" s="82" t="s">
        <v>365</v>
      </c>
      <c r="B70" s="153">
        <v>263030.55</v>
      </c>
      <c r="C70" s="153">
        <v>0</v>
      </c>
      <c r="D70" s="152">
        <v>263030.55</v>
      </c>
      <c r="E70" s="153">
        <v>0</v>
      </c>
      <c r="F70" s="153">
        <v>0</v>
      </c>
      <c r="G70" s="152">
        <f t="shared" si="15"/>
        <v>263030.55</v>
      </c>
    </row>
    <row r="71" spans="1:7" x14ac:dyDescent="0.25">
      <c r="A71" s="81" t="s">
        <v>366</v>
      </c>
      <c r="B71" s="152">
        <f>SUM(B72:B74)</f>
        <v>0</v>
      </c>
      <c r="C71" s="152">
        <f t="shared" ref="C71:G71" si="16">SUM(C72:C74)</f>
        <v>0</v>
      </c>
      <c r="D71" s="152">
        <f t="shared" si="16"/>
        <v>0</v>
      </c>
      <c r="E71" s="152">
        <f t="shared" si="16"/>
        <v>0</v>
      </c>
      <c r="F71" s="152">
        <f t="shared" si="16"/>
        <v>0</v>
      </c>
      <c r="G71" s="152">
        <f t="shared" si="16"/>
        <v>0</v>
      </c>
    </row>
    <row r="72" spans="1:7" x14ac:dyDescent="0.25">
      <c r="A72" s="82" t="s">
        <v>367</v>
      </c>
      <c r="B72" s="152">
        <v>0</v>
      </c>
      <c r="C72" s="152">
        <v>0</v>
      </c>
      <c r="D72" s="152">
        <f t="shared" si="12"/>
        <v>0</v>
      </c>
      <c r="E72" s="152">
        <v>0</v>
      </c>
      <c r="F72" s="152">
        <v>0</v>
      </c>
      <c r="G72" s="152">
        <f t="shared" ref="G72:G74" si="17">D72-E72</f>
        <v>0</v>
      </c>
    </row>
    <row r="73" spans="1:7" x14ac:dyDescent="0.25">
      <c r="A73" s="82" t="s">
        <v>368</v>
      </c>
      <c r="B73" s="152">
        <v>0</v>
      </c>
      <c r="C73" s="152">
        <v>0</v>
      </c>
      <c r="D73" s="152">
        <f t="shared" si="12"/>
        <v>0</v>
      </c>
      <c r="E73" s="152">
        <v>0</v>
      </c>
      <c r="F73" s="152">
        <v>0</v>
      </c>
      <c r="G73" s="152">
        <f t="shared" si="17"/>
        <v>0</v>
      </c>
    </row>
    <row r="74" spans="1:7" x14ac:dyDescent="0.25">
      <c r="A74" s="82" t="s">
        <v>369</v>
      </c>
      <c r="B74" s="152">
        <v>0</v>
      </c>
      <c r="C74" s="152">
        <v>0</v>
      </c>
      <c r="D74" s="152">
        <f t="shared" si="12"/>
        <v>0</v>
      </c>
      <c r="E74" s="152">
        <v>0</v>
      </c>
      <c r="F74" s="152">
        <v>0</v>
      </c>
      <c r="G74" s="152">
        <f t="shared" si="17"/>
        <v>0</v>
      </c>
    </row>
    <row r="75" spans="1:7" x14ac:dyDescent="0.25">
      <c r="A75" s="81" t="s">
        <v>370</v>
      </c>
      <c r="B75" s="152">
        <f>SUM(B76:B82)</f>
        <v>0</v>
      </c>
      <c r="C75" s="152">
        <f t="shared" ref="C75:G75" si="18">SUM(C76:C82)</f>
        <v>0</v>
      </c>
      <c r="D75" s="152">
        <f t="shared" si="18"/>
        <v>0</v>
      </c>
      <c r="E75" s="152">
        <f t="shared" si="18"/>
        <v>0</v>
      </c>
      <c r="F75" s="152">
        <f t="shared" si="18"/>
        <v>0</v>
      </c>
      <c r="G75" s="152">
        <f t="shared" si="18"/>
        <v>0</v>
      </c>
    </row>
    <row r="76" spans="1:7" x14ac:dyDescent="0.25">
      <c r="A76" s="82" t="s">
        <v>371</v>
      </c>
      <c r="B76" s="152">
        <v>0</v>
      </c>
      <c r="C76" s="152">
        <v>0</v>
      </c>
      <c r="D76" s="152">
        <f t="shared" si="12"/>
        <v>0</v>
      </c>
      <c r="E76" s="152">
        <v>0</v>
      </c>
      <c r="F76" s="152">
        <v>0</v>
      </c>
      <c r="G76" s="152">
        <f t="shared" ref="G76:G82" si="19">D76-E76</f>
        <v>0</v>
      </c>
    </row>
    <row r="77" spans="1:7" x14ac:dyDescent="0.25">
      <c r="A77" s="82" t="s">
        <v>372</v>
      </c>
      <c r="B77" s="152">
        <v>0</v>
      </c>
      <c r="C77" s="152">
        <v>0</v>
      </c>
      <c r="D77" s="152">
        <f t="shared" si="12"/>
        <v>0</v>
      </c>
      <c r="E77" s="152">
        <v>0</v>
      </c>
      <c r="F77" s="152">
        <v>0</v>
      </c>
      <c r="G77" s="152">
        <f t="shared" si="19"/>
        <v>0</v>
      </c>
    </row>
    <row r="78" spans="1:7" x14ac:dyDescent="0.25">
      <c r="A78" s="82" t="s">
        <v>373</v>
      </c>
      <c r="B78" s="152">
        <v>0</v>
      </c>
      <c r="C78" s="152">
        <v>0</v>
      </c>
      <c r="D78" s="152">
        <f t="shared" si="12"/>
        <v>0</v>
      </c>
      <c r="E78" s="152">
        <v>0</v>
      </c>
      <c r="F78" s="152">
        <v>0</v>
      </c>
      <c r="G78" s="152">
        <f t="shared" si="19"/>
        <v>0</v>
      </c>
    </row>
    <row r="79" spans="1:7" x14ac:dyDescent="0.25">
      <c r="A79" s="82" t="s">
        <v>374</v>
      </c>
      <c r="B79" s="152">
        <v>0</v>
      </c>
      <c r="C79" s="152">
        <v>0</v>
      </c>
      <c r="D79" s="152">
        <f t="shared" si="12"/>
        <v>0</v>
      </c>
      <c r="E79" s="152">
        <v>0</v>
      </c>
      <c r="F79" s="152">
        <v>0</v>
      </c>
      <c r="G79" s="152">
        <f t="shared" si="19"/>
        <v>0</v>
      </c>
    </row>
    <row r="80" spans="1:7" x14ac:dyDescent="0.25">
      <c r="A80" s="82" t="s">
        <v>375</v>
      </c>
      <c r="B80" s="152">
        <v>0</v>
      </c>
      <c r="C80" s="152">
        <v>0</v>
      </c>
      <c r="D80" s="152">
        <f t="shared" si="12"/>
        <v>0</v>
      </c>
      <c r="E80" s="152">
        <v>0</v>
      </c>
      <c r="F80" s="152">
        <v>0</v>
      </c>
      <c r="G80" s="152">
        <f t="shared" si="19"/>
        <v>0</v>
      </c>
    </row>
    <row r="81" spans="1:7" x14ac:dyDescent="0.25">
      <c r="A81" s="82" t="s">
        <v>376</v>
      </c>
      <c r="B81" s="152">
        <v>0</v>
      </c>
      <c r="C81" s="152">
        <v>0</v>
      </c>
      <c r="D81" s="152">
        <f t="shared" si="12"/>
        <v>0</v>
      </c>
      <c r="E81" s="152">
        <v>0</v>
      </c>
      <c r="F81" s="152">
        <v>0</v>
      </c>
      <c r="G81" s="152">
        <f t="shared" si="19"/>
        <v>0</v>
      </c>
    </row>
    <row r="82" spans="1:7" x14ac:dyDescent="0.25">
      <c r="A82" s="82" t="s">
        <v>377</v>
      </c>
      <c r="B82" s="152">
        <v>0</v>
      </c>
      <c r="C82" s="152">
        <v>0</v>
      </c>
      <c r="D82" s="152">
        <f t="shared" si="12"/>
        <v>0</v>
      </c>
      <c r="E82" s="152">
        <v>0</v>
      </c>
      <c r="F82" s="152">
        <v>0</v>
      </c>
      <c r="G82" s="152">
        <f t="shared" si="19"/>
        <v>0</v>
      </c>
    </row>
    <row r="83" spans="1:7" x14ac:dyDescent="0.25">
      <c r="A83" s="83"/>
      <c r="B83" s="72"/>
      <c r="C83" s="72"/>
      <c r="D83" s="72"/>
      <c r="E83" s="72"/>
      <c r="F83" s="72"/>
      <c r="G83" s="72"/>
    </row>
    <row r="84" spans="1:7" x14ac:dyDescent="0.25">
      <c r="A84" s="28" t="s">
        <v>378</v>
      </c>
      <c r="B84" s="80">
        <f t="shared" ref="B84:G84" si="20">SUM(B85,B93,B103,B113,B123,B133,B137,B146,B150)</f>
        <v>0</v>
      </c>
      <c r="C84" s="80">
        <f t="shared" si="20"/>
        <v>0</v>
      </c>
      <c r="D84" s="80">
        <f t="shared" si="20"/>
        <v>0</v>
      </c>
      <c r="E84" s="80">
        <f t="shared" si="20"/>
        <v>0</v>
      </c>
      <c r="F84" s="80">
        <f t="shared" si="20"/>
        <v>0</v>
      </c>
      <c r="G84" s="80">
        <f t="shared" si="20"/>
        <v>0</v>
      </c>
    </row>
    <row r="85" spans="1:7" x14ac:dyDescent="0.25">
      <c r="A85" s="81" t="s">
        <v>305</v>
      </c>
      <c r="B85" s="80">
        <f t="shared" ref="B85:G85" si="21">SUM(B86:B92)</f>
        <v>0</v>
      </c>
      <c r="C85" s="80">
        <f t="shared" si="21"/>
        <v>0</v>
      </c>
      <c r="D85" s="80">
        <f t="shared" si="21"/>
        <v>0</v>
      </c>
      <c r="E85" s="80">
        <f t="shared" si="21"/>
        <v>0</v>
      </c>
      <c r="F85" s="80">
        <f t="shared" si="21"/>
        <v>0</v>
      </c>
      <c r="G85" s="80">
        <f t="shared" si="21"/>
        <v>0</v>
      </c>
    </row>
    <row r="86" spans="1:7" x14ac:dyDescent="0.25">
      <c r="A86" s="82" t="s">
        <v>306</v>
      </c>
      <c r="B86" s="72">
        <v>0</v>
      </c>
      <c r="C86" s="72">
        <v>0</v>
      </c>
      <c r="D86" s="72">
        <v>0</v>
      </c>
      <c r="E86" s="72">
        <v>0</v>
      </c>
      <c r="F86" s="72">
        <v>0</v>
      </c>
      <c r="G86" s="72">
        <f>D86-E86</f>
        <v>0</v>
      </c>
    </row>
    <row r="87" spans="1:7" x14ac:dyDescent="0.25">
      <c r="A87" s="82" t="s">
        <v>307</v>
      </c>
      <c r="B87" s="72">
        <v>0</v>
      </c>
      <c r="C87" s="72">
        <v>0</v>
      </c>
      <c r="D87" s="72">
        <v>0</v>
      </c>
      <c r="E87" s="72">
        <v>0</v>
      </c>
      <c r="F87" s="72">
        <v>0</v>
      </c>
      <c r="G87" s="72">
        <f t="shared" ref="G87:G92" si="22">D87-E87</f>
        <v>0</v>
      </c>
    </row>
    <row r="88" spans="1:7" x14ac:dyDescent="0.25">
      <c r="A88" s="82" t="s">
        <v>308</v>
      </c>
      <c r="B88" s="72">
        <v>0</v>
      </c>
      <c r="C88" s="72">
        <v>0</v>
      </c>
      <c r="D88" s="72">
        <v>0</v>
      </c>
      <c r="E88" s="72">
        <v>0</v>
      </c>
      <c r="F88" s="72">
        <v>0</v>
      </c>
      <c r="G88" s="72">
        <f t="shared" si="22"/>
        <v>0</v>
      </c>
    </row>
    <row r="89" spans="1:7" x14ac:dyDescent="0.25">
      <c r="A89" s="82" t="s">
        <v>309</v>
      </c>
      <c r="B89" s="72">
        <v>0</v>
      </c>
      <c r="C89" s="72">
        <v>0</v>
      </c>
      <c r="D89" s="72">
        <v>0</v>
      </c>
      <c r="E89" s="72">
        <v>0</v>
      </c>
      <c r="F89" s="72">
        <v>0</v>
      </c>
      <c r="G89" s="72">
        <f t="shared" si="22"/>
        <v>0</v>
      </c>
    </row>
    <row r="90" spans="1:7" x14ac:dyDescent="0.25">
      <c r="A90" s="82" t="s">
        <v>310</v>
      </c>
      <c r="B90" s="72">
        <v>0</v>
      </c>
      <c r="C90" s="72">
        <v>0</v>
      </c>
      <c r="D90" s="72">
        <v>0</v>
      </c>
      <c r="E90" s="72">
        <v>0</v>
      </c>
      <c r="F90" s="72">
        <v>0</v>
      </c>
      <c r="G90" s="72">
        <f t="shared" si="22"/>
        <v>0</v>
      </c>
    </row>
    <row r="91" spans="1:7" x14ac:dyDescent="0.25">
      <c r="A91" s="82" t="s">
        <v>311</v>
      </c>
      <c r="B91" s="72">
        <v>0</v>
      </c>
      <c r="C91" s="72">
        <v>0</v>
      </c>
      <c r="D91" s="72">
        <v>0</v>
      </c>
      <c r="E91" s="72">
        <v>0</v>
      </c>
      <c r="F91" s="72">
        <v>0</v>
      </c>
      <c r="G91" s="72">
        <f t="shared" si="22"/>
        <v>0</v>
      </c>
    </row>
    <row r="92" spans="1:7" x14ac:dyDescent="0.25">
      <c r="A92" s="82" t="s">
        <v>312</v>
      </c>
      <c r="B92" s="72">
        <v>0</v>
      </c>
      <c r="C92" s="72">
        <v>0</v>
      </c>
      <c r="D92" s="72">
        <v>0</v>
      </c>
      <c r="E92" s="72">
        <v>0</v>
      </c>
      <c r="F92" s="72">
        <v>0</v>
      </c>
      <c r="G92" s="72">
        <f t="shared" si="22"/>
        <v>0</v>
      </c>
    </row>
    <row r="93" spans="1:7" x14ac:dyDescent="0.25">
      <c r="A93" s="81" t="s">
        <v>313</v>
      </c>
      <c r="B93" s="80">
        <f t="shared" ref="B93:G93" si="23">SUM(B94:B102)</f>
        <v>0</v>
      </c>
      <c r="C93" s="80">
        <f t="shared" si="23"/>
        <v>0</v>
      </c>
      <c r="D93" s="80">
        <f t="shared" si="23"/>
        <v>0</v>
      </c>
      <c r="E93" s="80">
        <f t="shared" si="23"/>
        <v>0</v>
      </c>
      <c r="F93" s="80">
        <f t="shared" si="23"/>
        <v>0</v>
      </c>
      <c r="G93" s="80">
        <f t="shared" si="23"/>
        <v>0</v>
      </c>
    </row>
    <row r="94" spans="1:7" x14ac:dyDescent="0.25">
      <c r="A94" s="82" t="s">
        <v>314</v>
      </c>
      <c r="B94" s="72">
        <v>0</v>
      </c>
      <c r="C94" s="72">
        <v>0</v>
      </c>
      <c r="D94" s="72">
        <v>0</v>
      </c>
      <c r="E94" s="72">
        <v>0</v>
      </c>
      <c r="F94" s="72">
        <v>0</v>
      </c>
      <c r="G94" s="72">
        <f>D94-E94</f>
        <v>0</v>
      </c>
    </row>
    <row r="95" spans="1:7" x14ac:dyDescent="0.25">
      <c r="A95" s="82" t="s">
        <v>315</v>
      </c>
      <c r="B95" s="72">
        <v>0</v>
      </c>
      <c r="C95" s="72">
        <v>0</v>
      </c>
      <c r="D95" s="72">
        <v>0</v>
      </c>
      <c r="E95" s="72">
        <v>0</v>
      </c>
      <c r="F95" s="72">
        <v>0</v>
      </c>
      <c r="G95" s="72">
        <f t="shared" ref="G95:G102" si="24">D95-E95</f>
        <v>0</v>
      </c>
    </row>
    <row r="96" spans="1:7" x14ac:dyDescent="0.25">
      <c r="A96" s="82" t="s">
        <v>316</v>
      </c>
      <c r="B96" s="72">
        <v>0</v>
      </c>
      <c r="C96" s="72">
        <v>0</v>
      </c>
      <c r="D96" s="72">
        <v>0</v>
      </c>
      <c r="E96" s="72">
        <v>0</v>
      </c>
      <c r="F96" s="72">
        <v>0</v>
      </c>
      <c r="G96" s="72">
        <f t="shared" si="24"/>
        <v>0</v>
      </c>
    </row>
    <row r="97" spans="1:7" x14ac:dyDescent="0.25">
      <c r="A97" s="82" t="s">
        <v>317</v>
      </c>
      <c r="B97" s="72">
        <v>0</v>
      </c>
      <c r="C97" s="72">
        <v>0</v>
      </c>
      <c r="D97" s="72">
        <v>0</v>
      </c>
      <c r="E97" s="72">
        <v>0</v>
      </c>
      <c r="F97" s="72">
        <v>0</v>
      </c>
      <c r="G97" s="72">
        <f t="shared" si="24"/>
        <v>0</v>
      </c>
    </row>
    <row r="98" spans="1:7" x14ac:dyDescent="0.25">
      <c r="A98" s="84" t="s">
        <v>318</v>
      </c>
      <c r="B98" s="72">
        <v>0</v>
      </c>
      <c r="C98" s="72">
        <v>0</v>
      </c>
      <c r="D98" s="72">
        <v>0</v>
      </c>
      <c r="E98" s="72">
        <v>0</v>
      </c>
      <c r="F98" s="72">
        <v>0</v>
      </c>
      <c r="G98" s="72">
        <f t="shared" si="24"/>
        <v>0</v>
      </c>
    </row>
    <row r="99" spans="1:7" x14ac:dyDescent="0.25">
      <c r="A99" s="82" t="s">
        <v>319</v>
      </c>
      <c r="B99" s="72">
        <v>0</v>
      </c>
      <c r="C99" s="72">
        <v>0</v>
      </c>
      <c r="D99" s="72">
        <v>0</v>
      </c>
      <c r="E99" s="72">
        <v>0</v>
      </c>
      <c r="F99" s="72">
        <v>0</v>
      </c>
      <c r="G99" s="72">
        <f t="shared" si="24"/>
        <v>0</v>
      </c>
    </row>
    <row r="100" spans="1:7" x14ac:dyDescent="0.25">
      <c r="A100" s="82" t="s">
        <v>320</v>
      </c>
      <c r="B100" s="72">
        <v>0</v>
      </c>
      <c r="C100" s="72">
        <v>0</v>
      </c>
      <c r="D100" s="72">
        <v>0</v>
      </c>
      <c r="E100" s="72">
        <v>0</v>
      </c>
      <c r="F100" s="72">
        <v>0</v>
      </c>
      <c r="G100" s="72">
        <f t="shared" si="24"/>
        <v>0</v>
      </c>
    </row>
    <row r="101" spans="1:7" x14ac:dyDescent="0.25">
      <c r="A101" s="82" t="s">
        <v>321</v>
      </c>
      <c r="B101" s="72">
        <v>0</v>
      </c>
      <c r="C101" s="72">
        <v>0</v>
      </c>
      <c r="D101" s="72">
        <v>0</v>
      </c>
      <c r="E101" s="72">
        <v>0</v>
      </c>
      <c r="F101" s="72">
        <v>0</v>
      </c>
      <c r="G101" s="72">
        <f t="shared" si="24"/>
        <v>0</v>
      </c>
    </row>
    <row r="102" spans="1:7" x14ac:dyDescent="0.25">
      <c r="A102" s="82" t="s">
        <v>322</v>
      </c>
      <c r="B102" s="72">
        <v>0</v>
      </c>
      <c r="C102" s="72">
        <v>0</v>
      </c>
      <c r="D102" s="72">
        <v>0</v>
      </c>
      <c r="E102" s="72">
        <v>0</v>
      </c>
      <c r="F102" s="72">
        <v>0</v>
      </c>
      <c r="G102" s="72">
        <f t="shared" si="24"/>
        <v>0</v>
      </c>
    </row>
    <row r="103" spans="1:7" x14ac:dyDescent="0.25">
      <c r="A103" s="81" t="s">
        <v>323</v>
      </c>
      <c r="B103" s="80">
        <f>SUM(B104:B112)</f>
        <v>0</v>
      </c>
      <c r="C103" s="80">
        <f>SUM(C104:C112)</f>
        <v>0</v>
      </c>
      <c r="D103" s="80">
        <v>0</v>
      </c>
      <c r="E103" s="80">
        <f>SUM(E104:E112)</f>
        <v>0</v>
      </c>
      <c r="F103" s="80">
        <f>SUM(F104:F112)</f>
        <v>0</v>
      </c>
      <c r="G103" s="80">
        <f>SUM(G104:G112)</f>
        <v>0</v>
      </c>
    </row>
    <row r="104" spans="1:7" x14ac:dyDescent="0.25">
      <c r="A104" s="82" t="s">
        <v>324</v>
      </c>
      <c r="B104" s="72">
        <v>0</v>
      </c>
      <c r="C104" s="72">
        <v>0</v>
      </c>
      <c r="D104" s="72">
        <v>0</v>
      </c>
      <c r="E104" s="72">
        <v>0</v>
      </c>
      <c r="F104" s="72">
        <v>0</v>
      </c>
      <c r="G104" s="72">
        <f>D104-E104</f>
        <v>0</v>
      </c>
    </row>
    <row r="105" spans="1:7" x14ac:dyDescent="0.25">
      <c r="A105" s="82" t="s">
        <v>325</v>
      </c>
      <c r="B105" s="72">
        <v>0</v>
      </c>
      <c r="C105" s="72">
        <v>0</v>
      </c>
      <c r="D105" s="72">
        <v>0</v>
      </c>
      <c r="E105" s="72">
        <v>0</v>
      </c>
      <c r="F105" s="72">
        <v>0</v>
      </c>
      <c r="G105" s="72">
        <f t="shared" ref="G105:G112" si="25">D105-E105</f>
        <v>0</v>
      </c>
    </row>
    <row r="106" spans="1:7" x14ac:dyDescent="0.25">
      <c r="A106" s="82" t="s">
        <v>326</v>
      </c>
      <c r="B106" s="72">
        <v>0</v>
      </c>
      <c r="C106" s="72">
        <v>0</v>
      </c>
      <c r="D106" s="72">
        <v>0</v>
      </c>
      <c r="E106" s="72">
        <v>0</v>
      </c>
      <c r="F106" s="72">
        <v>0</v>
      </c>
      <c r="G106" s="72">
        <f t="shared" si="25"/>
        <v>0</v>
      </c>
    </row>
    <row r="107" spans="1:7" x14ac:dyDescent="0.25">
      <c r="A107" s="82" t="s">
        <v>327</v>
      </c>
      <c r="B107" s="72">
        <v>0</v>
      </c>
      <c r="C107" s="72">
        <v>0</v>
      </c>
      <c r="D107" s="72">
        <v>0</v>
      </c>
      <c r="E107" s="72">
        <v>0</v>
      </c>
      <c r="F107" s="72">
        <v>0</v>
      </c>
      <c r="G107" s="72">
        <f t="shared" si="25"/>
        <v>0</v>
      </c>
    </row>
    <row r="108" spans="1:7" x14ac:dyDescent="0.25">
      <c r="A108" s="82" t="s">
        <v>328</v>
      </c>
      <c r="B108" s="72">
        <v>0</v>
      </c>
      <c r="C108" s="72">
        <v>0</v>
      </c>
      <c r="D108" s="72">
        <v>0</v>
      </c>
      <c r="E108" s="72">
        <v>0</v>
      </c>
      <c r="F108" s="72">
        <v>0</v>
      </c>
      <c r="G108" s="72">
        <f t="shared" si="25"/>
        <v>0</v>
      </c>
    </row>
    <row r="109" spans="1:7" x14ac:dyDescent="0.25">
      <c r="A109" s="82" t="s">
        <v>329</v>
      </c>
      <c r="B109" s="72">
        <v>0</v>
      </c>
      <c r="C109" s="72">
        <v>0</v>
      </c>
      <c r="D109" s="72">
        <v>0</v>
      </c>
      <c r="E109" s="72">
        <v>0</v>
      </c>
      <c r="F109" s="72">
        <v>0</v>
      </c>
      <c r="G109" s="72">
        <f t="shared" si="25"/>
        <v>0</v>
      </c>
    </row>
    <row r="110" spans="1:7" x14ac:dyDescent="0.25">
      <c r="A110" s="82" t="s">
        <v>330</v>
      </c>
      <c r="B110" s="72">
        <v>0</v>
      </c>
      <c r="C110" s="72">
        <v>0</v>
      </c>
      <c r="D110" s="72">
        <v>0</v>
      </c>
      <c r="E110" s="72">
        <v>0</v>
      </c>
      <c r="F110" s="72">
        <v>0</v>
      </c>
      <c r="G110" s="72">
        <f t="shared" si="25"/>
        <v>0</v>
      </c>
    </row>
    <row r="111" spans="1:7" x14ac:dyDescent="0.25">
      <c r="A111" s="82" t="s">
        <v>331</v>
      </c>
      <c r="B111" s="72">
        <v>0</v>
      </c>
      <c r="C111" s="72">
        <v>0</v>
      </c>
      <c r="D111" s="72">
        <v>0</v>
      </c>
      <c r="E111" s="72">
        <v>0</v>
      </c>
      <c r="F111" s="72">
        <v>0</v>
      </c>
      <c r="G111" s="72">
        <f t="shared" si="25"/>
        <v>0</v>
      </c>
    </row>
    <row r="112" spans="1:7" x14ac:dyDescent="0.25">
      <c r="A112" s="82" t="s">
        <v>332</v>
      </c>
      <c r="B112" s="72">
        <v>0</v>
      </c>
      <c r="C112" s="72">
        <v>0</v>
      </c>
      <c r="D112" s="72">
        <v>0</v>
      </c>
      <c r="E112" s="72">
        <v>0</v>
      </c>
      <c r="F112" s="72">
        <v>0</v>
      </c>
      <c r="G112" s="72">
        <f t="shared" si="25"/>
        <v>0</v>
      </c>
    </row>
    <row r="113" spans="1:7" x14ac:dyDescent="0.25">
      <c r="A113" s="81" t="s">
        <v>333</v>
      </c>
      <c r="B113" s="80">
        <f t="shared" ref="B113:G113" si="26">SUM(B114:B122)</f>
        <v>0</v>
      </c>
      <c r="C113" s="80">
        <f t="shared" si="26"/>
        <v>0</v>
      </c>
      <c r="D113" s="80">
        <f t="shared" si="26"/>
        <v>0</v>
      </c>
      <c r="E113" s="80">
        <f t="shared" si="26"/>
        <v>0</v>
      </c>
      <c r="F113" s="80">
        <f t="shared" si="26"/>
        <v>0</v>
      </c>
      <c r="G113" s="80">
        <f t="shared" si="26"/>
        <v>0</v>
      </c>
    </row>
    <row r="114" spans="1:7" x14ac:dyDescent="0.25">
      <c r="A114" s="82" t="s">
        <v>334</v>
      </c>
      <c r="B114" s="72">
        <v>0</v>
      </c>
      <c r="C114" s="72">
        <v>0</v>
      </c>
      <c r="D114" s="72">
        <v>0</v>
      </c>
      <c r="E114" s="72">
        <v>0</v>
      </c>
      <c r="F114" s="72">
        <v>0</v>
      </c>
      <c r="G114" s="72">
        <f>D114-E114</f>
        <v>0</v>
      </c>
    </row>
    <row r="115" spans="1:7" x14ac:dyDescent="0.25">
      <c r="A115" s="82" t="s">
        <v>335</v>
      </c>
      <c r="B115" s="72">
        <v>0</v>
      </c>
      <c r="C115" s="72">
        <v>0</v>
      </c>
      <c r="D115" s="72">
        <v>0</v>
      </c>
      <c r="E115" s="72">
        <v>0</v>
      </c>
      <c r="F115" s="72">
        <v>0</v>
      </c>
      <c r="G115" s="72">
        <f t="shared" ref="G115:G122" si="27">D115-E115</f>
        <v>0</v>
      </c>
    </row>
    <row r="116" spans="1:7" x14ac:dyDescent="0.25">
      <c r="A116" s="82" t="s">
        <v>336</v>
      </c>
      <c r="B116" s="72">
        <v>0</v>
      </c>
      <c r="C116" s="72">
        <v>0</v>
      </c>
      <c r="D116" s="72">
        <v>0</v>
      </c>
      <c r="E116" s="72">
        <v>0</v>
      </c>
      <c r="F116" s="72">
        <v>0</v>
      </c>
      <c r="G116" s="72">
        <f t="shared" si="27"/>
        <v>0</v>
      </c>
    </row>
    <row r="117" spans="1:7" x14ac:dyDescent="0.25">
      <c r="A117" s="82" t="s">
        <v>337</v>
      </c>
      <c r="B117" s="72">
        <v>0</v>
      </c>
      <c r="C117" s="72">
        <v>0</v>
      </c>
      <c r="D117" s="72">
        <v>0</v>
      </c>
      <c r="E117" s="72">
        <v>0</v>
      </c>
      <c r="F117" s="72">
        <v>0</v>
      </c>
      <c r="G117" s="72">
        <f t="shared" si="27"/>
        <v>0</v>
      </c>
    </row>
    <row r="118" spans="1:7" x14ac:dyDescent="0.25">
      <c r="A118" s="82" t="s">
        <v>338</v>
      </c>
      <c r="B118" s="72">
        <v>0</v>
      </c>
      <c r="C118" s="72">
        <v>0</v>
      </c>
      <c r="D118" s="72">
        <v>0</v>
      </c>
      <c r="E118" s="72">
        <v>0</v>
      </c>
      <c r="F118" s="72">
        <v>0</v>
      </c>
      <c r="G118" s="72">
        <f t="shared" si="27"/>
        <v>0</v>
      </c>
    </row>
    <row r="119" spans="1:7" x14ac:dyDescent="0.25">
      <c r="A119" s="82" t="s">
        <v>339</v>
      </c>
      <c r="B119" s="72">
        <v>0</v>
      </c>
      <c r="C119" s="72">
        <v>0</v>
      </c>
      <c r="D119" s="72">
        <v>0</v>
      </c>
      <c r="E119" s="72">
        <v>0</v>
      </c>
      <c r="F119" s="72">
        <v>0</v>
      </c>
      <c r="G119" s="72">
        <f t="shared" si="27"/>
        <v>0</v>
      </c>
    </row>
    <row r="120" spans="1:7" x14ac:dyDescent="0.25">
      <c r="A120" s="82" t="s">
        <v>340</v>
      </c>
      <c r="B120" s="72">
        <v>0</v>
      </c>
      <c r="C120" s="72">
        <v>0</v>
      </c>
      <c r="D120" s="72">
        <v>0</v>
      </c>
      <c r="E120" s="72">
        <v>0</v>
      </c>
      <c r="F120" s="72">
        <v>0</v>
      </c>
      <c r="G120" s="72">
        <f t="shared" si="27"/>
        <v>0</v>
      </c>
    </row>
    <row r="121" spans="1:7" x14ac:dyDescent="0.25">
      <c r="A121" s="82" t="s">
        <v>341</v>
      </c>
      <c r="B121" s="72">
        <v>0</v>
      </c>
      <c r="C121" s="72">
        <v>0</v>
      </c>
      <c r="D121" s="72">
        <v>0</v>
      </c>
      <c r="E121" s="72">
        <v>0</v>
      </c>
      <c r="F121" s="72">
        <v>0</v>
      </c>
      <c r="G121" s="72">
        <f t="shared" si="27"/>
        <v>0</v>
      </c>
    </row>
    <row r="122" spans="1:7" x14ac:dyDescent="0.25">
      <c r="A122" s="82" t="s">
        <v>342</v>
      </c>
      <c r="B122" s="72">
        <v>0</v>
      </c>
      <c r="C122" s="72">
        <v>0</v>
      </c>
      <c r="D122" s="72">
        <v>0</v>
      </c>
      <c r="E122" s="72">
        <v>0</v>
      </c>
      <c r="F122" s="72">
        <v>0</v>
      </c>
      <c r="G122" s="72">
        <f t="shared" si="27"/>
        <v>0</v>
      </c>
    </row>
    <row r="123" spans="1:7" x14ac:dyDescent="0.25">
      <c r="A123" s="81" t="s">
        <v>343</v>
      </c>
      <c r="B123" s="80">
        <f t="shared" ref="B123:G123" si="28">SUM(B124:B132)</f>
        <v>0</v>
      </c>
      <c r="C123" s="80">
        <f t="shared" si="28"/>
        <v>0</v>
      </c>
      <c r="D123" s="80">
        <f t="shared" si="28"/>
        <v>0</v>
      </c>
      <c r="E123" s="80">
        <f t="shared" si="28"/>
        <v>0</v>
      </c>
      <c r="F123" s="80">
        <f t="shared" si="28"/>
        <v>0</v>
      </c>
      <c r="G123" s="80">
        <f t="shared" si="28"/>
        <v>0</v>
      </c>
    </row>
    <row r="124" spans="1:7" x14ac:dyDescent="0.25">
      <c r="A124" s="82" t="s">
        <v>344</v>
      </c>
      <c r="B124" s="72">
        <v>0</v>
      </c>
      <c r="C124" s="72">
        <v>0</v>
      </c>
      <c r="D124" s="72">
        <v>0</v>
      </c>
      <c r="E124" s="72">
        <v>0</v>
      </c>
      <c r="F124" s="72">
        <v>0</v>
      </c>
      <c r="G124" s="72">
        <f>D124-E124</f>
        <v>0</v>
      </c>
    </row>
    <row r="125" spans="1:7" x14ac:dyDescent="0.25">
      <c r="A125" s="82" t="s">
        <v>345</v>
      </c>
      <c r="B125" s="72">
        <v>0</v>
      </c>
      <c r="C125" s="72">
        <v>0</v>
      </c>
      <c r="D125" s="72">
        <v>0</v>
      </c>
      <c r="E125" s="72">
        <v>0</v>
      </c>
      <c r="F125" s="72">
        <v>0</v>
      </c>
      <c r="G125" s="72">
        <f t="shared" ref="G125:G132" si="29">D125-E125</f>
        <v>0</v>
      </c>
    </row>
    <row r="126" spans="1:7" x14ac:dyDescent="0.25">
      <c r="A126" s="82" t="s">
        <v>346</v>
      </c>
      <c r="B126" s="72">
        <v>0</v>
      </c>
      <c r="C126" s="72">
        <v>0</v>
      </c>
      <c r="D126" s="72">
        <v>0</v>
      </c>
      <c r="E126" s="72">
        <v>0</v>
      </c>
      <c r="F126" s="72">
        <v>0</v>
      </c>
      <c r="G126" s="72">
        <f t="shared" si="29"/>
        <v>0</v>
      </c>
    </row>
    <row r="127" spans="1:7" x14ac:dyDescent="0.25">
      <c r="A127" s="82" t="s">
        <v>347</v>
      </c>
      <c r="B127" s="72">
        <v>0</v>
      </c>
      <c r="C127" s="72">
        <v>0</v>
      </c>
      <c r="D127" s="72">
        <v>0</v>
      </c>
      <c r="E127" s="72">
        <v>0</v>
      </c>
      <c r="F127" s="72">
        <v>0</v>
      </c>
      <c r="G127" s="72">
        <f t="shared" si="29"/>
        <v>0</v>
      </c>
    </row>
    <row r="128" spans="1:7" x14ac:dyDescent="0.25">
      <c r="A128" s="82" t="s">
        <v>348</v>
      </c>
      <c r="B128" s="72">
        <v>0</v>
      </c>
      <c r="C128" s="72">
        <v>0</v>
      </c>
      <c r="D128" s="72">
        <v>0</v>
      </c>
      <c r="E128" s="72">
        <v>0</v>
      </c>
      <c r="F128" s="72">
        <v>0</v>
      </c>
      <c r="G128" s="72">
        <f t="shared" si="29"/>
        <v>0</v>
      </c>
    </row>
    <row r="129" spans="1:7" x14ac:dyDescent="0.25">
      <c r="A129" s="82" t="s">
        <v>349</v>
      </c>
      <c r="B129" s="72">
        <v>0</v>
      </c>
      <c r="C129" s="72">
        <v>0</v>
      </c>
      <c r="D129" s="72">
        <v>0</v>
      </c>
      <c r="E129" s="72">
        <v>0</v>
      </c>
      <c r="F129" s="72">
        <v>0</v>
      </c>
      <c r="G129" s="72">
        <f t="shared" si="29"/>
        <v>0</v>
      </c>
    </row>
    <row r="130" spans="1:7" x14ac:dyDescent="0.25">
      <c r="A130" s="82" t="s">
        <v>350</v>
      </c>
      <c r="B130" s="72">
        <v>0</v>
      </c>
      <c r="C130" s="72">
        <v>0</v>
      </c>
      <c r="D130" s="72">
        <v>0</v>
      </c>
      <c r="E130" s="72">
        <v>0</v>
      </c>
      <c r="F130" s="72">
        <v>0</v>
      </c>
      <c r="G130" s="72">
        <f t="shared" si="29"/>
        <v>0</v>
      </c>
    </row>
    <row r="131" spans="1:7" x14ac:dyDescent="0.25">
      <c r="A131" s="82" t="s">
        <v>351</v>
      </c>
      <c r="B131" s="72">
        <v>0</v>
      </c>
      <c r="C131" s="72">
        <v>0</v>
      </c>
      <c r="D131" s="72">
        <v>0</v>
      </c>
      <c r="E131" s="72">
        <v>0</v>
      </c>
      <c r="F131" s="72">
        <v>0</v>
      </c>
      <c r="G131" s="72">
        <f t="shared" si="29"/>
        <v>0</v>
      </c>
    </row>
    <row r="132" spans="1:7" x14ac:dyDescent="0.25">
      <c r="A132" s="82" t="s">
        <v>352</v>
      </c>
      <c r="B132" s="72">
        <v>0</v>
      </c>
      <c r="C132" s="72">
        <v>0</v>
      </c>
      <c r="D132" s="72">
        <v>0</v>
      </c>
      <c r="E132" s="72">
        <v>0</v>
      </c>
      <c r="F132" s="72">
        <v>0</v>
      </c>
      <c r="G132" s="72">
        <f t="shared" si="29"/>
        <v>0</v>
      </c>
    </row>
    <row r="133" spans="1:7" x14ac:dyDescent="0.25">
      <c r="A133" s="81" t="s">
        <v>353</v>
      </c>
      <c r="B133" s="80">
        <f t="shared" ref="B133:G133" si="30">SUM(B134:B136)</f>
        <v>0</v>
      </c>
      <c r="C133" s="80">
        <f t="shared" si="30"/>
        <v>0</v>
      </c>
      <c r="D133" s="80">
        <f t="shared" si="30"/>
        <v>0</v>
      </c>
      <c r="E133" s="80">
        <f t="shared" si="30"/>
        <v>0</v>
      </c>
      <c r="F133" s="80">
        <f t="shared" si="30"/>
        <v>0</v>
      </c>
      <c r="G133" s="80">
        <f t="shared" si="30"/>
        <v>0</v>
      </c>
    </row>
    <row r="134" spans="1:7" x14ac:dyDescent="0.25">
      <c r="A134" s="82" t="s">
        <v>354</v>
      </c>
      <c r="B134" s="72">
        <v>0</v>
      </c>
      <c r="C134" s="72">
        <v>0</v>
      </c>
      <c r="D134" s="72">
        <v>0</v>
      </c>
      <c r="E134" s="72">
        <v>0</v>
      </c>
      <c r="F134" s="72">
        <v>0</v>
      </c>
      <c r="G134" s="72">
        <f>D134-E134</f>
        <v>0</v>
      </c>
    </row>
    <row r="135" spans="1:7" x14ac:dyDescent="0.25">
      <c r="A135" s="82" t="s">
        <v>355</v>
      </c>
      <c r="B135" s="72">
        <v>0</v>
      </c>
      <c r="C135" s="72">
        <v>0</v>
      </c>
      <c r="D135" s="72">
        <v>0</v>
      </c>
      <c r="E135" s="72">
        <v>0</v>
      </c>
      <c r="F135" s="72">
        <v>0</v>
      </c>
      <c r="G135" s="72">
        <f t="shared" ref="G135:G136" si="31">D135-E135</f>
        <v>0</v>
      </c>
    </row>
    <row r="136" spans="1:7" x14ac:dyDescent="0.25">
      <c r="A136" s="82" t="s">
        <v>356</v>
      </c>
      <c r="B136" s="72">
        <v>0</v>
      </c>
      <c r="C136" s="72">
        <v>0</v>
      </c>
      <c r="D136" s="72">
        <v>0</v>
      </c>
      <c r="E136" s="72">
        <v>0</v>
      </c>
      <c r="F136" s="72">
        <v>0</v>
      </c>
      <c r="G136" s="72">
        <f t="shared" si="31"/>
        <v>0</v>
      </c>
    </row>
    <row r="137" spans="1:7" x14ac:dyDescent="0.25">
      <c r="A137" s="81" t="s">
        <v>357</v>
      </c>
      <c r="B137" s="80">
        <f t="shared" ref="B137:G137" si="32">SUM(B138:B142,B144:B145)</f>
        <v>0</v>
      </c>
      <c r="C137" s="80">
        <f t="shared" si="32"/>
        <v>0</v>
      </c>
      <c r="D137" s="80">
        <f t="shared" si="32"/>
        <v>0</v>
      </c>
      <c r="E137" s="80">
        <f t="shared" si="32"/>
        <v>0</v>
      </c>
      <c r="F137" s="80">
        <f t="shared" si="32"/>
        <v>0</v>
      </c>
      <c r="G137" s="80">
        <f t="shared" si="32"/>
        <v>0</v>
      </c>
    </row>
    <row r="138" spans="1:7" x14ac:dyDescent="0.25">
      <c r="A138" s="82" t="s">
        <v>358</v>
      </c>
      <c r="B138" s="72">
        <v>0</v>
      </c>
      <c r="C138" s="72">
        <v>0</v>
      </c>
      <c r="D138" s="72">
        <v>0</v>
      </c>
      <c r="E138" s="72">
        <v>0</v>
      </c>
      <c r="F138" s="72">
        <v>0</v>
      </c>
      <c r="G138" s="72">
        <f>D138-E138</f>
        <v>0</v>
      </c>
    </row>
    <row r="139" spans="1:7" x14ac:dyDescent="0.25">
      <c r="A139" s="82" t="s">
        <v>359</v>
      </c>
      <c r="B139" s="72">
        <v>0</v>
      </c>
      <c r="C139" s="72">
        <v>0</v>
      </c>
      <c r="D139" s="72">
        <v>0</v>
      </c>
      <c r="E139" s="72">
        <v>0</v>
      </c>
      <c r="F139" s="72">
        <v>0</v>
      </c>
      <c r="G139" s="72">
        <f t="shared" ref="G139:G145" si="33">D139-E139</f>
        <v>0</v>
      </c>
    </row>
    <row r="140" spans="1:7" x14ac:dyDescent="0.25">
      <c r="A140" s="82" t="s">
        <v>360</v>
      </c>
      <c r="B140" s="72">
        <v>0</v>
      </c>
      <c r="C140" s="72">
        <v>0</v>
      </c>
      <c r="D140" s="72">
        <v>0</v>
      </c>
      <c r="E140" s="72">
        <v>0</v>
      </c>
      <c r="F140" s="72">
        <v>0</v>
      </c>
      <c r="G140" s="72">
        <f t="shared" si="33"/>
        <v>0</v>
      </c>
    </row>
    <row r="141" spans="1:7" x14ac:dyDescent="0.25">
      <c r="A141" s="82" t="s">
        <v>361</v>
      </c>
      <c r="B141" s="72">
        <v>0</v>
      </c>
      <c r="C141" s="72">
        <v>0</v>
      </c>
      <c r="D141" s="72">
        <v>0</v>
      </c>
      <c r="E141" s="72">
        <v>0</v>
      </c>
      <c r="F141" s="72">
        <v>0</v>
      </c>
      <c r="G141" s="72">
        <f t="shared" si="33"/>
        <v>0</v>
      </c>
    </row>
    <row r="142" spans="1:7" x14ac:dyDescent="0.25">
      <c r="A142" s="82" t="s">
        <v>362</v>
      </c>
      <c r="B142" s="72">
        <v>0</v>
      </c>
      <c r="C142" s="72">
        <v>0</v>
      </c>
      <c r="D142" s="72">
        <v>0</v>
      </c>
      <c r="E142" s="72">
        <v>0</v>
      </c>
      <c r="F142" s="72">
        <v>0</v>
      </c>
      <c r="G142" s="72">
        <f t="shared" si="33"/>
        <v>0</v>
      </c>
    </row>
    <row r="143" spans="1:7" x14ac:dyDescent="0.25">
      <c r="A143" s="82" t="s">
        <v>363</v>
      </c>
      <c r="B143" s="72">
        <v>0</v>
      </c>
      <c r="C143" s="72">
        <v>0</v>
      </c>
      <c r="D143" s="72">
        <v>0</v>
      </c>
      <c r="E143" s="72">
        <v>0</v>
      </c>
      <c r="F143" s="72">
        <v>0</v>
      </c>
      <c r="G143" s="72">
        <f t="shared" si="33"/>
        <v>0</v>
      </c>
    </row>
    <row r="144" spans="1:7" x14ac:dyDescent="0.25">
      <c r="A144" s="82" t="s">
        <v>364</v>
      </c>
      <c r="B144" s="72">
        <v>0</v>
      </c>
      <c r="C144" s="72">
        <v>0</v>
      </c>
      <c r="D144" s="72">
        <v>0</v>
      </c>
      <c r="E144" s="72">
        <v>0</v>
      </c>
      <c r="F144" s="72">
        <v>0</v>
      </c>
      <c r="G144" s="72">
        <f t="shared" si="33"/>
        <v>0</v>
      </c>
    </row>
    <row r="145" spans="1:7" x14ac:dyDescent="0.25">
      <c r="A145" s="82" t="s">
        <v>365</v>
      </c>
      <c r="B145" s="72">
        <v>0</v>
      </c>
      <c r="C145" s="72">
        <v>0</v>
      </c>
      <c r="D145" s="72">
        <v>0</v>
      </c>
      <c r="E145" s="72">
        <v>0</v>
      </c>
      <c r="F145" s="72">
        <v>0</v>
      </c>
      <c r="G145" s="72">
        <f t="shared" si="33"/>
        <v>0</v>
      </c>
    </row>
    <row r="146" spans="1:7" x14ac:dyDescent="0.25">
      <c r="A146" s="81" t="s">
        <v>366</v>
      </c>
      <c r="B146" s="80">
        <f t="shared" ref="B146:G146" si="34">SUM(B147:B149)</f>
        <v>0</v>
      </c>
      <c r="C146" s="80">
        <f t="shared" si="34"/>
        <v>0</v>
      </c>
      <c r="D146" s="80">
        <f t="shared" si="34"/>
        <v>0</v>
      </c>
      <c r="E146" s="80">
        <f t="shared" si="34"/>
        <v>0</v>
      </c>
      <c r="F146" s="80">
        <f t="shared" si="34"/>
        <v>0</v>
      </c>
      <c r="G146" s="80">
        <f t="shared" si="34"/>
        <v>0</v>
      </c>
    </row>
    <row r="147" spans="1:7" x14ac:dyDescent="0.25">
      <c r="A147" s="82" t="s">
        <v>367</v>
      </c>
      <c r="B147" s="72">
        <v>0</v>
      </c>
      <c r="C147" s="72">
        <v>0</v>
      </c>
      <c r="D147" s="72">
        <v>0</v>
      </c>
      <c r="E147" s="72">
        <v>0</v>
      </c>
      <c r="F147" s="72">
        <v>0</v>
      </c>
      <c r="G147" s="72">
        <f>D147-E147</f>
        <v>0</v>
      </c>
    </row>
    <row r="148" spans="1:7" x14ac:dyDescent="0.25">
      <c r="A148" s="82" t="s">
        <v>368</v>
      </c>
      <c r="B148" s="72">
        <v>0</v>
      </c>
      <c r="C148" s="72">
        <v>0</v>
      </c>
      <c r="D148" s="72">
        <v>0</v>
      </c>
      <c r="E148" s="72">
        <v>0</v>
      </c>
      <c r="F148" s="72">
        <v>0</v>
      </c>
      <c r="G148" s="72">
        <f t="shared" ref="G148:G149" si="35">D148-E148</f>
        <v>0</v>
      </c>
    </row>
    <row r="149" spans="1:7" x14ac:dyDescent="0.25">
      <c r="A149" s="82" t="s">
        <v>369</v>
      </c>
      <c r="B149" s="72">
        <v>0</v>
      </c>
      <c r="C149" s="72">
        <v>0</v>
      </c>
      <c r="D149" s="72">
        <v>0</v>
      </c>
      <c r="E149" s="72">
        <v>0</v>
      </c>
      <c r="F149" s="72">
        <v>0</v>
      </c>
      <c r="G149" s="72">
        <f t="shared" si="35"/>
        <v>0</v>
      </c>
    </row>
    <row r="150" spans="1:7" x14ac:dyDescent="0.25">
      <c r="A150" s="81" t="s">
        <v>370</v>
      </c>
      <c r="B150" s="80">
        <f t="shared" ref="B150:G150" si="36">SUM(B151:B157)</f>
        <v>0</v>
      </c>
      <c r="C150" s="80">
        <f t="shared" si="36"/>
        <v>0</v>
      </c>
      <c r="D150" s="80">
        <f t="shared" si="36"/>
        <v>0</v>
      </c>
      <c r="E150" s="80">
        <f t="shared" si="36"/>
        <v>0</v>
      </c>
      <c r="F150" s="80">
        <f t="shared" si="36"/>
        <v>0</v>
      </c>
      <c r="G150" s="80">
        <f t="shared" si="36"/>
        <v>0</v>
      </c>
    </row>
    <row r="151" spans="1:7" x14ac:dyDescent="0.25">
      <c r="A151" s="82" t="s">
        <v>371</v>
      </c>
      <c r="B151" s="72">
        <v>0</v>
      </c>
      <c r="C151" s="72">
        <v>0</v>
      </c>
      <c r="D151" s="72">
        <v>0</v>
      </c>
      <c r="E151" s="72">
        <v>0</v>
      </c>
      <c r="F151" s="72">
        <v>0</v>
      </c>
      <c r="G151" s="72">
        <f>D151-E151</f>
        <v>0</v>
      </c>
    </row>
    <row r="152" spans="1:7" x14ac:dyDescent="0.25">
      <c r="A152" s="82" t="s">
        <v>372</v>
      </c>
      <c r="B152" s="72">
        <v>0</v>
      </c>
      <c r="C152" s="72">
        <v>0</v>
      </c>
      <c r="D152" s="72">
        <v>0</v>
      </c>
      <c r="E152" s="72">
        <v>0</v>
      </c>
      <c r="F152" s="72">
        <v>0</v>
      </c>
      <c r="G152" s="72">
        <f t="shared" ref="G152:G157" si="37">D152-E152</f>
        <v>0</v>
      </c>
    </row>
    <row r="153" spans="1:7" x14ac:dyDescent="0.25">
      <c r="A153" s="82" t="s">
        <v>373</v>
      </c>
      <c r="B153" s="72">
        <v>0</v>
      </c>
      <c r="C153" s="72">
        <v>0</v>
      </c>
      <c r="D153" s="72">
        <v>0</v>
      </c>
      <c r="E153" s="72">
        <v>0</v>
      </c>
      <c r="F153" s="72">
        <v>0</v>
      </c>
      <c r="G153" s="72">
        <f t="shared" si="37"/>
        <v>0</v>
      </c>
    </row>
    <row r="154" spans="1:7" x14ac:dyDescent="0.25">
      <c r="A154" s="84" t="s">
        <v>374</v>
      </c>
      <c r="B154" s="72">
        <v>0</v>
      </c>
      <c r="C154" s="72">
        <v>0</v>
      </c>
      <c r="D154" s="72">
        <v>0</v>
      </c>
      <c r="E154" s="72">
        <v>0</v>
      </c>
      <c r="F154" s="72">
        <v>0</v>
      </c>
      <c r="G154" s="72">
        <f t="shared" si="37"/>
        <v>0</v>
      </c>
    </row>
    <row r="155" spans="1:7" x14ac:dyDescent="0.25">
      <c r="A155" s="82" t="s">
        <v>375</v>
      </c>
      <c r="B155" s="72">
        <v>0</v>
      </c>
      <c r="C155" s="72">
        <v>0</v>
      </c>
      <c r="D155" s="72">
        <v>0</v>
      </c>
      <c r="E155" s="72">
        <v>0</v>
      </c>
      <c r="F155" s="72">
        <v>0</v>
      </c>
      <c r="G155" s="72">
        <f t="shared" si="37"/>
        <v>0</v>
      </c>
    </row>
    <row r="156" spans="1:7" x14ac:dyDescent="0.25">
      <c r="A156" s="82" t="s">
        <v>376</v>
      </c>
      <c r="B156" s="72">
        <v>0</v>
      </c>
      <c r="C156" s="72">
        <v>0</v>
      </c>
      <c r="D156" s="72">
        <v>0</v>
      </c>
      <c r="E156" s="72">
        <v>0</v>
      </c>
      <c r="F156" s="72">
        <v>0</v>
      </c>
      <c r="G156" s="72">
        <f t="shared" si="37"/>
        <v>0</v>
      </c>
    </row>
    <row r="157" spans="1:7" x14ac:dyDescent="0.25">
      <c r="A157" s="82" t="s">
        <v>377</v>
      </c>
      <c r="B157" s="72">
        <v>0</v>
      </c>
      <c r="C157" s="72">
        <v>0</v>
      </c>
      <c r="D157" s="72">
        <v>0</v>
      </c>
      <c r="E157" s="72">
        <v>0</v>
      </c>
      <c r="F157" s="72">
        <v>0</v>
      </c>
      <c r="G157" s="72">
        <f t="shared" si="37"/>
        <v>0</v>
      </c>
    </row>
    <row r="158" spans="1:7" x14ac:dyDescent="0.25">
      <c r="A158" s="85"/>
      <c r="B158" s="86"/>
      <c r="C158" s="86"/>
      <c r="D158" s="86"/>
      <c r="E158" s="86"/>
      <c r="F158" s="86"/>
      <c r="G158" s="86"/>
    </row>
    <row r="159" spans="1:7" x14ac:dyDescent="0.25">
      <c r="A159" s="29" t="s">
        <v>379</v>
      </c>
      <c r="B159" s="87">
        <f t="shared" ref="B159:G159" si="38">B9+B84</f>
        <v>36565534.739999995</v>
      </c>
      <c r="C159" s="87">
        <f t="shared" si="38"/>
        <v>1425604.0400000003</v>
      </c>
      <c r="D159" s="87">
        <f t="shared" si="38"/>
        <v>37991138.779999994</v>
      </c>
      <c r="E159" s="87">
        <f t="shared" si="38"/>
        <v>19510701.640000001</v>
      </c>
      <c r="F159" s="87">
        <f t="shared" si="38"/>
        <v>19461535.050000001</v>
      </c>
      <c r="G159" s="87">
        <f t="shared" si="38"/>
        <v>18480437.139999997</v>
      </c>
    </row>
    <row r="160" spans="1:7" x14ac:dyDescent="0.25">
      <c r="A160" s="52"/>
      <c r="B160" s="51"/>
      <c r="C160" s="51"/>
      <c r="D160" s="51"/>
      <c r="E160" s="51"/>
      <c r="F160" s="51"/>
      <c r="G160" s="5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83:F92 B94:F159 B93:C93 E93:F93" unlockedFormula="1"/>
    <ignoredError sqref="G83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outlinePr summaryBelow="0"/>
  </sheetPr>
  <dimension ref="A1:G34"/>
  <sheetViews>
    <sheetView showGridLines="0" zoomScale="75" zoomScaleNormal="75" workbookViewId="0">
      <selection activeCell="J36" sqref="J36"/>
    </sheetView>
  </sheetViews>
  <sheetFormatPr baseColWidth="10" defaultColWidth="11" defaultRowHeight="15" x14ac:dyDescent="0.25"/>
  <cols>
    <col min="1" max="1" width="68.42578125" bestFit="1" customWidth="1"/>
    <col min="2" max="2" width="22.42578125" bestFit="1" customWidth="1"/>
    <col min="3" max="3" width="19.85546875" bestFit="1" customWidth="1"/>
    <col min="4" max="6" width="22.42578125" bestFit="1" customWidth="1"/>
    <col min="7" max="7" width="19.85546875" bestFit="1" customWidth="1"/>
  </cols>
  <sheetData>
    <row r="1" spans="1:7" ht="41.1" customHeight="1" x14ac:dyDescent="0.25">
      <c r="A1" s="167" t="s">
        <v>380</v>
      </c>
      <c r="B1" s="168"/>
      <c r="C1" s="168"/>
      <c r="D1" s="168"/>
      <c r="E1" s="168"/>
      <c r="F1" s="168"/>
      <c r="G1" s="169"/>
    </row>
    <row r="2" spans="1:7" ht="15" customHeight="1" x14ac:dyDescent="0.25">
      <c r="A2" s="107" t="str">
        <f>'Formato 1'!A2</f>
        <v xml:space="preserve"> Sistema para el Desarrollo Integral de la Familia de Guanajuato, Gto.</v>
      </c>
      <c r="B2" s="108"/>
      <c r="C2" s="108"/>
      <c r="D2" s="108"/>
      <c r="E2" s="108"/>
      <c r="F2" s="108"/>
      <c r="G2" s="109"/>
    </row>
    <row r="3" spans="1:7" ht="15" customHeight="1" x14ac:dyDescent="0.25">
      <c r="A3" s="110" t="s">
        <v>296</v>
      </c>
      <c r="B3" s="111"/>
      <c r="C3" s="111"/>
      <c r="D3" s="111"/>
      <c r="E3" s="111"/>
      <c r="F3" s="111"/>
      <c r="G3" s="112"/>
    </row>
    <row r="4" spans="1:7" ht="15" customHeight="1" x14ac:dyDescent="0.25">
      <c r="A4" s="110" t="s">
        <v>381</v>
      </c>
      <c r="B4" s="111"/>
      <c r="C4" s="111"/>
      <c r="D4" s="111"/>
      <c r="E4" s="111"/>
      <c r="F4" s="111"/>
      <c r="G4" s="112"/>
    </row>
    <row r="5" spans="1:7" ht="15" customHeight="1" x14ac:dyDescent="0.25">
      <c r="A5" s="110" t="str">
        <f>'Formato 3'!A4</f>
        <v>Del 1 de Enero al 30 de Septiembre de 2024 (b)</v>
      </c>
      <c r="B5" s="111"/>
      <c r="C5" s="111"/>
      <c r="D5" s="111"/>
      <c r="E5" s="111"/>
      <c r="F5" s="111"/>
      <c r="G5" s="112"/>
    </row>
    <row r="6" spans="1:7" x14ac:dyDescent="0.25">
      <c r="A6" s="113" t="s">
        <v>2</v>
      </c>
      <c r="B6" s="114"/>
      <c r="C6" s="114"/>
      <c r="D6" s="114"/>
      <c r="E6" s="114"/>
      <c r="F6" s="114"/>
      <c r="G6" s="115"/>
    </row>
    <row r="7" spans="1:7" ht="15" customHeight="1" x14ac:dyDescent="0.25">
      <c r="A7" s="162" t="s">
        <v>4</v>
      </c>
      <c r="B7" s="164" t="s">
        <v>298</v>
      </c>
      <c r="C7" s="164"/>
      <c r="D7" s="164"/>
      <c r="E7" s="164"/>
      <c r="F7" s="164"/>
      <c r="G7" s="166" t="s">
        <v>299</v>
      </c>
    </row>
    <row r="8" spans="1:7" ht="30" x14ac:dyDescent="0.25">
      <c r="A8" s="163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5"/>
    </row>
    <row r="9" spans="1:7" ht="15.75" customHeight="1" x14ac:dyDescent="0.25">
      <c r="A9" s="26" t="s">
        <v>382</v>
      </c>
      <c r="B9" s="30">
        <f>SUM(B10:B21)</f>
        <v>36565534.74000001</v>
      </c>
      <c r="C9" s="30">
        <f t="shared" ref="C9:G9" si="0">SUM(C10:C21)</f>
        <v>1425604.0400000005</v>
      </c>
      <c r="D9" s="30">
        <f t="shared" si="0"/>
        <v>37991138.780000001</v>
      </c>
      <c r="E9" s="30">
        <f t="shared" si="0"/>
        <v>19510701.639999997</v>
      </c>
      <c r="F9" s="30">
        <f t="shared" si="0"/>
        <v>19461535.049999997</v>
      </c>
      <c r="G9" s="30">
        <f t="shared" si="0"/>
        <v>18480437.140000001</v>
      </c>
    </row>
    <row r="10" spans="1:7" x14ac:dyDescent="0.25">
      <c r="A10" s="60" t="s">
        <v>565</v>
      </c>
      <c r="B10" s="154">
        <v>4372364.33</v>
      </c>
      <c r="C10" s="154">
        <v>596592.41</v>
      </c>
      <c r="D10" s="155">
        <v>4968956.74</v>
      </c>
      <c r="E10" s="154">
        <v>3155570.72</v>
      </c>
      <c r="F10" s="154">
        <v>3146061.31</v>
      </c>
      <c r="G10" s="155">
        <f>D10-E10</f>
        <v>1813386.02</v>
      </c>
    </row>
    <row r="11" spans="1:7" x14ac:dyDescent="0.25">
      <c r="A11" s="60" t="s">
        <v>566</v>
      </c>
      <c r="B11" s="154">
        <v>1836306.87</v>
      </c>
      <c r="C11" s="154">
        <v>509285.2</v>
      </c>
      <c r="D11" s="155">
        <v>2345592.0700000003</v>
      </c>
      <c r="E11" s="154">
        <v>1435580.6</v>
      </c>
      <c r="F11" s="154">
        <v>1429380.6</v>
      </c>
      <c r="G11" s="155">
        <f t="shared" ref="G11:G21" si="1">D11-E11</f>
        <v>910011.4700000002</v>
      </c>
    </row>
    <row r="12" spans="1:7" x14ac:dyDescent="0.25">
      <c r="A12" s="60" t="s">
        <v>567</v>
      </c>
      <c r="B12" s="154">
        <v>1698428.43</v>
      </c>
      <c r="C12" s="154">
        <v>0</v>
      </c>
      <c r="D12" s="155">
        <v>1698428.43</v>
      </c>
      <c r="E12" s="154">
        <v>948754.03</v>
      </c>
      <c r="F12" s="154">
        <v>948754.03</v>
      </c>
      <c r="G12" s="155">
        <f t="shared" si="1"/>
        <v>749674.39999999991</v>
      </c>
    </row>
    <row r="13" spans="1:7" x14ac:dyDescent="0.25">
      <c r="A13" s="60" t="s">
        <v>568</v>
      </c>
      <c r="B13" s="154">
        <v>1068775.28</v>
      </c>
      <c r="C13" s="154">
        <v>154894.84</v>
      </c>
      <c r="D13" s="155">
        <v>1223670.1200000001</v>
      </c>
      <c r="E13" s="154">
        <v>803202.42</v>
      </c>
      <c r="F13" s="154">
        <v>798002.42</v>
      </c>
      <c r="G13" s="155">
        <f t="shared" si="1"/>
        <v>420467.70000000007</v>
      </c>
    </row>
    <row r="14" spans="1:7" x14ac:dyDescent="0.25">
      <c r="A14" s="60" t="s">
        <v>569</v>
      </c>
      <c r="B14" s="154">
        <v>10332917.16</v>
      </c>
      <c r="C14" s="154">
        <v>-2256600.71</v>
      </c>
      <c r="D14" s="155">
        <v>8076316.4500000002</v>
      </c>
      <c r="E14" s="154">
        <v>884421.43</v>
      </c>
      <c r="F14" s="154">
        <v>881221.43</v>
      </c>
      <c r="G14" s="155">
        <f t="shared" si="1"/>
        <v>7191895.0200000005</v>
      </c>
    </row>
    <row r="15" spans="1:7" x14ac:dyDescent="0.25">
      <c r="A15" s="60" t="s">
        <v>570</v>
      </c>
      <c r="B15" s="154">
        <v>8363868.3200000003</v>
      </c>
      <c r="C15" s="154">
        <v>1617604.23</v>
      </c>
      <c r="D15" s="155">
        <v>9981472.5500000007</v>
      </c>
      <c r="E15" s="154">
        <v>6099281.9400000004</v>
      </c>
      <c r="F15" s="154">
        <v>6095281.9400000004</v>
      </c>
      <c r="G15" s="155">
        <f t="shared" si="1"/>
        <v>3882190.6100000003</v>
      </c>
    </row>
    <row r="16" spans="1:7" x14ac:dyDescent="0.25">
      <c r="A16" s="60" t="s">
        <v>571</v>
      </c>
      <c r="B16" s="154">
        <v>3073156.35</v>
      </c>
      <c r="C16" s="154">
        <v>190633.07</v>
      </c>
      <c r="D16" s="155">
        <v>3263789.42</v>
      </c>
      <c r="E16" s="154">
        <v>2080587.27</v>
      </c>
      <c r="F16" s="154">
        <v>2080587.27</v>
      </c>
      <c r="G16" s="155">
        <f t="shared" si="1"/>
        <v>1183202.1499999999</v>
      </c>
    </row>
    <row r="17" spans="1:7" x14ac:dyDescent="0.25">
      <c r="A17" s="60" t="s">
        <v>572</v>
      </c>
      <c r="B17" s="154">
        <v>848955.87</v>
      </c>
      <c r="C17" s="154">
        <v>92191.81</v>
      </c>
      <c r="D17" s="155">
        <v>941147.67999999993</v>
      </c>
      <c r="E17" s="154">
        <v>611541.65</v>
      </c>
      <c r="F17" s="154">
        <v>601694.05000000005</v>
      </c>
      <c r="G17" s="155">
        <f t="shared" si="1"/>
        <v>329606.02999999991</v>
      </c>
    </row>
    <row r="18" spans="1:7" x14ac:dyDescent="0.25">
      <c r="A18" s="60" t="s">
        <v>573</v>
      </c>
      <c r="B18" s="154">
        <v>1856220.8</v>
      </c>
      <c r="C18" s="154">
        <v>356001.7</v>
      </c>
      <c r="D18" s="155">
        <v>2212222.5</v>
      </c>
      <c r="E18" s="154">
        <v>1346014.64</v>
      </c>
      <c r="F18" s="154">
        <v>1334805.06</v>
      </c>
      <c r="G18" s="155">
        <f t="shared" si="1"/>
        <v>866207.8600000001</v>
      </c>
    </row>
    <row r="19" spans="1:7" x14ac:dyDescent="0.25">
      <c r="A19" s="60" t="s">
        <v>574</v>
      </c>
      <c r="B19" s="154">
        <v>707855.31</v>
      </c>
      <c r="C19" s="154">
        <v>2955.34</v>
      </c>
      <c r="D19" s="155">
        <v>710810.65</v>
      </c>
      <c r="E19" s="154">
        <v>483250.2</v>
      </c>
      <c r="F19" s="154">
        <v>483250.2</v>
      </c>
      <c r="G19" s="155">
        <f t="shared" si="1"/>
        <v>227560.45</v>
      </c>
    </row>
    <row r="20" spans="1:7" x14ac:dyDescent="0.25">
      <c r="A20" s="60" t="s">
        <v>575</v>
      </c>
      <c r="B20" s="154">
        <v>1791835.57</v>
      </c>
      <c r="C20" s="154">
        <v>3697.6</v>
      </c>
      <c r="D20" s="155">
        <v>1795533.1700000002</v>
      </c>
      <c r="E20" s="154">
        <v>1175569.1499999999</v>
      </c>
      <c r="F20" s="154">
        <v>1175569.1499999999</v>
      </c>
      <c r="G20" s="155">
        <f t="shared" si="1"/>
        <v>619964.02000000025</v>
      </c>
    </row>
    <row r="21" spans="1:7" x14ac:dyDescent="0.25">
      <c r="A21" s="60" t="s">
        <v>576</v>
      </c>
      <c r="B21" s="154">
        <v>614850.44999999995</v>
      </c>
      <c r="C21" s="154">
        <v>158348.54999999999</v>
      </c>
      <c r="D21" s="155">
        <v>773199</v>
      </c>
      <c r="E21" s="154">
        <v>486927.59</v>
      </c>
      <c r="F21" s="154">
        <v>486927.59</v>
      </c>
      <c r="G21" s="155">
        <f t="shared" si="1"/>
        <v>286271.40999999997</v>
      </c>
    </row>
    <row r="22" spans="1:7" x14ac:dyDescent="0.25">
      <c r="A22" s="31" t="s">
        <v>150</v>
      </c>
      <c r="B22" s="48"/>
      <c r="C22" s="48"/>
      <c r="D22" s="48"/>
      <c r="E22" s="48"/>
      <c r="F22" s="48"/>
      <c r="G22" s="48"/>
    </row>
    <row r="23" spans="1:7" x14ac:dyDescent="0.25">
      <c r="A23" s="3" t="s">
        <v>391</v>
      </c>
      <c r="B23" s="4">
        <f>SUM(B24:B31)</f>
        <v>0</v>
      </c>
      <c r="C23" s="4">
        <f t="shared" ref="C23:G23" si="2">SUM(C24:C31)</f>
        <v>0</v>
      </c>
      <c r="D23" s="4">
        <f t="shared" si="2"/>
        <v>0</v>
      </c>
      <c r="E23" s="4">
        <f t="shared" si="2"/>
        <v>0</v>
      </c>
      <c r="F23" s="4">
        <f t="shared" si="2"/>
        <v>0</v>
      </c>
      <c r="G23" s="4">
        <f t="shared" si="2"/>
        <v>0</v>
      </c>
    </row>
    <row r="24" spans="1:7" x14ac:dyDescent="0.25">
      <c r="A24" s="60" t="s">
        <v>383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</row>
    <row r="25" spans="1:7" x14ac:dyDescent="0.25">
      <c r="A25" s="60" t="s">
        <v>384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x14ac:dyDescent="0.25">
      <c r="A26" s="60" t="s">
        <v>385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</row>
    <row r="27" spans="1:7" x14ac:dyDescent="0.25">
      <c r="A27" s="60" t="s">
        <v>386</v>
      </c>
      <c r="B27" s="72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</row>
    <row r="28" spans="1:7" x14ac:dyDescent="0.25">
      <c r="A28" s="60" t="s">
        <v>387</v>
      </c>
      <c r="B28" s="72">
        <v>0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</row>
    <row r="29" spans="1:7" x14ac:dyDescent="0.25">
      <c r="A29" s="60" t="s">
        <v>388</v>
      </c>
      <c r="B29" s="72">
        <v>0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</row>
    <row r="30" spans="1:7" x14ac:dyDescent="0.25">
      <c r="A30" s="60" t="s">
        <v>389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</row>
    <row r="31" spans="1:7" x14ac:dyDescent="0.25">
      <c r="A31" s="60" t="s">
        <v>390</v>
      </c>
      <c r="B31" s="72">
        <v>0</v>
      </c>
      <c r="C31" s="72">
        <v>0</v>
      </c>
      <c r="D31" s="72">
        <v>0</v>
      </c>
      <c r="E31" s="72">
        <v>0</v>
      </c>
      <c r="F31" s="72">
        <v>0</v>
      </c>
      <c r="G31" s="72">
        <v>0</v>
      </c>
    </row>
    <row r="32" spans="1:7" x14ac:dyDescent="0.25">
      <c r="A32" s="31" t="s">
        <v>150</v>
      </c>
      <c r="B32" s="48"/>
      <c r="C32" s="48"/>
      <c r="D32" s="48"/>
      <c r="E32" s="48"/>
      <c r="F32" s="48"/>
      <c r="G32" s="48"/>
    </row>
    <row r="33" spans="1:7" x14ac:dyDescent="0.25">
      <c r="A33" s="3" t="s">
        <v>379</v>
      </c>
      <c r="B33" s="4">
        <f>SUM(B23,B9)</f>
        <v>36565534.74000001</v>
      </c>
      <c r="C33" s="4">
        <f t="shared" ref="C33:G33" si="3">SUM(C23,C9)</f>
        <v>1425604.0400000005</v>
      </c>
      <c r="D33" s="4">
        <f t="shared" si="3"/>
        <v>37991138.780000001</v>
      </c>
      <c r="E33" s="4">
        <f t="shared" si="3"/>
        <v>19510701.639999997</v>
      </c>
      <c r="F33" s="4">
        <f t="shared" si="3"/>
        <v>19461535.049999997</v>
      </c>
      <c r="G33" s="4">
        <f t="shared" si="3"/>
        <v>18480437.140000001</v>
      </c>
    </row>
    <row r="34" spans="1:7" x14ac:dyDescent="0.25">
      <c r="A34" s="52"/>
      <c r="B34" s="52"/>
      <c r="C34" s="52"/>
      <c r="D34" s="52"/>
      <c r="E34" s="52"/>
      <c r="F34" s="52"/>
      <c r="G34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2:G23 B9:G9 B32:G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2:G33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outlinePr summaryBelow="0"/>
  </sheetPr>
  <dimension ref="A1:G78"/>
  <sheetViews>
    <sheetView showGridLines="0" zoomScaleNormal="100" workbookViewId="0">
      <selection activeCell="A15" sqref="A15"/>
    </sheetView>
  </sheetViews>
  <sheetFormatPr baseColWidth="10" defaultColWidth="11" defaultRowHeight="15" x14ac:dyDescent="0.25"/>
  <cols>
    <col min="1" max="1" width="82.85546875" customWidth="1"/>
    <col min="2" max="2" width="22.42578125" bestFit="1" customWidth="1"/>
    <col min="3" max="3" width="18.42578125" customWidth="1"/>
    <col min="4" max="6" width="22.42578125" bestFit="1" customWidth="1"/>
    <col min="7" max="7" width="19.85546875" bestFit="1" customWidth="1"/>
  </cols>
  <sheetData>
    <row r="1" spans="1:7" ht="41.1" customHeight="1" x14ac:dyDescent="0.25">
      <c r="A1" s="173" t="s">
        <v>392</v>
      </c>
      <c r="B1" s="174"/>
      <c r="C1" s="174"/>
      <c r="D1" s="174"/>
      <c r="E1" s="174"/>
      <c r="F1" s="174"/>
      <c r="G1" s="174"/>
    </row>
    <row r="2" spans="1:7" x14ac:dyDescent="0.25">
      <c r="A2" s="107" t="str">
        <f>'Formato 1'!A2</f>
        <v xml:space="preserve"> Sistema para el Desarrollo Integral de la Familia de Guanajuato, Gto.</v>
      </c>
      <c r="B2" s="108"/>
      <c r="C2" s="108"/>
      <c r="D2" s="108"/>
      <c r="E2" s="108"/>
      <c r="F2" s="108"/>
      <c r="G2" s="109"/>
    </row>
    <row r="3" spans="1:7" x14ac:dyDescent="0.25">
      <c r="A3" s="110" t="s">
        <v>393</v>
      </c>
      <c r="B3" s="111"/>
      <c r="C3" s="111"/>
      <c r="D3" s="111"/>
      <c r="E3" s="111"/>
      <c r="F3" s="111"/>
      <c r="G3" s="112"/>
    </row>
    <row r="4" spans="1:7" x14ac:dyDescent="0.25">
      <c r="A4" s="110" t="s">
        <v>394</v>
      </c>
      <c r="B4" s="111"/>
      <c r="C4" s="111"/>
      <c r="D4" s="111"/>
      <c r="E4" s="111"/>
      <c r="F4" s="111"/>
      <c r="G4" s="112"/>
    </row>
    <row r="5" spans="1:7" x14ac:dyDescent="0.25">
      <c r="A5" s="110" t="str">
        <f>'Formato 3'!A4</f>
        <v>Del 1 de Enero al 30 de Septiembre de 2024 (b)</v>
      </c>
      <c r="B5" s="111"/>
      <c r="C5" s="111"/>
      <c r="D5" s="111"/>
      <c r="E5" s="111"/>
      <c r="F5" s="111"/>
      <c r="G5" s="112"/>
    </row>
    <row r="6" spans="1:7" x14ac:dyDescent="0.25">
      <c r="A6" s="113" t="s">
        <v>2</v>
      </c>
      <c r="B6" s="114"/>
      <c r="C6" s="114"/>
      <c r="D6" s="114"/>
      <c r="E6" s="114"/>
      <c r="F6" s="114"/>
      <c r="G6" s="115"/>
    </row>
    <row r="7" spans="1:7" ht="15.75" customHeight="1" x14ac:dyDescent="0.25">
      <c r="A7" s="162" t="s">
        <v>4</v>
      </c>
      <c r="B7" s="170" t="s">
        <v>298</v>
      </c>
      <c r="C7" s="171"/>
      <c r="D7" s="171"/>
      <c r="E7" s="171"/>
      <c r="F7" s="172"/>
      <c r="G7" s="166" t="s">
        <v>395</v>
      </c>
    </row>
    <row r="8" spans="1:7" ht="30" x14ac:dyDescent="0.25">
      <c r="A8" s="163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65"/>
    </row>
    <row r="9" spans="1:7" ht="16.5" customHeight="1" x14ac:dyDescent="0.25">
      <c r="A9" s="26" t="s">
        <v>397</v>
      </c>
      <c r="B9" s="30">
        <v>36565534.740000002</v>
      </c>
      <c r="C9" s="30">
        <v>1425604.04</v>
      </c>
      <c r="D9" s="30">
        <v>37991138.780000001</v>
      </c>
      <c r="E9" s="30">
        <v>19510701.640000001</v>
      </c>
      <c r="F9" s="30">
        <v>19461535.050000001</v>
      </c>
      <c r="G9" s="30">
        <v>18480437.140000001</v>
      </c>
    </row>
    <row r="10" spans="1:7" ht="15" customHeight="1" x14ac:dyDescent="0.25">
      <c r="A10" s="55" t="s">
        <v>398</v>
      </c>
      <c r="B10" s="46">
        <v>8363868.3200000003</v>
      </c>
      <c r="C10" s="46">
        <v>1617604.23</v>
      </c>
      <c r="D10" s="46">
        <v>9981472.5500000007</v>
      </c>
      <c r="E10" s="46">
        <v>6099281.9400000004</v>
      </c>
      <c r="F10" s="46">
        <v>6095281.9400000004</v>
      </c>
      <c r="G10" s="46">
        <v>3882190.6100000003</v>
      </c>
    </row>
    <row r="11" spans="1:7" x14ac:dyDescent="0.25">
      <c r="A11" s="74" t="s">
        <v>399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</row>
    <row r="12" spans="1:7" x14ac:dyDescent="0.25">
      <c r="A12" s="74" t="s">
        <v>400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</row>
    <row r="13" spans="1:7" x14ac:dyDescent="0.25">
      <c r="A13" s="74" t="s">
        <v>401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</row>
    <row r="14" spans="1:7" x14ac:dyDescent="0.25">
      <c r="A14" s="74" t="s">
        <v>402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</row>
    <row r="15" spans="1:7" x14ac:dyDescent="0.25">
      <c r="A15" s="74" t="s">
        <v>403</v>
      </c>
      <c r="B15" s="156">
        <v>8363868.3200000003</v>
      </c>
      <c r="C15" s="156">
        <v>1617604.23</v>
      </c>
      <c r="D15" s="157">
        <v>9981472.5500000007</v>
      </c>
      <c r="E15" s="156">
        <v>6099281.9400000004</v>
      </c>
      <c r="F15" s="156">
        <v>6095281.9400000004</v>
      </c>
      <c r="G15" s="157">
        <v>3882190.6100000003</v>
      </c>
    </row>
    <row r="16" spans="1:7" x14ac:dyDescent="0.25">
      <c r="A16" s="74" t="s">
        <v>404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7" spans="1:7" x14ac:dyDescent="0.25">
      <c r="A17" s="74" t="s">
        <v>405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</row>
    <row r="18" spans="1:7" x14ac:dyDescent="0.25">
      <c r="A18" s="74" t="s">
        <v>406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</row>
    <row r="19" spans="1:7" x14ac:dyDescent="0.25">
      <c r="A19" s="55" t="s">
        <v>407</v>
      </c>
      <c r="B19" s="46">
        <v>28201666.420000002</v>
      </c>
      <c r="C19" s="46">
        <v>-192000.18999999994</v>
      </c>
      <c r="D19" s="46">
        <v>28009666.23</v>
      </c>
      <c r="E19" s="46">
        <v>13411419.699999999</v>
      </c>
      <c r="F19" s="46">
        <v>13366253.109999999</v>
      </c>
      <c r="G19" s="46">
        <v>14598246.530000001</v>
      </c>
    </row>
    <row r="20" spans="1:7" x14ac:dyDescent="0.25">
      <c r="A20" s="74" t="s">
        <v>408</v>
      </c>
      <c r="B20" s="157">
        <v>0</v>
      </c>
      <c r="C20" s="157">
        <v>0</v>
      </c>
      <c r="D20" s="157">
        <v>0</v>
      </c>
      <c r="E20" s="157">
        <v>0</v>
      </c>
      <c r="F20" s="157">
        <v>0</v>
      </c>
      <c r="G20" s="157">
        <v>0</v>
      </c>
    </row>
    <row r="21" spans="1:7" x14ac:dyDescent="0.25">
      <c r="A21" s="74" t="s">
        <v>409</v>
      </c>
      <c r="B21" s="156">
        <v>848955.87</v>
      </c>
      <c r="C21" s="156">
        <v>92191.81</v>
      </c>
      <c r="D21" s="157">
        <v>941147.67999999993</v>
      </c>
      <c r="E21" s="156">
        <v>611541.65</v>
      </c>
      <c r="F21" s="156">
        <v>601694.05000000005</v>
      </c>
      <c r="G21" s="157">
        <v>329606.02999999991</v>
      </c>
    </row>
    <row r="22" spans="1:7" x14ac:dyDescent="0.25">
      <c r="A22" s="74" t="s">
        <v>410</v>
      </c>
      <c r="B22" s="157">
        <v>0</v>
      </c>
      <c r="C22" s="157">
        <v>0</v>
      </c>
      <c r="D22" s="157">
        <v>0</v>
      </c>
      <c r="E22" s="157">
        <v>0</v>
      </c>
      <c r="F22" s="157">
        <v>0</v>
      </c>
      <c r="G22" s="157">
        <v>0</v>
      </c>
    </row>
    <row r="23" spans="1:7" x14ac:dyDescent="0.25">
      <c r="A23" s="74" t="s">
        <v>411</v>
      </c>
      <c r="B23" s="157">
        <v>0</v>
      </c>
      <c r="C23" s="157">
        <v>0</v>
      </c>
      <c r="D23" s="157">
        <v>0</v>
      </c>
      <c r="E23" s="157">
        <v>0</v>
      </c>
      <c r="F23" s="157">
        <v>0</v>
      </c>
      <c r="G23" s="157">
        <v>0</v>
      </c>
    </row>
    <row r="24" spans="1:7" x14ac:dyDescent="0.25">
      <c r="A24" s="74" t="s">
        <v>412</v>
      </c>
      <c r="B24" s="157">
        <v>0</v>
      </c>
      <c r="C24" s="157">
        <v>0</v>
      </c>
      <c r="D24" s="157">
        <v>0</v>
      </c>
      <c r="E24" s="157">
        <v>0</v>
      </c>
      <c r="F24" s="157">
        <v>0</v>
      </c>
      <c r="G24" s="157">
        <v>0</v>
      </c>
    </row>
    <row r="25" spans="1:7" x14ac:dyDescent="0.25">
      <c r="A25" s="74" t="s">
        <v>413</v>
      </c>
      <c r="B25" s="156">
        <v>1856220.8</v>
      </c>
      <c r="C25" s="156">
        <v>356001.7</v>
      </c>
      <c r="D25" s="157">
        <v>2212222.5</v>
      </c>
      <c r="E25" s="156">
        <v>1346014.64</v>
      </c>
      <c r="F25" s="156">
        <v>1334805.06</v>
      </c>
      <c r="G25" s="157">
        <v>866207.8600000001</v>
      </c>
    </row>
    <row r="26" spans="1:7" x14ac:dyDescent="0.25">
      <c r="A26" s="74" t="s">
        <v>414</v>
      </c>
      <c r="B26" s="156">
        <v>25496489.75</v>
      </c>
      <c r="C26" s="156">
        <v>-640193.69999999995</v>
      </c>
      <c r="D26" s="157">
        <v>24856296.050000001</v>
      </c>
      <c r="E26" s="156">
        <v>11453863.41</v>
      </c>
      <c r="F26" s="156">
        <v>11429754</v>
      </c>
      <c r="G26" s="157">
        <v>13402432.640000001</v>
      </c>
    </row>
    <row r="27" spans="1:7" x14ac:dyDescent="0.25">
      <c r="A27" s="55" t="s">
        <v>415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7" x14ac:dyDescent="0.25">
      <c r="A28" s="77" t="s">
        <v>416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29" spans="1:7" x14ac:dyDescent="0.25">
      <c r="A29" s="74" t="s">
        <v>417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</row>
    <row r="30" spans="1:7" x14ac:dyDescent="0.25">
      <c r="A30" s="74" t="s">
        <v>418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7" x14ac:dyDescent="0.25">
      <c r="A31" s="74" t="s">
        <v>419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</row>
    <row r="32" spans="1:7" x14ac:dyDescent="0.25">
      <c r="A32" s="74" t="s">
        <v>420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7" ht="14.45" customHeight="1" x14ac:dyDescent="0.25">
      <c r="A33" s="74" t="s">
        <v>421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</row>
    <row r="34" spans="1:7" ht="14.45" customHeight="1" x14ac:dyDescent="0.25">
      <c r="A34" s="74" t="s">
        <v>422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</row>
    <row r="35" spans="1:7" ht="14.45" customHeight="1" x14ac:dyDescent="0.25">
      <c r="A35" s="74" t="s">
        <v>423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</row>
    <row r="36" spans="1:7" ht="14.45" customHeight="1" x14ac:dyDescent="0.25">
      <c r="A36" s="74" t="s">
        <v>424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</row>
    <row r="37" spans="1:7" ht="14.45" customHeight="1" x14ac:dyDescent="0.25">
      <c r="A37" s="56" t="s">
        <v>425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</row>
    <row r="38" spans="1:7" x14ac:dyDescent="0.25">
      <c r="A38" s="77" t="s">
        <v>426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</row>
    <row r="39" spans="1:7" ht="30" x14ac:dyDescent="0.25">
      <c r="A39" s="77" t="s">
        <v>427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</row>
    <row r="40" spans="1:7" x14ac:dyDescent="0.25">
      <c r="A40" s="77" t="s">
        <v>428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</row>
    <row r="41" spans="1:7" x14ac:dyDescent="0.25">
      <c r="A41" s="77" t="s">
        <v>429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</row>
    <row r="42" spans="1:7" x14ac:dyDescent="0.25">
      <c r="A42" s="77"/>
      <c r="B42" s="50"/>
      <c r="C42" s="50"/>
      <c r="D42" s="50"/>
      <c r="E42" s="50"/>
      <c r="F42" s="50"/>
      <c r="G42" s="50"/>
    </row>
    <row r="43" spans="1:7" x14ac:dyDescent="0.25">
      <c r="A43" s="3" t="s">
        <v>430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5">
      <c r="A44" s="55" t="s">
        <v>398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</row>
    <row r="45" spans="1:7" x14ac:dyDescent="0.25">
      <c r="A45" s="77" t="s">
        <v>399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</row>
    <row r="46" spans="1:7" x14ac:dyDescent="0.25">
      <c r="A46" s="77" t="s">
        <v>400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</row>
    <row r="47" spans="1:7" x14ac:dyDescent="0.25">
      <c r="A47" s="77" t="s">
        <v>401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</row>
    <row r="48" spans="1:7" x14ac:dyDescent="0.25">
      <c r="A48" s="77" t="s">
        <v>402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</row>
    <row r="49" spans="1:7" x14ac:dyDescent="0.25">
      <c r="A49" s="77" t="s">
        <v>403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</row>
    <row r="50" spans="1:7" x14ac:dyDescent="0.25">
      <c r="A50" s="77" t="s">
        <v>404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</row>
    <row r="51" spans="1:7" x14ac:dyDescent="0.25">
      <c r="A51" s="77" t="s">
        <v>405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</row>
    <row r="52" spans="1:7" x14ac:dyDescent="0.25">
      <c r="A52" s="77" t="s">
        <v>406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</row>
    <row r="53" spans="1:7" x14ac:dyDescent="0.25">
      <c r="A53" s="55" t="s">
        <v>407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</row>
    <row r="54" spans="1:7" x14ac:dyDescent="0.25">
      <c r="A54" s="77" t="s">
        <v>408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</row>
    <row r="55" spans="1:7" x14ac:dyDescent="0.25">
      <c r="A55" s="77" t="s">
        <v>409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</row>
    <row r="56" spans="1:7" x14ac:dyDescent="0.25">
      <c r="A56" s="77" t="s">
        <v>410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</row>
    <row r="57" spans="1:7" x14ac:dyDescent="0.25">
      <c r="A57" s="78" t="s">
        <v>411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</row>
    <row r="58" spans="1:7" x14ac:dyDescent="0.25">
      <c r="A58" s="77" t="s">
        <v>412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</row>
    <row r="59" spans="1:7" x14ac:dyDescent="0.25">
      <c r="A59" s="77" t="s">
        <v>413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</row>
    <row r="60" spans="1:7" x14ac:dyDescent="0.25">
      <c r="A60" s="77" t="s">
        <v>414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</row>
    <row r="61" spans="1:7" x14ac:dyDescent="0.25">
      <c r="A61" s="55" t="s">
        <v>415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</row>
    <row r="62" spans="1:7" x14ac:dyDescent="0.25">
      <c r="A62" s="77" t="s">
        <v>416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</row>
    <row r="63" spans="1:7" x14ac:dyDescent="0.25">
      <c r="A63" s="77" t="s">
        <v>417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</row>
    <row r="64" spans="1:7" x14ac:dyDescent="0.25">
      <c r="A64" s="77" t="s">
        <v>418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</row>
    <row r="65" spans="1:7" x14ac:dyDescent="0.25">
      <c r="A65" s="77" t="s">
        <v>419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</row>
    <row r="66" spans="1:7" x14ac:dyDescent="0.25">
      <c r="A66" s="77" t="s">
        <v>420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</row>
    <row r="67" spans="1:7" x14ac:dyDescent="0.25">
      <c r="A67" s="77" t="s">
        <v>421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</row>
    <row r="68" spans="1:7" x14ac:dyDescent="0.25">
      <c r="A68" s="77" t="s">
        <v>422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</row>
    <row r="69" spans="1:7" x14ac:dyDescent="0.25">
      <c r="A69" s="77" t="s">
        <v>423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</row>
    <row r="70" spans="1:7" x14ac:dyDescent="0.25">
      <c r="A70" s="77" t="s">
        <v>424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</row>
    <row r="71" spans="1:7" x14ac:dyDescent="0.25">
      <c r="A71" s="56" t="s">
        <v>425</v>
      </c>
      <c r="B71" s="46">
        <v>0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</row>
    <row r="72" spans="1:7" x14ac:dyDescent="0.25">
      <c r="A72" s="77" t="s">
        <v>426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</row>
    <row r="73" spans="1:7" ht="30" x14ac:dyDescent="0.25">
      <c r="A73" s="77" t="s">
        <v>427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</row>
    <row r="74" spans="1:7" x14ac:dyDescent="0.25">
      <c r="A74" s="77" t="s">
        <v>428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</row>
    <row r="75" spans="1:7" x14ac:dyDescent="0.25">
      <c r="A75" s="77" t="s">
        <v>429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</row>
    <row r="76" spans="1:7" x14ac:dyDescent="0.25">
      <c r="A76" s="44"/>
      <c r="B76" s="48"/>
      <c r="C76" s="48"/>
      <c r="D76" s="48"/>
      <c r="E76" s="48"/>
      <c r="F76" s="48"/>
      <c r="G76" s="48"/>
    </row>
    <row r="77" spans="1:7" x14ac:dyDescent="0.25">
      <c r="A77" s="3" t="s">
        <v>379</v>
      </c>
      <c r="B77" s="4">
        <f>B43+B9</f>
        <v>36565534.740000002</v>
      </c>
      <c r="C77" s="4">
        <f t="shared" ref="C77:G77" si="0">C43+C9</f>
        <v>1425604.04</v>
      </c>
      <c r="D77" s="4">
        <f t="shared" si="0"/>
        <v>37991138.780000001</v>
      </c>
      <c r="E77" s="4">
        <f t="shared" si="0"/>
        <v>19510701.640000001</v>
      </c>
      <c r="F77" s="4">
        <f t="shared" si="0"/>
        <v>19461535.050000001</v>
      </c>
      <c r="G77" s="4">
        <f t="shared" si="0"/>
        <v>18480437.140000001</v>
      </c>
    </row>
    <row r="78" spans="1:7" x14ac:dyDescent="0.25">
      <c r="A78" s="52"/>
      <c r="B78" s="79"/>
      <c r="C78" s="79"/>
      <c r="D78" s="79"/>
      <c r="E78" s="79"/>
      <c r="F78" s="79"/>
      <c r="G78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7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outlinePr summaryBelow="0"/>
  </sheetPr>
  <dimension ref="A1:G34"/>
  <sheetViews>
    <sheetView showGridLines="0" zoomScale="75" zoomScaleNormal="75" workbookViewId="0">
      <selection activeCell="G41" sqref="G41"/>
    </sheetView>
  </sheetViews>
  <sheetFormatPr baseColWidth="10" defaultColWidth="11" defaultRowHeight="15" x14ac:dyDescent="0.25"/>
  <cols>
    <col min="1" max="1" width="68.85546875" bestFit="1" customWidth="1"/>
    <col min="2" max="7" width="17" customWidth="1"/>
  </cols>
  <sheetData>
    <row r="1" spans="1:7" ht="41.1" customHeight="1" x14ac:dyDescent="0.25">
      <c r="A1" s="167" t="s">
        <v>431</v>
      </c>
      <c r="B1" s="159"/>
      <c r="C1" s="159"/>
      <c r="D1" s="159"/>
      <c r="E1" s="159"/>
      <c r="F1" s="159"/>
      <c r="G1" s="160"/>
    </row>
    <row r="2" spans="1:7" x14ac:dyDescent="0.25">
      <c r="A2" s="107" t="str">
        <f>'Formato 1'!A2</f>
        <v xml:space="preserve"> Sistema para el Desarrollo Integral de la Familia de Guanajuato, Gto.</v>
      </c>
      <c r="B2" s="108"/>
      <c r="C2" s="108"/>
      <c r="D2" s="108"/>
      <c r="E2" s="108"/>
      <c r="F2" s="108"/>
      <c r="G2" s="109"/>
    </row>
    <row r="3" spans="1:7" x14ac:dyDescent="0.25">
      <c r="A3" s="110" t="s">
        <v>296</v>
      </c>
      <c r="B3" s="111"/>
      <c r="C3" s="111"/>
      <c r="D3" s="111"/>
      <c r="E3" s="111"/>
      <c r="F3" s="111"/>
      <c r="G3" s="112"/>
    </row>
    <row r="4" spans="1:7" x14ac:dyDescent="0.25">
      <c r="A4" s="110" t="s">
        <v>432</v>
      </c>
      <c r="B4" s="111"/>
      <c r="C4" s="111"/>
      <c r="D4" s="111"/>
      <c r="E4" s="111"/>
      <c r="F4" s="111"/>
      <c r="G4" s="112"/>
    </row>
    <row r="5" spans="1:7" x14ac:dyDescent="0.25">
      <c r="A5" s="110" t="str">
        <f>'Formato 3'!A4</f>
        <v>Del 1 de Enero al 30 de Septiembre de 2024 (b)</v>
      </c>
      <c r="B5" s="111"/>
      <c r="C5" s="111"/>
      <c r="D5" s="111"/>
      <c r="E5" s="111"/>
      <c r="F5" s="111"/>
      <c r="G5" s="112"/>
    </row>
    <row r="6" spans="1:7" x14ac:dyDescent="0.25">
      <c r="A6" s="113" t="s">
        <v>2</v>
      </c>
      <c r="B6" s="114"/>
      <c r="C6" s="114"/>
      <c r="D6" s="114"/>
      <c r="E6" s="114"/>
      <c r="F6" s="114"/>
      <c r="G6" s="115"/>
    </row>
    <row r="7" spans="1:7" x14ac:dyDescent="0.25">
      <c r="A7" s="162" t="s">
        <v>433</v>
      </c>
      <c r="B7" s="165" t="s">
        <v>298</v>
      </c>
      <c r="C7" s="165"/>
      <c r="D7" s="165"/>
      <c r="E7" s="165"/>
      <c r="F7" s="165"/>
      <c r="G7" s="165" t="s">
        <v>299</v>
      </c>
    </row>
    <row r="8" spans="1:7" ht="30" x14ac:dyDescent="0.25">
      <c r="A8" s="163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75"/>
    </row>
    <row r="9" spans="1:7" ht="15.75" customHeight="1" x14ac:dyDescent="0.25">
      <c r="A9" s="26" t="s">
        <v>434</v>
      </c>
      <c r="B9" s="116">
        <f>SUM(B10,B11,B12,B15,B16,B19)</f>
        <v>24686528.48</v>
      </c>
      <c r="C9" s="116">
        <f t="shared" ref="C9:G9" si="0">SUM(C10,C11,C12,C15,C16,C19)</f>
        <v>770267.09</v>
      </c>
      <c r="D9" s="116">
        <f t="shared" si="0"/>
        <v>25456795.57</v>
      </c>
      <c r="E9" s="116">
        <f t="shared" si="0"/>
        <v>14082589.33</v>
      </c>
      <c r="F9" s="116">
        <f t="shared" si="0"/>
        <v>14082589.33</v>
      </c>
      <c r="G9" s="116">
        <f t="shared" si="0"/>
        <v>11374206.24</v>
      </c>
    </row>
    <row r="10" spans="1:7" x14ac:dyDescent="0.25">
      <c r="A10" s="55" t="s">
        <v>435</v>
      </c>
      <c r="B10" s="73">
        <v>24686528.48</v>
      </c>
      <c r="C10" s="73">
        <v>770267.09</v>
      </c>
      <c r="D10" s="73">
        <v>25456795.57</v>
      </c>
      <c r="E10" s="73">
        <v>14082589.33</v>
      </c>
      <c r="F10" s="73">
        <v>14082589.33</v>
      </c>
      <c r="G10" s="73">
        <f>D10-E10</f>
        <v>11374206.24</v>
      </c>
    </row>
    <row r="11" spans="1:7" ht="15.75" customHeight="1" x14ac:dyDescent="0.25">
      <c r="A11" s="55" t="s">
        <v>436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f t="shared" ref="G11:G19" si="1">D11-E11</f>
        <v>0</v>
      </c>
    </row>
    <row r="12" spans="1:7" x14ac:dyDescent="0.25">
      <c r="A12" s="55" t="s">
        <v>437</v>
      </c>
      <c r="B12" s="73">
        <f>B13+B14</f>
        <v>0</v>
      </c>
      <c r="C12" s="73">
        <f t="shared" ref="C12:G12" si="2">C13+C14</f>
        <v>0</v>
      </c>
      <c r="D12" s="73">
        <f t="shared" si="2"/>
        <v>0</v>
      </c>
      <c r="E12" s="73">
        <f t="shared" si="2"/>
        <v>0</v>
      </c>
      <c r="F12" s="73">
        <f t="shared" si="2"/>
        <v>0</v>
      </c>
      <c r="G12" s="73">
        <f t="shared" si="2"/>
        <v>0</v>
      </c>
    </row>
    <row r="13" spans="1:7" x14ac:dyDescent="0.25">
      <c r="A13" s="74" t="s">
        <v>438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f t="shared" si="1"/>
        <v>0</v>
      </c>
    </row>
    <row r="14" spans="1:7" x14ac:dyDescent="0.25">
      <c r="A14" s="74" t="s">
        <v>439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f t="shared" si="1"/>
        <v>0</v>
      </c>
    </row>
    <row r="15" spans="1:7" x14ac:dyDescent="0.25">
      <c r="A15" s="55" t="s">
        <v>440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f t="shared" si="1"/>
        <v>0</v>
      </c>
    </row>
    <row r="16" spans="1:7" ht="30" x14ac:dyDescent="0.25">
      <c r="A16" s="56" t="s">
        <v>441</v>
      </c>
      <c r="B16" s="73">
        <f>B17+B18</f>
        <v>0</v>
      </c>
      <c r="C16" s="73">
        <f t="shared" ref="C16:G16" si="3">C17+C18</f>
        <v>0</v>
      </c>
      <c r="D16" s="73">
        <f t="shared" si="3"/>
        <v>0</v>
      </c>
      <c r="E16" s="73">
        <f t="shared" si="3"/>
        <v>0</v>
      </c>
      <c r="F16" s="73">
        <f t="shared" si="3"/>
        <v>0</v>
      </c>
      <c r="G16" s="73">
        <f t="shared" si="3"/>
        <v>0</v>
      </c>
    </row>
    <row r="17" spans="1:7" x14ac:dyDescent="0.25">
      <c r="A17" s="74" t="s">
        <v>442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f t="shared" si="1"/>
        <v>0</v>
      </c>
    </row>
    <row r="18" spans="1:7" x14ac:dyDescent="0.25">
      <c r="A18" s="74" t="s">
        <v>443</v>
      </c>
      <c r="B18" s="73">
        <v>0</v>
      </c>
      <c r="C18" s="73">
        <v>0</v>
      </c>
      <c r="D18" s="73">
        <v>0</v>
      </c>
      <c r="E18" s="73">
        <v>0</v>
      </c>
      <c r="F18" s="73">
        <v>0</v>
      </c>
      <c r="G18" s="73">
        <f t="shared" si="1"/>
        <v>0</v>
      </c>
    </row>
    <row r="19" spans="1:7" x14ac:dyDescent="0.25">
      <c r="A19" s="55" t="s">
        <v>444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f t="shared" si="1"/>
        <v>0</v>
      </c>
    </row>
    <row r="20" spans="1:7" x14ac:dyDescent="0.25">
      <c r="A20" s="44"/>
      <c r="B20" s="75"/>
      <c r="C20" s="75"/>
      <c r="D20" s="75"/>
      <c r="E20" s="75"/>
      <c r="F20" s="75"/>
      <c r="G20" s="75"/>
    </row>
    <row r="21" spans="1:7" x14ac:dyDescent="0.25">
      <c r="A21" s="34" t="s">
        <v>445</v>
      </c>
      <c r="B21" s="116">
        <f>SUM(B22,B23,B24,B27,B28,B31)</f>
        <v>0</v>
      </c>
      <c r="C21" s="116">
        <f t="shared" ref="C21:F21" si="4">SUM(C22,C23,C24,C27,C28,C31)</f>
        <v>0</v>
      </c>
      <c r="D21" s="116">
        <f t="shared" si="4"/>
        <v>0</v>
      </c>
      <c r="E21" s="116">
        <f t="shared" si="4"/>
        <v>0</v>
      </c>
      <c r="F21" s="116">
        <f t="shared" si="4"/>
        <v>0</v>
      </c>
      <c r="G21" s="116">
        <f>SUM(G22,G23,G24,G27,G28,G31)</f>
        <v>0</v>
      </c>
    </row>
    <row r="22" spans="1:7" x14ac:dyDescent="0.25">
      <c r="A22" s="55" t="s">
        <v>435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3">
        <f t="shared" ref="G22:G31" si="5">D22-E22</f>
        <v>0</v>
      </c>
    </row>
    <row r="23" spans="1:7" x14ac:dyDescent="0.25">
      <c r="A23" s="55" t="s">
        <v>436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f t="shared" si="5"/>
        <v>0</v>
      </c>
    </row>
    <row r="24" spans="1:7" x14ac:dyDescent="0.25">
      <c r="A24" s="55" t="s">
        <v>437</v>
      </c>
      <c r="B24" s="73">
        <f t="shared" ref="B24:G24" si="6">B25+B26</f>
        <v>0</v>
      </c>
      <c r="C24" s="73">
        <f t="shared" si="6"/>
        <v>0</v>
      </c>
      <c r="D24" s="73">
        <f t="shared" si="6"/>
        <v>0</v>
      </c>
      <c r="E24" s="73">
        <f t="shared" si="6"/>
        <v>0</v>
      </c>
      <c r="F24" s="73">
        <f t="shared" si="6"/>
        <v>0</v>
      </c>
      <c r="G24" s="73">
        <f t="shared" si="6"/>
        <v>0</v>
      </c>
    </row>
    <row r="25" spans="1:7" x14ac:dyDescent="0.25">
      <c r="A25" s="74" t="s">
        <v>438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f t="shared" si="5"/>
        <v>0</v>
      </c>
    </row>
    <row r="26" spans="1:7" x14ac:dyDescent="0.25">
      <c r="A26" s="74" t="s">
        <v>439</v>
      </c>
      <c r="B26" s="73">
        <v>0</v>
      </c>
      <c r="C26" s="73">
        <v>0</v>
      </c>
      <c r="D26" s="73">
        <v>0</v>
      </c>
      <c r="E26" s="73">
        <v>0</v>
      </c>
      <c r="F26" s="73">
        <v>0</v>
      </c>
      <c r="G26" s="73">
        <f t="shared" si="5"/>
        <v>0</v>
      </c>
    </row>
    <row r="27" spans="1:7" x14ac:dyDescent="0.25">
      <c r="A27" s="55" t="s">
        <v>440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f t="shared" si="5"/>
        <v>0</v>
      </c>
    </row>
    <row r="28" spans="1:7" ht="30" x14ac:dyDescent="0.25">
      <c r="A28" s="56" t="s">
        <v>441</v>
      </c>
      <c r="B28" s="73">
        <f t="shared" ref="B28:G28" si="7">B29+B30</f>
        <v>0</v>
      </c>
      <c r="C28" s="73">
        <f t="shared" si="7"/>
        <v>0</v>
      </c>
      <c r="D28" s="73">
        <f t="shared" si="7"/>
        <v>0</v>
      </c>
      <c r="E28" s="73">
        <f t="shared" si="7"/>
        <v>0</v>
      </c>
      <c r="F28" s="73">
        <f t="shared" si="7"/>
        <v>0</v>
      </c>
      <c r="G28" s="73">
        <f t="shared" si="7"/>
        <v>0</v>
      </c>
    </row>
    <row r="29" spans="1:7" x14ac:dyDescent="0.25">
      <c r="A29" s="74" t="s">
        <v>442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f t="shared" si="5"/>
        <v>0</v>
      </c>
    </row>
    <row r="30" spans="1:7" x14ac:dyDescent="0.25">
      <c r="A30" s="74" t="s">
        <v>443</v>
      </c>
      <c r="B30" s="73">
        <v>0</v>
      </c>
      <c r="C30" s="73">
        <v>0</v>
      </c>
      <c r="D30" s="73">
        <v>0</v>
      </c>
      <c r="E30" s="73">
        <v>0</v>
      </c>
      <c r="F30" s="73">
        <v>0</v>
      </c>
      <c r="G30" s="73">
        <f t="shared" si="5"/>
        <v>0</v>
      </c>
    </row>
    <row r="31" spans="1:7" x14ac:dyDescent="0.25">
      <c r="A31" s="55" t="s">
        <v>444</v>
      </c>
      <c r="B31" s="73">
        <v>0</v>
      </c>
      <c r="C31" s="73">
        <v>0</v>
      </c>
      <c r="D31" s="73">
        <v>0</v>
      </c>
      <c r="E31" s="73">
        <v>0</v>
      </c>
      <c r="F31" s="73">
        <v>0</v>
      </c>
      <c r="G31" s="73">
        <f t="shared" si="5"/>
        <v>0</v>
      </c>
    </row>
    <row r="32" spans="1:7" x14ac:dyDescent="0.25">
      <c r="A32" s="44"/>
      <c r="B32" s="75"/>
      <c r="C32" s="75"/>
      <c r="D32" s="75"/>
      <c r="E32" s="75"/>
      <c r="F32" s="75"/>
      <c r="G32" s="75"/>
    </row>
    <row r="33" spans="1:7" ht="14.45" customHeight="1" x14ac:dyDescent="0.25">
      <c r="A33" s="3" t="s">
        <v>446</v>
      </c>
      <c r="B33" s="116">
        <f>B21+B9</f>
        <v>24686528.48</v>
      </c>
      <c r="C33" s="116">
        <f t="shared" ref="C33:G33" si="8">C21+C9</f>
        <v>770267.09</v>
      </c>
      <c r="D33" s="116">
        <f t="shared" si="8"/>
        <v>25456795.57</v>
      </c>
      <c r="E33" s="116">
        <f t="shared" si="8"/>
        <v>14082589.33</v>
      </c>
      <c r="F33" s="116">
        <f t="shared" si="8"/>
        <v>14082589.33</v>
      </c>
      <c r="G33" s="116">
        <f t="shared" si="8"/>
        <v>11374206.24</v>
      </c>
    </row>
    <row r="34" spans="1:7" ht="14.45" customHeight="1" x14ac:dyDescent="0.25">
      <c r="A34" s="52"/>
      <c r="B34" s="76"/>
      <c r="C34" s="76"/>
      <c r="D34" s="76"/>
      <c r="E34" s="76"/>
      <c r="F34" s="76"/>
      <c r="G34" s="7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6" customWidth="1"/>
    <col min="2" max="4" width="16.42578125" style="66" customWidth="1"/>
    <col min="5" max="5" width="17" style="66" customWidth="1"/>
    <col min="6" max="6" width="14.5703125" style="66" customWidth="1"/>
    <col min="7" max="7" width="15.5703125" style="66" customWidth="1"/>
    <col min="8" max="163" width="11.5703125" style="66"/>
    <col min="164" max="164" width="47.5703125" style="66" customWidth="1"/>
    <col min="165" max="167" width="16.42578125" style="66" customWidth="1"/>
    <col min="168" max="168" width="17" style="66" customWidth="1"/>
    <col min="169" max="169" width="14.5703125" style="66" customWidth="1"/>
    <col min="170" max="170" width="15.5703125" style="66" customWidth="1"/>
    <col min="171" max="419" width="11.5703125" style="66"/>
    <col min="420" max="420" width="47.5703125" style="66" customWidth="1"/>
    <col min="421" max="423" width="16.42578125" style="66" customWidth="1"/>
    <col min="424" max="424" width="17" style="66" customWidth="1"/>
    <col min="425" max="425" width="14.5703125" style="66" customWidth="1"/>
    <col min="426" max="426" width="15.5703125" style="66" customWidth="1"/>
    <col min="427" max="675" width="11.5703125" style="66"/>
    <col min="676" max="676" width="47.5703125" style="66" customWidth="1"/>
    <col min="677" max="679" width="16.42578125" style="66" customWidth="1"/>
    <col min="680" max="680" width="17" style="66" customWidth="1"/>
    <col min="681" max="681" width="14.5703125" style="66" customWidth="1"/>
    <col min="682" max="682" width="15.5703125" style="66" customWidth="1"/>
    <col min="683" max="931" width="11.5703125" style="66"/>
    <col min="932" max="932" width="47.5703125" style="66" customWidth="1"/>
    <col min="933" max="935" width="16.42578125" style="66" customWidth="1"/>
    <col min="936" max="936" width="17" style="66" customWidth="1"/>
    <col min="937" max="937" width="14.5703125" style="66" customWidth="1"/>
    <col min="938" max="938" width="15.5703125" style="66" customWidth="1"/>
    <col min="939" max="1187" width="11.5703125" style="66"/>
    <col min="1188" max="1188" width="47.5703125" style="66" customWidth="1"/>
    <col min="1189" max="1191" width="16.42578125" style="66" customWidth="1"/>
    <col min="1192" max="1192" width="17" style="66" customWidth="1"/>
    <col min="1193" max="1193" width="14.5703125" style="66" customWidth="1"/>
    <col min="1194" max="1194" width="15.5703125" style="66" customWidth="1"/>
    <col min="1195" max="1443" width="11.5703125" style="66"/>
    <col min="1444" max="1444" width="47.5703125" style="66" customWidth="1"/>
    <col min="1445" max="1447" width="16.42578125" style="66" customWidth="1"/>
    <col min="1448" max="1448" width="17" style="66" customWidth="1"/>
    <col min="1449" max="1449" width="14.5703125" style="66" customWidth="1"/>
    <col min="1450" max="1450" width="15.5703125" style="66" customWidth="1"/>
    <col min="1451" max="1699" width="11.5703125" style="66"/>
    <col min="1700" max="1700" width="47.5703125" style="66" customWidth="1"/>
    <col min="1701" max="1703" width="16.42578125" style="66" customWidth="1"/>
    <col min="1704" max="1704" width="17" style="66" customWidth="1"/>
    <col min="1705" max="1705" width="14.5703125" style="66" customWidth="1"/>
    <col min="1706" max="1706" width="15.5703125" style="66" customWidth="1"/>
    <col min="1707" max="1955" width="11.5703125" style="66"/>
    <col min="1956" max="1956" width="47.5703125" style="66" customWidth="1"/>
    <col min="1957" max="1959" width="16.42578125" style="66" customWidth="1"/>
    <col min="1960" max="1960" width="17" style="66" customWidth="1"/>
    <col min="1961" max="1961" width="14.5703125" style="66" customWidth="1"/>
    <col min="1962" max="1962" width="15.5703125" style="66" customWidth="1"/>
    <col min="1963" max="2211" width="11.5703125" style="66"/>
    <col min="2212" max="2212" width="47.5703125" style="66" customWidth="1"/>
    <col min="2213" max="2215" width="16.42578125" style="66" customWidth="1"/>
    <col min="2216" max="2216" width="17" style="66" customWidth="1"/>
    <col min="2217" max="2217" width="14.5703125" style="66" customWidth="1"/>
    <col min="2218" max="2218" width="15.5703125" style="66" customWidth="1"/>
    <col min="2219" max="2467" width="11.5703125" style="66"/>
    <col min="2468" max="2468" width="47.5703125" style="66" customWidth="1"/>
    <col min="2469" max="2471" width="16.42578125" style="66" customWidth="1"/>
    <col min="2472" max="2472" width="17" style="66" customWidth="1"/>
    <col min="2473" max="2473" width="14.5703125" style="66" customWidth="1"/>
    <col min="2474" max="2474" width="15.5703125" style="66" customWidth="1"/>
    <col min="2475" max="2723" width="11.5703125" style="66"/>
    <col min="2724" max="2724" width="47.5703125" style="66" customWidth="1"/>
    <col min="2725" max="2727" width="16.42578125" style="66" customWidth="1"/>
    <col min="2728" max="2728" width="17" style="66" customWidth="1"/>
    <col min="2729" max="2729" width="14.5703125" style="66" customWidth="1"/>
    <col min="2730" max="2730" width="15.5703125" style="66" customWidth="1"/>
    <col min="2731" max="2979" width="11.5703125" style="66"/>
    <col min="2980" max="2980" width="47.5703125" style="66" customWidth="1"/>
    <col min="2981" max="2983" width="16.42578125" style="66" customWidth="1"/>
    <col min="2984" max="2984" width="17" style="66" customWidth="1"/>
    <col min="2985" max="2985" width="14.5703125" style="66" customWidth="1"/>
    <col min="2986" max="2986" width="15.5703125" style="66" customWidth="1"/>
    <col min="2987" max="3235" width="11.5703125" style="66"/>
    <col min="3236" max="3236" width="47.5703125" style="66" customWidth="1"/>
    <col min="3237" max="3239" width="16.42578125" style="66" customWidth="1"/>
    <col min="3240" max="3240" width="17" style="66" customWidth="1"/>
    <col min="3241" max="3241" width="14.5703125" style="66" customWidth="1"/>
    <col min="3242" max="3242" width="15.5703125" style="66" customWidth="1"/>
    <col min="3243" max="3491" width="11.5703125" style="66"/>
    <col min="3492" max="3492" width="47.5703125" style="66" customWidth="1"/>
    <col min="3493" max="3495" width="16.42578125" style="66" customWidth="1"/>
    <col min="3496" max="3496" width="17" style="66" customWidth="1"/>
    <col min="3497" max="3497" width="14.5703125" style="66" customWidth="1"/>
    <col min="3498" max="3498" width="15.5703125" style="66" customWidth="1"/>
    <col min="3499" max="3747" width="11.5703125" style="66"/>
    <col min="3748" max="3748" width="47.5703125" style="66" customWidth="1"/>
    <col min="3749" max="3751" width="16.42578125" style="66" customWidth="1"/>
    <col min="3752" max="3752" width="17" style="66" customWidth="1"/>
    <col min="3753" max="3753" width="14.5703125" style="66" customWidth="1"/>
    <col min="3754" max="3754" width="15.5703125" style="66" customWidth="1"/>
    <col min="3755" max="4003" width="11.5703125" style="66"/>
    <col min="4004" max="4004" width="47.5703125" style="66" customWidth="1"/>
    <col min="4005" max="4007" width="16.42578125" style="66" customWidth="1"/>
    <col min="4008" max="4008" width="17" style="66" customWidth="1"/>
    <col min="4009" max="4009" width="14.5703125" style="66" customWidth="1"/>
    <col min="4010" max="4010" width="15.5703125" style="66" customWidth="1"/>
    <col min="4011" max="4259" width="11.5703125" style="66"/>
    <col min="4260" max="4260" width="47.5703125" style="66" customWidth="1"/>
    <col min="4261" max="4263" width="16.42578125" style="66" customWidth="1"/>
    <col min="4264" max="4264" width="17" style="66" customWidth="1"/>
    <col min="4265" max="4265" width="14.5703125" style="66" customWidth="1"/>
    <col min="4266" max="4266" width="15.5703125" style="66" customWidth="1"/>
    <col min="4267" max="4515" width="11.5703125" style="66"/>
    <col min="4516" max="4516" width="47.5703125" style="66" customWidth="1"/>
    <col min="4517" max="4519" width="16.42578125" style="66" customWidth="1"/>
    <col min="4520" max="4520" width="17" style="66" customWidth="1"/>
    <col min="4521" max="4521" width="14.5703125" style="66" customWidth="1"/>
    <col min="4522" max="4522" width="15.5703125" style="66" customWidth="1"/>
    <col min="4523" max="4771" width="11.5703125" style="66"/>
    <col min="4772" max="4772" width="47.5703125" style="66" customWidth="1"/>
    <col min="4773" max="4775" width="16.42578125" style="66" customWidth="1"/>
    <col min="4776" max="4776" width="17" style="66" customWidth="1"/>
    <col min="4777" max="4777" width="14.5703125" style="66" customWidth="1"/>
    <col min="4778" max="4778" width="15.5703125" style="66" customWidth="1"/>
    <col min="4779" max="5027" width="11.5703125" style="66"/>
    <col min="5028" max="5028" width="47.5703125" style="66" customWidth="1"/>
    <col min="5029" max="5031" width="16.42578125" style="66" customWidth="1"/>
    <col min="5032" max="5032" width="17" style="66" customWidth="1"/>
    <col min="5033" max="5033" width="14.5703125" style="66" customWidth="1"/>
    <col min="5034" max="5034" width="15.5703125" style="66" customWidth="1"/>
    <col min="5035" max="5283" width="11.5703125" style="66"/>
    <col min="5284" max="5284" width="47.5703125" style="66" customWidth="1"/>
    <col min="5285" max="5287" width="16.42578125" style="66" customWidth="1"/>
    <col min="5288" max="5288" width="17" style="66" customWidth="1"/>
    <col min="5289" max="5289" width="14.5703125" style="66" customWidth="1"/>
    <col min="5290" max="5290" width="15.5703125" style="66" customWidth="1"/>
    <col min="5291" max="5539" width="11.5703125" style="66"/>
    <col min="5540" max="5540" width="47.5703125" style="66" customWidth="1"/>
    <col min="5541" max="5543" width="16.42578125" style="66" customWidth="1"/>
    <col min="5544" max="5544" width="17" style="66" customWidth="1"/>
    <col min="5545" max="5545" width="14.5703125" style="66" customWidth="1"/>
    <col min="5546" max="5546" width="15.5703125" style="66" customWidth="1"/>
    <col min="5547" max="5795" width="11.5703125" style="66"/>
    <col min="5796" max="5796" width="47.5703125" style="66" customWidth="1"/>
    <col min="5797" max="5799" width="16.42578125" style="66" customWidth="1"/>
    <col min="5800" max="5800" width="17" style="66" customWidth="1"/>
    <col min="5801" max="5801" width="14.5703125" style="66" customWidth="1"/>
    <col min="5802" max="5802" width="15.5703125" style="66" customWidth="1"/>
    <col min="5803" max="6051" width="11.5703125" style="66"/>
    <col min="6052" max="6052" width="47.5703125" style="66" customWidth="1"/>
    <col min="6053" max="6055" width="16.42578125" style="66" customWidth="1"/>
    <col min="6056" max="6056" width="17" style="66" customWidth="1"/>
    <col min="6057" max="6057" width="14.5703125" style="66" customWidth="1"/>
    <col min="6058" max="6058" width="15.5703125" style="66" customWidth="1"/>
    <col min="6059" max="6307" width="11.5703125" style="66"/>
    <col min="6308" max="6308" width="47.5703125" style="66" customWidth="1"/>
    <col min="6309" max="6311" width="16.42578125" style="66" customWidth="1"/>
    <col min="6312" max="6312" width="17" style="66" customWidth="1"/>
    <col min="6313" max="6313" width="14.5703125" style="66" customWidth="1"/>
    <col min="6314" max="6314" width="15.5703125" style="66" customWidth="1"/>
    <col min="6315" max="6563" width="11.5703125" style="66"/>
    <col min="6564" max="6564" width="47.5703125" style="66" customWidth="1"/>
    <col min="6565" max="6567" width="16.42578125" style="66" customWidth="1"/>
    <col min="6568" max="6568" width="17" style="66" customWidth="1"/>
    <col min="6569" max="6569" width="14.5703125" style="66" customWidth="1"/>
    <col min="6570" max="6570" width="15.5703125" style="66" customWidth="1"/>
    <col min="6571" max="6819" width="11.5703125" style="66"/>
    <col min="6820" max="6820" width="47.5703125" style="66" customWidth="1"/>
    <col min="6821" max="6823" width="16.42578125" style="66" customWidth="1"/>
    <col min="6824" max="6824" width="17" style="66" customWidth="1"/>
    <col min="6825" max="6825" width="14.5703125" style="66" customWidth="1"/>
    <col min="6826" max="6826" width="15.5703125" style="66" customWidth="1"/>
    <col min="6827" max="7075" width="11.5703125" style="66"/>
    <col min="7076" max="7076" width="47.5703125" style="66" customWidth="1"/>
    <col min="7077" max="7079" width="16.42578125" style="66" customWidth="1"/>
    <col min="7080" max="7080" width="17" style="66" customWidth="1"/>
    <col min="7081" max="7081" width="14.5703125" style="66" customWidth="1"/>
    <col min="7082" max="7082" width="15.5703125" style="66" customWidth="1"/>
    <col min="7083" max="7331" width="11.5703125" style="66"/>
    <col min="7332" max="7332" width="47.5703125" style="66" customWidth="1"/>
    <col min="7333" max="7335" width="16.42578125" style="66" customWidth="1"/>
    <col min="7336" max="7336" width="17" style="66" customWidth="1"/>
    <col min="7337" max="7337" width="14.5703125" style="66" customWidth="1"/>
    <col min="7338" max="7338" width="15.5703125" style="66" customWidth="1"/>
    <col min="7339" max="7587" width="11.5703125" style="66"/>
    <col min="7588" max="7588" width="47.5703125" style="66" customWidth="1"/>
    <col min="7589" max="7591" width="16.42578125" style="66" customWidth="1"/>
    <col min="7592" max="7592" width="17" style="66" customWidth="1"/>
    <col min="7593" max="7593" width="14.5703125" style="66" customWidth="1"/>
    <col min="7594" max="7594" width="15.5703125" style="66" customWidth="1"/>
    <col min="7595" max="7843" width="11.5703125" style="66"/>
    <col min="7844" max="7844" width="47.5703125" style="66" customWidth="1"/>
    <col min="7845" max="7847" width="16.42578125" style="66" customWidth="1"/>
    <col min="7848" max="7848" width="17" style="66" customWidth="1"/>
    <col min="7849" max="7849" width="14.5703125" style="66" customWidth="1"/>
    <col min="7850" max="7850" width="15.5703125" style="66" customWidth="1"/>
    <col min="7851" max="8099" width="11.5703125" style="66"/>
    <col min="8100" max="8100" width="47.5703125" style="66" customWidth="1"/>
    <col min="8101" max="8103" width="16.42578125" style="66" customWidth="1"/>
    <col min="8104" max="8104" width="17" style="66" customWidth="1"/>
    <col min="8105" max="8105" width="14.5703125" style="66" customWidth="1"/>
    <col min="8106" max="8106" width="15.5703125" style="66" customWidth="1"/>
    <col min="8107" max="8355" width="11.5703125" style="66"/>
    <col min="8356" max="8356" width="47.5703125" style="66" customWidth="1"/>
    <col min="8357" max="8359" width="16.42578125" style="66" customWidth="1"/>
    <col min="8360" max="8360" width="17" style="66" customWidth="1"/>
    <col min="8361" max="8361" width="14.5703125" style="66" customWidth="1"/>
    <col min="8362" max="8362" width="15.5703125" style="66" customWidth="1"/>
    <col min="8363" max="8611" width="11.5703125" style="66"/>
    <col min="8612" max="8612" width="47.5703125" style="66" customWidth="1"/>
    <col min="8613" max="8615" width="16.42578125" style="66" customWidth="1"/>
    <col min="8616" max="8616" width="17" style="66" customWidth="1"/>
    <col min="8617" max="8617" width="14.5703125" style="66" customWidth="1"/>
    <col min="8618" max="8618" width="15.5703125" style="66" customWidth="1"/>
    <col min="8619" max="8867" width="11.5703125" style="66"/>
    <col min="8868" max="8868" width="47.5703125" style="66" customWidth="1"/>
    <col min="8869" max="8871" width="16.42578125" style="66" customWidth="1"/>
    <col min="8872" max="8872" width="17" style="66" customWidth="1"/>
    <col min="8873" max="8873" width="14.5703125" style="66" customWidth="1"/>
    <col min="8874" max="8874" width="15.5703125" style="66" customWidth="1"/>
    <col min="8875" max="9123" width="11.5703125" style="66"/>
    <col min="9124" max="9124" width="47.5703125" style="66" customWidth="1"/>
    <col min="9125" max="9127" width="16.42578125" style="66" customWidth="1"/>
    <col min="9128" max="9128" width="17" style="66" customWidth="1"/>
    <col min="9129" max="9129" width="14.5703125" style="66" customWidth="1"/>
    <col min="9130" max="9130" width="15.5703125" style="66" customWidth="1"/>
    <col min="9131" max="9379" width="11.5703125" style="66"/>
    <col min="9380" max="9380" width="47.5703125" style="66" customWidth="1"/>
    <col min="9381" max="9383" width="16.42578125" style="66" customWidth="1"/>
    <col min="9384" max="9384" width="17" style="66" customWidth="1"/>
    <col min="9385" max="9385" width="14.5703125" style="66" customWidth="1"/>
    <col min="9386" max="9386" width="15.5703125" style="66" customWidth="1"/>
    <col min="9387" max="9635" width="11.5703125" style="66"/>
    <col min="9636" max="9636" width="47.5703125" style="66" customWidth="1"/>
    <col min="9637" max="9639" width="16.42578125" style="66" customWidth="1"/>
    <col min="9640" max="9640" width="17" style="66" customWidth="1"/>
    <col min="9641" max="9641" width="14.5703125" style="66" customWidth="1"/>
    <col min="9642" max="9642" width="15.5703125" style="66" customWidth="1"/>
    <col min="9643" max="9891" width="11.5703125" style="66"/>
    <col min="9892" max="9892" width="47.5703125" style="66" customWidth="1"/>
    <col min="9893" max="9895" width="16.42578125" style="66" customWidth="1"/>
    <col min="9896" max="9896" width="17" style="66" customWidth="1"/>
    <col min="9897" max="9897" width="14.5703125" style="66" customWidth="1"/>
    <col min="9898" max="9898" width="15.5703125" style="66" customWidth="1"/>
    <col min="9899" max="10147" width="11.5703125" style="66"/>
    <col min="10148" max="10148" width="47.5703125" style="66" customWidth="1"/>
    <col min="10149" max="10151" width="16.42578125" style="66" customWidth="1"/>
    <col min="10152" max="10152" width="17" style="66" customWidth="1"/>
    <col min="10153" max="10153" width="14.5703125" style="66" customWidth="1"/>
    <col min="10154" max="10154" width="15.5703125" style="66" customWidth="1"/>
    <col min="10155" max="10403" width="11.5703125" style="66"/>
    <col min="10404" max="10404" width="47.5703125" style="66" customWidth="1"/>
    <col min="10405" max="10407" width="16.42578125" style="66" customWidth="1"/>
    <col min="10408" max="10408" width="17" style="66" customWidth="1"/>
    <col min="10409" max="10409" width="14.5703125" style="66" customWidth="1"/>
    <col min="10410" max="10410" width="15.5703125" style="66" customWidth="1"/>
    <col min="10411" max="10659" width="11.5703125" style="66"/>
    <col min="10660" max="10660" width="47.5703125" style="66" customWidth="1"/>
    <col min="10661" max="10663" width="16.42578125" style="66" customWidth="1"/>
    <col min="10664" max="10664" width="17" style="66" customWidth="1"/>
    <col min="10665" max="10665" width="14.5703125" style="66" customWidth="1"/>
    <col min="10666" max="10666" width="15.5703125" style="66" customWidth="1"/>
    <col min="10667" max="10915" width="11.5703125" style="66"/>
    <col min="10916" max="10916" width="47.5703125" style="66" customWidth="1"/>
    <col min="10917" max="10919" width="16.42578125" style="66" customWidth="1"/>
    <col min="10920" max="10920" width="17" style="66" customWidth="1"/>
    <col min="10921" max="10921" width="14.5703125" style="66" customWidth="1"/>
    <col min="10922" max="10922" width="15.5703125" style="66" customWidth="1"/>
    <col min="10923" max="11171" width="11.5703125" style="66"/>
    <col min="11172" max="11172" width="47.5703125" style="66" customWidth="1"/>
    <col min="11173" max="11175" width="16.42578125" style="66" customWidth="1"/>
    <col min="11176" max="11176" width="17" style="66" customWidth="1"/>
    <col min="11177" max="11177" width="14.5703125" style="66" customWidth="1"/>
    <col min="11178" max="11178" width="15.5703125" style="66" customWidth="1"/>
    <col min="11179" max="11427" width="11.5703125" style="66"/>
    <col min="11428" max="11428" width="47.5703125" style="66" customWidth="1"/>
    <col min="11429" max="11431" width="16.42578125" style="66" customWidth="1"/>
    <col min="11432" max="11432" width="17" style="66" customWidth="1"/>
    <col min="11433" max="11433" width="14.5703125" style="66" customWidth="1"/>
    <col min="11434" max="11434" width="15.5703125" style="66" customWidth="1"/>
    <col min="11435" max="11683" width="11.5703125" style="66"/>
    <col min="11684" max="11684" width="47.5703125" style="66" customWidth="1"/>
    <col min="11685" max="11687" width="16.42578125" style="66" customWidth="1"/>
    <col min="11688" max="11688" width="17" style="66" customWidth="1"/>
    <col min="11689" max="11689" width="14.5703125" style="66" customWidth="1"/>
    <col min="11690" max="11690" width="15.5703125" style="66" customWidth="1"/>
    <col min="11691" max="11939" width="11.5703125" style="66"/>
    <col min="11940" max="11940" width="47.5703125" style="66" customWidth="1"/>
    <col min="11941" max="11943" width="16.42578125" style="66" customWidth="1"/>
    <col min="11944" max="11944" width="17" style="66" customWidth="1"/>
    <col min="11945" max="11945" width="14.5703125" style="66" customWidth="1"/>
    <col min="11946" max="11946" width="15.5703125" style="66" customWidth="1"/>
    <col min="11947" max="12195" width="11.5703125" style="66"/>
    <col min="12196" max="12196" width="47.5703125" style="66" customWidth="1"/>
    <col min="12197" max="12199" width="16.42578125" style="66" customWidth="1"/>
    <col min="12200" max="12200" width="17" style="66" customWidth="1"/>
    <col min="12201" max="12201" width="14.5703125" style="66" customWidth="1"/>
    <col min="12202" max="12202" width="15.5703125" style="66" customWidth="1"/>
    <col min="12203" max="12451" width="11.5703125" style="66"/>
    <col min="12452" max="12452" width="47.5703125" style="66" customWidth="1"/>
    <col min="12453" max="12455" width="16.42578125" style="66" customWidth="1"/>
    <col min="12456" max="12456" width="17" style="66" customWidth="1"/>
    <col min="12457" max="12457" width="14.5703125" style="66" customWidth="1"/>
    <col min="12458" max="12458" width="15.5703125" style="66" customWidth="1"/>
    <col min="12459" max="12707" width="11.5703125" style="66"/>
    <col min="12708" max="12708" width="47.5703125" style="66" customWidth="1"/>
    <col min="12709" max="12711" width="16.42578125" style="66" customWidth="1"/>
    <col min="12712" max="12712" width="17" style="66" customWidth="1"/>
    <col min="12713" max="12713" width="14.5703125" style="66" customWidth="1"/>
    <col min="12714" max="12714" width="15.5703125" style="66" customWidth="1"/>
    <col min="12715" max="12963" width="11.5703125" style="66"/>
    <col min="12964" max="12964" width="47.5703125" style="66" customWidth="1"/>
    <col min="12965" max="12967" width="16.42578125" style="66" customWidth="1"/>
    <col min="12968" max="12968" width="17" style="66" customWidth="1"/>
    <col min="12969" max="12969" width="14.5703125" style="66" customWidth="1"/>
    <col min="12970" max="12970" width="15.5703125" style="66" customWidth="1"/>
    <col min="12971" max="13219" width="11.5703125" style="66"/>
    <col min="13220" max="13220" width="47.5703125" style="66" customWidth="1"/>
    <col min="13221" max="13223" width="16.42578125" style="66" customWidth="1"/>
    <col min="13224" max="13224" width="17" style="66" customWidth="1"/>
    <col min="13225" max="13225" width="14.5703125" style="66" customWidth="1"/>
    <col min="13226" max="13226" width="15.5703125" style="66" customWidth="1"/>
    <col min="13227" max="13475" width="11.5703125" style="66"/>
    <col min="13476" max="13476" width="47.5703125" style="66" customWidth="1"/>
    <col min="13477" max="13479" width="16.42578125" style="66" customWidth="1"/>
    <col min="13480" max="13480" width="17" style="66" customWidth="1"/>
    <col min="13481" max="13481" width="14.5703125" style="66" customWidth="1"/>
    <col min="13482" max="13482" width="15.5703125" style="66" customWidth="1"/>
    <col min="13483" max="13731" width="11.5703125" style="66"/>
    <col min="13732" max="13732" width="47.5703125" style="66" customWidth="1"/>
    <col min="13733" max="13735" width="16.42578125" style="66" customWidth="1"/>
    <col min="13736" max="13736" width="17" style="66" customWidth="1"/>
    <col min="13737" max="13737" width="14.5703125" style="66" customWidth="1"/>
    <col min="13738" max="13738" width="15.5703125" style="66" customWidth="1"/>
    <col min="13739" max="13987" width="11.5703125" style="66"/>
    <col min="13988" max="13988" width="47.5703125" style="66" customWidth="1"/>
    <col min="13989" max="13991" width="16.42578125" style="66" customWidth="1"/>
    <col min="13992" max="13992" width="17" style="66" customWidth="1"/>
    <col min="13993" max="13993" width="14.5703125" style="66" customWidth="1"/>
    <col min="13994" max="13994" width="15.5703125" style="66" customWidth="1"/>
    <col min="13995" max="14243" width="11.5703125" style="66"/>
    <col min="14244" max="14244" width="47.5703125" style="66" customWidth="1"/>
    <col min="14245" max="14247" width="16.42578125" style="66" customWidth="1"/>
    <col min="14248" max="14248" width="17" style="66" customWidth="1"/>
    <col min="14249" max="14249" width="14.5703125" style="66" customWidth="1"/>
    <col min="14250" max="14250" width="15.5703125" style="66" customWidth="1"/>
    <col min="14251" max="14499" width="11.5703125" style="66"/>
    <col min="14500" max="14500" width="47.5703125" style="66" customWidth="1"/>
    <col min="14501" max="14503" width="16.42578125" style="66" customWidth="1"/>
    <col min="14504" max="14504" width="17" style="66" customWidth="1"/>
    <col min="14505" max="14505" width="14.5703125" style="66" customWidth="1"/>
    <col min="14506" max="14506" width="15.5703125" style="66" customWidth="1"/>
    <col min="14507" max="14755" width="11.5703125" style="66"/>
    <col min="14756" max="14756" width="47.5703125" style="66" customWidth="1"/>
    <col min="14757" max="14759" width="16.42578125" style="66" customWidth="1"/>
    <col min="14760" max="14760" width="17" style="66" customWidth="1"/>
    <col min="14761" max="14761" width="14.5703125" style="66" customWidth="1"/>
    <col min="14762" max="14762" width="15.5703125" style="66" customWidth="1"/>
    <col min="14763" max="15011" width="11.5703125" style="66"/>
    <col min="15012" max="15012" width="47.5703125" style="66" customWidth="1"/>
    <col min="15013" max="15015" width="16.42578125" style="66" customWidth="1"/>
    <col min="15016" max="15016" width="17" style="66" customWidth="1"/>
    <col min="15017" max="15017" width="14.5703125" style="66" customWidth="1"/>
    <col min="15018" max="15018" width="15.5703125" style="66" customWidth="1"/>
    <col min="15019" max="15267" width="11.5703125" style="66"/>
    <col min="15268" max="15268" width="47.5703125" style="66" customWidth="1"/>
    <col min="15269" max="15271" width="16.42578125" style="66" customWidth="1"/>
    <col min="15272" max="15272" width="17" style="66" customWidth="1"/>
    <col min="15273" max="15273" width="14.5703125" style="66" customWidth="1"/>
    <col min="15274" max="15274" width="15.5703125" style="66" customWidth="1"/>
    <col min="15275" max="15523" width="11.5703125" style="66"/>
    <col min="15524" max="15524" width="47.5703125" style="66" customWidth="1"/>
    <col min="15525" max="15527" width="16.42578125" style="66" customWidth="1"/>
    <col min="15528" max="15528" width="17" style="66" customWidth="1"/>
    <col min="15529" max="15529" width="14.5703125" style="66" customWidth="1"/>
    <col min="15530" max="15530" width="15.5703125" style="66" customWidth="1"/>
    <col min="15531" max="15779" width="11.5703125" style="66"/>
    <col min="15780" max="15780" width="47.5703125" style="66" customWidth="1"/>
    <col min="15781" max="15783" width="16.42578125" style="66" customWidth="1"/>
    <col min="15784" max="15784" width="17" style="66" customWidth="1"/>
    <col min="15785" max="15785" width="14.5703125" style="66" customWidth="1"/>
    <col min="15786" max="15786" width="15.5703125" style="66" customWidth="1"/>
    <col min="15787" max="16035" width="11.5703125" style="66"/>
    <col min="16036" max="16036" width="47.5703125" style="66" customWidth="1"/>
    <col min="16037" max="16039" width="16.42578125" style="66" customWidth="1"/>
    <col min="16040" max="16040" width="17" style="66" customWidth="1"/>
    <col min="16041" max="16041" width="14.5703125" style="66" customWidth="1"/>
    <col min="16042" max="16042" width="15.5703125" style="66" customWidth="1"/>
    <col min="16043" max="16384" width="11.5703125" style="66"/>
  </cols>
  <sheetData>
    <row r="1" spans="1:7" x14ac:dyDescent="0.25">
      <c r="A1" s="178" t="s">
        <v>447</v>
      </c>
      <c r="B1" s="178"/>
      <c r="C1" s="178"/>
      <c r="D1" s="178"/>
      <c r="E1" s="178"/>
      <c r="F1" s="178"/>
      <c r="G1" s="178"/>
    </row>
    <row r="2" spans="1:7" x14ac:dyDescent="0.25">
      <c r="A2" s="125" t="str">
        <f>'Formato 1'!A2</f>
        <v xml:space="preserve"> Sistema para el Desarrollo Integral de la Familia de Guanajuato, Gto.</v>
      </c>
      <c r="B2" s="126"/>
      <c r="C2" s="126"/>
      <c r="D2" s="126"/>
      <c r="E2" s="126"/>
      <c r="F2" s="126"/>
      <c r="G2" s="127"/>
    </row>
    <row r="3" spans="1:7" x14ac:dyDescent="0.25">
      <c r="A3" s="128" t="s">
        <v>448</v>
      </c>
      <c r="B3" s="129"/>
      <c r="C3" s="129"/>
      <c r="D3" s="129"/>
      <c r="E3" s="129"/>
      <c r="F3" s="129"/>
      <c r="G3" s="130"/>
    </row>
    <row r="4" spans="1:7" x14ac:dyDescent="0.25">
      <c r="A4" s="128" t="s">
        <v>2</v>
      </c>
      <c r="B4" s="129"/>
      <c r="C4" s="129"/>
      <c r="D4" s="129"/>
      <c r="E4" s="129"/>
      <c r="F4" s="129"/>
      <c r="G4" s="130"/>
    </row>
    <row r="5" spans="1:7" x14ac:dyDescent="0.25">
      <c r="A5" s="128" t="s">
        <v>449</v>
      </c>
      <c r="B5" s="129"/>
      <c r="C5" s="129"/>
      <c r="D5" s="129"/>
      <c r="E5" s="129"/>
      <c r="F5" s="129"/>
      <c r="G5" s="130"/>
    </row>
    <row r="6" spans="1:7" x14ac:dyDescent="0.25">
      <c r="A6" s="176" t="s">
        <v>450</v>
      </c>
      <c r="B6" s="36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83.25" customHeight="1" x14ac:dyDescent="0.25">
      <c r="A7" s="177"/>
      <c r="B7" s="67" t="s">
        <v>451</v>
      </c>
      <c r="C7" s="177"/>
      <c r="D7" s="177"/>
      <c r="E7" s="177"/>
      <c r="F7" s="177"/>
      <c r="G7" s="177"/>
    </row>
    <row r="8" spans="1:7" ht="30" x14ac:dyDescent="0.25">
      <c r="A8" s="68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0" t="s">
        <v>234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235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236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453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238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60" t="s">
        <v>239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30" x14ac:dyDescent="0.25">
      <c r="A15" s="61" t="s">
        <v>454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1" t="s">
        <v>455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2" t="s">
        <v>456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259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260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60" t="s">
        <v>457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7"/>
      <c r="B21" s="57"/>
      <c r="C21" s="57"/>
      <c r="D21" s="57"/>
      <c r="E21" s="57"/>
      <c r="F21" s="57"/>
      <c r="G21" s="57"/>
    </row>
    <row r="22" spans="1:7" x14ac:dyDescent="0.25">
      <c r="A22" s="63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0" t="s">
        <v>459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460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60" t="s">
        <v>461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30" x14ac:dyDescent="0.25">
      <c r="A26" s="61" t="s">
        <v>285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60" t="s">
        <v>286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7"/>
      <c r="B28" s="57"/>
      <c r="C28" s="57"/>
      <c r="D28" s="57"/>
      <c r="E28" s="57"/>
      <c r="F28" s="57"/>
      <c r="G28" s="57"/>
    </row>
    <row r="29" spans="1:7" x14ac:dyDescent="0.25">
      <c r="A29" s="63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0" t="s">
        <v>289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69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7"/>
      <c r="B33" s="57"/>
      <c r="C33" s="57"/>
      <c r="D33" s="57"/>
      <c r="E33" s="57"/>
      <c r="F33" s="57"/>
      <c r="G33" s="57"/>
    </row>
    <row r="34" spans="1:7" x14ac:dyDescent="0.25">
      <c r="A34" s="63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0" t="s">
        <v>464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ht="45" customHeight="1" x14ac:dyDescent="0.25">
      <c r="A36" s="70" t="s">
        <v>293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25">
      <c r="A37" s="63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1"/>
      <c r="B38" s="65"/>
      <c r="C38" s="65"/>
      <c r="D38" s="65"/>
      <c r="E38" s="65"/>
      <c r="F38" s="65"/>
      <c r="G38" s="6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425781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42578125" customWidth="1"/>
    <col min="197" max="197" width="42.425781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42578125" customWidth="1"/>
    <col min="453" max="453" width="42.425781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42578125" customWidth="1"/>
    <col min="709" max="709" width="42.425781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42578125" customWidth="1"/>
    <col min="965" max="965" width="42.425781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42578125" customWidth="1"/>
    <col min="1221" max="1221" width="42.425781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42578125" customWidth="1"/>
    <col min="1477" max="1477" width="42.425781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42578125" customWidth="1"/>
    <col min="1733" max="1733" width="42.425781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42578125" customWidth="1"/>
    <col min="1989" max="1989" width="42.425781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42578125" customWidth="1"/>
    <col min="2245" max="2245" width="42.425781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42578125" customWidth="1"/>
    <col min="2501" max="2501" width="42.425781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42578125" customWidth="1"/>
    <col min="2757" max="2757" width="42.425781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42578125" customWidth="1"/>
    <col min="3013" max="3013" width="42.425781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42578125" customWidth="1"/>
    <col min="3269" max="3269" width="42.425781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42578125" customWidth="1"/>
    <col min="3525" max="3525" width="42.425781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42578125" customWidth="1"/>
    <col min="3781" max="3781" width="42.425781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42578125" customWidth="1"/>
    <col min="4037" max="4037" width="42.425781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42578125" customWidth="1"/>
    <col min="4293" max="4293" width="42.425781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42578125" customWidth="1"/>
    <col min="4549" max="4549" width="42.425781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42578125" customWidth="1"/>
    <col min="4805" max="4805" width="42.425781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42578125" customWidth="1"/>
    <col min="5061" max="5061" width="42.425781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42578125" customWidth="1"/>
    <col min="5317" max="5317" width="42.425781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42578125" customWidth="1"/>
    <col min="5573" max="5573" width="42.425781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42578125" customWidth="1"/>
    <col min="5829" max="5829" width="42.425781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42578125" customWidth="1"/>
    <col min="6085" max="6085" width="42.425781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42578125" customWidth="1"/>
    <col min="6341" max="6341" width="42.425781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42578125" customWidth="1"/>
    <col min="6597" max="6597" width="42.425781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42578125" customWidth="1"/>
    <col min="6853" max="6853" width="42.425781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42578125" customWidth="1"/>
    <col min="7109" max="7109" width="42.425781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42578125" customWidth="1"/>
    <col min="7365" max="7365" width="42.425781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42578125" customWidth="1"/>
    <col min="7621" max="7621" width="42.425781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42578125" customWidth="1"/>
    <col min="7877" max="7877" width="42.425781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42578125" customWidth="1"/>
    <col min="8133" max="8133" width="42.425781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42578125" customWidth="1"/>
    <col min="8389" max="8389" width="42.425781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42578125" customWidth="1"/>
    <col min="8645" max="8645" width="42.425781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42578125" customWidth="1"/>
    <col min="8901" max="8901" width="42.425781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42578125" customWidth="1"/>
    <col min="9157" max="9157" width="42.425781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42578125" customWidth="1"/>
    <col min="9413" max="9413" width="42.425781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42578125" customWidth="1"/>
    <col min="9669" max="9669" width="42.425781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42578125" customWidth="1"/>
    <col min="9925" max="9925" width="42.425781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42578125" customWidth="1"/>
    <col min="10181" max="10181" width="42.425781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42578125" customWidth="1"/>
    <col min="10437" max="10437" width="42.425781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42578125" customWidth="1"/>
    <col min="10693" max="10693" width="42.425781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42578125" customWidth="1"/>
    <col min="10949" max="10949" width="42.425781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42578125" customWidth="1"/>
    <col min="11205" max="11205" width="42.425781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42578125" customWidth="1"/>
    <col min="11461" max="11461" width="42.425781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42578125" customWidth="1"/>
    <col min="11717" max="11717" width="42.425781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42578125" customWidth="1"/>
    <col min="11973" max="11973" width="42.425781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42578125" customWidth="1"/>
    <col min="12229" max="12229" width="42.425781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42578125" customWidth="1"/>
    <col min="12485" max="12485" width="42.425781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42578125" customWidth="1"/>
    <col min="12741" max="12741" width="42.425781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42578125" customWidth="1"/>
    <col min="12997" max="12997" width="42.425781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42578125" customWidth="1"/>
    <col min="13253" max="13253" width="42.425781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42578125" customWidth="1"/>
    <col min="13509" max="13509" width="42.425781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42578125" customWidth="1"/>
    <col min="13765" max="13765" width="42.425781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42578125" customWidth="1"/>
    <col min="14021" max="14021" width="42.425781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42578125" customWidth="1"/>
    <col min="14277" max="14277" width="42.425781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42578125" customWidth="1"/>
    <col min="14533" max="14533" width="42.425781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42578125" customWidth="1"/>
    <col min="14789" max="14789" width="42.425781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42578125" customWidth="1"/>
    <col min="15045" max="15045" width="42.425781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42578125" customWidth="1"/>
    <col min="15301" max="15301" width="42.425781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42578125" customWidth="1"/>
    <col min="15557" max="15557" width="42.425781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42578125" customWidth="1"/>
    <col min="15813" max="15813" width="42.425781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42578125" customWidth="1"/>
    <col min="16069" max="16069" width="42.425781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42578125" customWidth="1"/>
  </cols>
  <sheetData>
    <row r="1" spans="1:7" x14ac:dyDescent="0.25">
      <c r="A1" s="179" t="s">
        <v>466</v>
      </c>
      <c r="B1" s="179"/>
      <c r="C1" s="179"/>
      <c r="D1" s="179"/>
      <c r="E1" s="179"/>
      <c r="F1" s="179"/>
      <c r="G1" s="179"/>
    </row>
    <row r="2" spans="1:7" x14ac:dyDescent="0.25">
      <c r="A2" s="125" t="str">
        <f>'Formato 1'!A2</f>
        <v xml:space="preserve"> Sistema para el Desarrollo Integral de la Familia de Guanajuato, Gto.</v>
      </c>
      <c r="B2" s="126"/>
      <c r="C2" s="126"/>
      <c r="D2" s="126"/>
      <c r="E2" s="126"/>
      <c r="F2" s="126"/>
      <c r="G2" s="127"/>
    </row>
    <row r="3" spans="1:7" x14ac:dyDescent="0.25">
      <c r="A3" s="110" t="s">
        <v>467</v>
      </c>
      <c r="B3" s="111"/>
      <c r="C3" s="111"/>
      <c r="D3" s="111"/>
      <c r="E3" s="111"/>
      <c r="F3" s="111"/>
      <c r="G3" s="112"/>
    </row>
    <row r="4" spans="1:7" x14ac:dyDescent="0.25">
      <c r="A4" s="110" t="s">
        <v>2</v>
      </c>
      <c r="B4" s="111"/>
      <c r="C4" s="111"/>
      <c r="D4" s="111"/>
      <c r="E4" s="111"/>
      <c r="F4" s="111"/>
      <c r="G4" s="112"/>
    </row>
    <row r="5" spans="1:7" x14ac:dyDescent="0.25">
      <c r="A5" s="110" t="s">
        <v>449</v>
      </c>
      <c r="B5" s="111"/>
      <c r="C5" s="111"/>
      <c r="D5" s="111"/>
      <c r="E5" s="111"/>
      <c r="F5" s="111"/>
      <c r="G5" s="112"/>
    </row>
    <row r="6" spans="1:7" x14ac:dyDescent="0.25">
      <c r="A6" s="180" t="s">
        <v>468</v>
      </c>
      <c r="B6" s="36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57.75" customHeight="1" x14ac:dyDescent="0.25">
      <c r="A7" s="181"/>
      <c r="B7" s="37" t="s">
        <v>451</v>
      </c>
      <c r="C7" s="177"/>
      <c r="D7" s="177"/>
      <c r="E7" s="177"/>
      <c r="F7" s="177"/>
      <c r="G7" s="17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5" t="s">
        <v>470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471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55" t="s">
        <v>472</v>
      </c>
      <c r="B11" s="57">
        <v>0</v>
      </c>
      <c r="C11" s="57"/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473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6" t="s">
        <v>474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55" t="s">
        <v>475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6" t="s">
        <v>476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477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55" t="s">
        <v>478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50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5" t="s">
        <v>470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471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25">
      <c r="A22" s="55" t="s">
        <v>472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6" t="s">
        <v>473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474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6" t="s">
        <v>475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6" t="s">
        <v>476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480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5" t="s">
        <v>478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5" width="15.42578125" customWidth="1"/>
    <col min="6" max="6" width="14.570312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5" width="15.42578125" customWidth="1"/>
    <col min="206" max="206" width="14.570312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1" width="15.42578125" customWidth="1"/>
    <col min="462" max="462" width="14.570312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7" width="15.42578125" customWidth="1"/>
    <col min="718" max="718" width="14.570312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3" width="15.42578125" customWidth="1"/>
    <col min="974" max="974" width="14.570312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9" width="15.42578125" customWidth="1"/>
    <col min="1230" max="1230" width="14.570312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5" width="15.42578125" customWidth="1"/>
    <col min="1486" max="1486" width="14.570312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1" width="15.42578125" customWidth="1"/>
    <col min="1742" max="1742" width="14.570312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7" width="15.42578125" customWidth="1"/>
    <col min="1998" max="1998" width="14.570312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3" width="15.42578125" customWidth="1"/>
    <col min="2254" max="2254" width="14.570312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9" width="15.42578125" customWidth="1"/>
    <col min="2510" max="2510" width="14.570312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5" width="15.42578125" customWidth="1"/>
    <col min="2766" max="2766" width="14.570312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1" width="15.42578125" customWidth="1"/>
    <col min="3022" max="3022" width="14.570312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7" width="15.42578125" customWidth="1"/>
    <col min="3278" max="3278" width="14.570312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3" width="15.42578125" customWidth="1"/>
    <col min="3534" max="3534" width="14.570312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9" width="15.42578125" customWidth="1"/>
    <col min="3790" max="3790" width="14.570312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5" width="15.42578125" customWidth="1"/>
    <col min="4046" max="4046" width="14.570312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1" width="15.42578125" customWidth="1"/>
    <col min="4302" max="4302" width="14.570312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7" width="15.42578125" customWidth="1"/>
    <col min="4558" max="4558" width="14.570312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3" width="15.42578125" customWidth="1"/>
    <col min="4814" max="4814" width="14.570312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9" width="15.42578125" customWidth="1"/>
    <col min="5070" max="5070" width="14.570312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5" width="15.42578125" customWidth="1"/>
    <col min="5326" max="5326" width="14.570312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1" width="15.42578125" customWidth="1"/>
    <col min="5582" max="5582" width="14.570312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7" width="15.42578125" customWidth="1"/>
    <col min="5838" max="5838" width="14.570312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3" width="15.42578125" customWidth="1"/>
    <col min="6094" max="6094" width="14.570312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9" width="15.42578125" customWidth="1"/>
    <col min="6350" max="6350" width="14.570312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5" width="15.42578125" customWidth="1"/>
    <col min="6606" max="6606" width="14.570312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1" width="15.42578125" customWidth="1"/>
    <col min="6862" max="6862" width="14.570312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7" width="15.42578125" customWidth="1"/>
    <col min="7118" max="7118" width="14.570312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3" width="15.42578125" customWidth="1"/>
    <col min="7374" max="7374" width="14.570312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9" width="15.42578125" customWidth="1"/>
    <col min="7630" max="7630" width="14.570312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5" width="15.42578125" customWidth="1"/>
    <col min="7886" max="7886" width="14.570312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1" width="15.42578125" customWidth="1"/>
    <col min="8142" max="8142" width="14.570312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7" width="15.42578125" customWidth="1"/>
    <col min="8398" max="8398" width="14.570312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3" width="15.42578125" customWidth="1"/>
    <col min="8654" max="8654" width="14.570312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9" width="15.42578125" customWidth="1"/>
    <col min="8910" max="8910" width="14.570312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5" width="15.42578125" customWidth="1"/>
    <col min="9166" max="9166" width="14.570312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1" width="15.42578125" customWidth="1"/>
    <col min="9422" max="9422" width="14.570312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7" width="15.42578125" customWidth="1"/>
    <col min="9678" max="9678" width="14.570312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3" width="15.42578125" customWidth="1"/>
    <col min="9934" max="9934" width="14.570312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9" width="15.42578125" customWidth="1"/>
    <col min="10190" max="10190" width="14.570312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5" width="15.42578125" customWidth="1"/>
    <col min="10446" max="10446" width="14.570312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1" width="15.42578125" customWidth="1"/>
    <col min="10702" max="10702" width="14.570312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7" width="15.42578125" customWidth="1"/>
    <col min="10958" max="10958" width="14.570312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3" width="15.42578125" customWidth="1"/>
    <col min="11214" max="11214" width="14.570312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9" width="15.42578125" customWidth="1"/>
    <col min="11470" max="11470" width="14.570312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5" width="15.42578125" customWidth="1"/>
    <col min="11726" max="11726" width="14.570312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1" width="15.42578125" customWidth="1"/>
    <col min="11982" max="11982" width="14.570312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7" width="15.42578125" customWidth="1"/>
    <col min="12238" max="12238" width="14.570312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3" width="15.42578125" customWidth="1"/>
    <col min="12494" max="12494" width="14.570312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9" width="15.42578125" customWidth="1"/>
    <col min="12750" max="12750" width="14.570312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5" width="15.42578125" customWidth="1"/>
    <col min="13006" max="13006" width="14.570312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1" width="15.42578125" customWidth="1"/>
    <col min="13262" max="13262" width="14.570312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7" width="15.42578125" customWidth="1"/>
    <col min="13518" max="13518" width="14.570312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3" width="15.42578125" customWidth="1"/>
    <col min="13774" max="13774" width="14.570312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9" width="15.42578125" customWidth="1"/>
    <col min="14030" max="14030" width="14.570312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5" width="15.42578125" customWidth="1"/>
    <col min="14286" max="14286" width="14.570312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1" width="15.42578125" customWidth="1"/>
    <col min="14542" max="14542" width="14.570312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7" width="15.42578125" customWidth="1"/>
    <col min="14798" max="14798" width="14.570312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3" width="15.42578125" customWidth="1"/>
    <col min="15054" max="15054" width="14.570312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9" width="15.42578125" customWidth="1"/>
    <col min="15310" max="15310" width="14.570312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5" width="15.42578125" customWidth="1"/>
    <col min="15566" max="15566" width="14.570312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1" width="15.42578125" customWidth="1"/>
    <col min="15822" max="15822" width="14.570312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7" width="15.42578125" customWidth="1"/>
    <col min="16078" max="16078" width="14.5703125" customWidth="1"/>
    <col min="16079" max="16079" width="15.85546875" customWidth="1"/>
  </cols>
  <sheetData>
    <row r="1" spans="1:7" x14ac:dyDescent="0.25">
      <c r="A1" s="179" t="s">
        <v>482</v>
      </c>
      <c r="B1" s="179"/>
      <c r="C1" s="179"/>
      <c r="D1" s="179"/>
      <c r="E1" s="179"/>
      <c r="F1" s="179"/>
      <c r="G1" s="179"/>
    </row>
    <row r="2" spans="1:7" x14ac:dyDescent="0.25">
      <c r="A2" s="125" t="str">
        <f>'Formato 1'!A2</f>
        <v xml:space="preserve"> Sistema para el Desarrollo Integral de la Familia de Guanajuato, Gto.</v>
      </c>
      <c r="B2" s="126"/>
      <c r="C2" s="126"/>
      <c r="D2" s="126"/>
      <c r="E2" s="126"/>
      <c r="F2" s="126"/>
      <c r="G2" s="127"/>
    </row>
    <row r="3" spans="1:7" x14ac:dyDescent="0.25">
      <c r="A3" s="110" t="s">
        <v>483</v>
      </c>
      <c r="B3" s="111"/>
      <c r="C3" s="111"/>
      <c r="D3" s="111"/>
      <c r="E3" s="111"/>
      <c r="F3" s="111"/>
      <c r="G3" s="112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83" t="s">
        <v>450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6">
        <f>+F5+1</f>
        <v>2022</v>
      </c>
    </row>
    <row r="6" spans="1:7" ht="32.25" x14ac:dyDescent="0.25">
      <c r="A6" s="166"/>
      <c r="B6" s="185"/>
      <c r="C6" s="185"/>
      <c r="D6" s="185"/>
      <c r="E6" s="185"/>
      <c r="F6" s="185"/>
      <c r="G6" s="37" t="s">
        <v>484</v>
      </c>
    </row>
    <row r="7" spans="1:7" x14ac:dyDescent="0.25">
      <c r="A7" s="59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0" t="s">
        <v>485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60" t="s">
        <v>486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487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488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489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490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61" t="s">
        <v>491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60" t="s">
        <v>492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2" t="s">
        <v>493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0" t="s">
        <v>494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495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496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7"/>
      <c r="B20" s="57"/>
      <c r="C20" s="57"/>
      <c r="D20" s="57"/>
      <c r="E20" s="57"/>
      <c r="F20" s="57"/>
      <c r="G20" s="57"/>
    </row>
    <row r="21" spans="1:7" x14ac:dyDescent="0.25">
      <c r="A21" s="63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0" t="s">
        <v>497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60" t="s">
        <v>498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499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45" customHeight="1" x14ac:dyDescent="0.25">
      <c r="A25" s="61" t="s">
        <v>500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60" t="s">
        <v>501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44"/>
      <c r="B27" s="57"/>
      <c r="C27" s="57"/>
      <c r="D27" s="57"/>
      <c r="E27" s="57"/>
      <c r="F27" s="57"/>
      <c r="G27" s="57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5" t="s">
        <v>289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</row>
    <row r="30" spans="1:7" x14ac:dyDescent="0.25">
      <c r="A30" s="44"/>
      <c r="B30" s="57"/>
      <c r="C30" s="57"/>
      <c r="D30" s="57"/>
      <c r="E30" s="57"/>
      <c r="F30" s="57"/>
      <c r="G30" s="57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4"/>
      <c r="B32" s="57"/>
      <c r="C32" s="57"/>
      <c r="D32" s="57"/>
      <c r="E32" s="57"/>
      <c r="F32" s="57"/>
      <c r="G32" s="57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4" t="s">
        <v>464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</row>
    <row r="35" spans="1:7" ht="45" customHeight="1" x14ac:dyDescent="0.25">
      <c r="A35" s="64" t="s">
        <v>503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2"/>
      <c r="B37" s="65"/>
      <c r="C37" s="65"/>
      <c r="D37" s="65"/>
      <c r="E37" s="65"/>
      <c r="F37" s="65"/>
      <c r="G37" s="65"/>
    </row>
    <row r="38" spans="1:7" x14ac:dyDescent="0.25">
      <c r="A38" s="58"/>
    </row>
    <row r="39" spans="1:7" x14ac:dyDescent="0.25">
      <c r="A39" s="182" t="s">
        <v>505</v>
      </c>
      <c r="B39" s="182"/>
      <c r="C39" s="182"/>
      <c r="D39" s="182"/>
      <c r="E39" s="182"/>
      <c r="F39" s="182"/>
      <c r="G39" s="182"/>
    </row>
    <row r="40" spans="1:7" x14ac:dyDescent="0.25">
      <c r="A40" s="182" t="s">
        <v>506</v>
      </c>
      <c r="B40" s="182"/>
      <c r="C40" s="182"/>
      <c r="D40" s="182"/>
      <c r="E40" s="182"/>
      <c r="F40" s="182"/>
      <c r="G40" s="1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425781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425781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425781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425781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425781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425781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425781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425781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425781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425781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425781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425781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425781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425781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425781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425781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425781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425781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425781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425781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425781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425781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425781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425781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425781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425781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425781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425781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425781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425781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425781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425781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425781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425781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425781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425781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425781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425781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425781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425781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425781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425781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425781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425781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425781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425781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425781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425781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425781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425781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425781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425781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425781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425781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425781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425781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425781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425781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425781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425781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425781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425781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425781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42578125" customWidth="1"/>
    <col min="16073" max="16073" width="15" customWidth="1"/>
    <col min="16074" max="16074" width="15.140625" customWidth="1"/>
  </cols>
  <sheetData>
    <row r="1" spans="1:7" x14ac:dyDescent="0.25">
      <c r="A1" s="179" t="s">
        <v>507</v>
      </c>
      <c r="B1" s="179"/>
      <c r="C1" s="179"/>
      <c r="D1" s="179"/>
      <c r="E1" s="179"/>
      <c r="F1" s="179"/>
      <c r="G1" s="179"/>
    </row>
    <row r="2" spans="1:7" x14ac:dyDescent="0.25">
      <c r="A2" s="125" t="str">
        <f>'Formato 1'!A2</f>
        <v xml:space="preserve"> Sistema para el Desarrollo Integral de la Familia de Guanajuato, Gto.</v>
      </c>
      <c r="B2" s="126"/>
      <c r="C2" s="126"/>
      <c r="D2" s="126"/>
      <c r="E2" s="126"/>
      <c r="F2" s="126"/>
      <c r="G2" s="127"/>
    </row>
    <row r="3" spans="1:7" x14ac:dyDescent="0.25">
      <c r="A3" s="110" t="s">
        <v>508</v>
      </c>
      <c r="B3" s="111"/>
      <c r="C3" s="111"/>
      <c r="D3" s="111"/>
      <c r="E3" s="111"/>
      <c r="F3" s="111"/>
      <c r="G3" s="112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86" t="s">
        <v>468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6">
        <v>2022</v>
      </c>
    </row>
    <row r="6" spans="1:7" ht="48.75" customHeight="1" x14ac:dyDescent="0.25">
      <c r="A6" s="187"/>
      <c r="B6" s="185"/>
      <c r="C6" s="185"/>
      <c r="D6" s="185"/>
      <c r="E6" s="185"/>
      <c r="F6" s="185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5" t="s">
        <v>470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55" t="s">
        <v>471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472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ht="30" customHeight="1" x14ac:dyDescent="0.25">
      <c r="A11" s="56" t="s">
        <v>473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ht="30" customHeight="1" x14ac:dyDescent="0.25">
      <c r="A12" s="56" t="s">
        <v>474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5" t="s">
        <v>475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56" t="s">
        <v>476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5" t="s">
        <v>477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478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5" t="s">
        <v>470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5" t="s">
        <v>471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472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ht="30" customHeight="1" x14ac:dyDescent="0.25">
      <c r="A22" s="56" t="s">
        <v>473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5" t="s">
        <v>474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5" t="s">
        <v>475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5" t="s">
        <v>476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5" t="s">
        <v>480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478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8"/>
    </row>
    <row r="32" spans="1:7" x14ac:dyDescent="0.25">
      <c r="A32" s="182" t="s">
        <v>505</v>
      </c>
      <c r="B32" s="182"/>
      <c r="C32" s="182"/>
      <c r="D32" s="182"/>
      <c r="E32" s="182"/>
      <c r="F32" s="182"/>
      <c r="G32" s="182"/>
    </row>
    <row r="33" spans="1:7" x14ac:dyDescent="0.25">
      <c r="A33" s="182" t="s">
        <v>506</v>
      </c>
      <c r="B33" s="182"/>
      <c r="C33" s="182"/>
      <c r="D33" s="182"/>
      <c r="E33" s="182"/>
      <c r="F33" s="182"/>
      <c r="G33" s="1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4" customWidth="1"/>
    <col min="2" max="2" width="23.5703125" style="54" customWidth="1"/>
    <col min="3" max="3" width="18.42578125" style="54" customWidth="1"/>
    <col min="4" max="4" width="17.42578125" style="54" customWidth="1"/>
    <col min="5" max="5" width="19.5703125" style="54" customWidth="1"/>
    <col min="6" max="6" width="23.140625" style="54" bestFit="1" customWidth="1"/>
    <col min="7" max="211" width="65" style="54"/>
    <col min="212" max="212" width="60.5703125" style="54" customWidth="1"/>
    <col min="213" max="213" width="23.5703125" style="54" customWidth="1"/>
    <col min="214" max="214" width="18.42578125" style="54" customWidth="1"/>
    <col min="215" max="215" width="17.42578125" style="54" customWidth="1"/>
    <col min="216" max="216" width="19.5703125" style="54" customWidth="1"/>
    <col min="217" max="217" width="19.140625" style="54" customWidth="1"/>
    <col min="218" max="218" width="37.42578125" style="54" bestFit="1" customWidth="1"/>
    <col min="219" max="467" width="65" style="54"/>
    <col min="468" max="468" width="60.5703125" style="54" customWidth="1"/>
    <col min="469" max="469" width="23.5703125" style="54" customWidth="1"/>
    <col min="470" max="470" width="18.42578125" style="54" customWidth="1"/>
    <col min="471" max="471" width="17.42578125" style="54" customWidth="1"/>
    <col min="472" max="472" width="19.5703125" style="54" customWidth="1"/>
    <col min="473" max="473" width="19.140625" style="54" customWidth="1"/>
    <col min="474" max="474" width="37.42578125" style="54" bestFit="1" customWidth="1"/>
    <col min="475" max="723" width="65" style="54"/>
    <col min="724" max="724" width="60.5703125" style="54" customWidth="1"/>
    <col min="725" max="725" width="23.5703125" style="54" customWidth="1"/>
    <col min="726" max="726" width="18.42578125" style="54" customWidth="1"/>
    <col min="727" max="727" width="17.42578125" style="54" customWidth="1"/>
    <col min="728" max="728" width="19.5703125" style="54" customWidth="1"/>
    <col min="729" max="729" width="19.140625" style="54" customWidth="1"/>
    <col min="730" max="730" width="37.42578125" style="54" bestFit="1" customWidth="1"/>
    <col min="731" max="979" width="65" style="54"/>
    <col min="980" max="980" width="60.5703125" style="54" customWidth="1"/>
    <col min="981" max="981" width="23.5703125" style="54" customWidth="1"/>
    <col min="982" max="982" width="18.42578125" style="54" customWidth="1"/>
    <col min="983" max="983" width="17.42578125" style="54" customWidth="1"/>
    <col min="984" max="984" width="19.5703125" style="54" customWidth="1"/>
    <col min="985" max="985" width="19.140625" style="54" customWidth="1"/>
    <col min="986" max="986" width="37.42578125" style="54" bestFit="1" customWidth="1"/>
    <col min="987" max="1235" width="65" style="54"/>
    <col min="1236" max="1236" width="60.5703125" style="54" customWidth="1"/>
    <col min="1237" max="1237" width="23.5703125" style="54" customWidth="1"/>
    <col min="1238" max="1238" width="18.42578125" style="54" customWidth="1"/>
    <col min="1239" max="1239" width="17.42578125" style="54" customWidth="1"/>
    <col min="1240" max="1240" width="19.5703125" style="54" customWidth="1"/>
    <col min="1241" max="1241" width="19.140625" style="54" customWidth="1"/>
    <col min="1242" max="1242" width="37.42578125" style="54" bestFit="1" customWidth="1"/>
    <col min="1243" max="1491" width="65" style="54"/>
    <col min="1492" max="1492" width="60.5703125" style="54" customWidth="1"/>
    <col min="1493" max="1493" width="23.5703125" style="54" customWidth="1"/>
    <col min="1494" max="1494" width="18.42578125" style="54" customWidth="1"/>
    <col min="1495" max="1495" width="17.42578125" style="54" customWidth="1"/>
    <col min="1496" max="1496" width="19.5703125" style="54" customWidth="1"/>
    <col min="1497" max="1497" width="19.140625" style="54" customWidth="1"/>
    <col min="1498" max="1498" width="37.42578125" style="54" bestFit="1" customWidth="1"/>
    <col min="1499" max="1747" width="65" style="54"/>
    <col min="1748" max="1748" width="60.5703125" style="54" customWidth="1"/>
    <col min="1749" max="1749" width="23.5703125" style="54" customWidth="1"/>
    <col min="1750" max="1750" width="18.42578125" style="54" customWidth="1"/>
    <col min="1751" max="1751" width="17.42578125" style="54" customWidth="1"/>
    <col min="1752" max="1752" width="19.5703125" style="54" customWidth="1"/>
    <col min="1753" max="1753" width="19.140625" style="54" customWidth="1"/>
    <col min="1754" max="1754" width="37.42578125" style="54" bestFit="1" customWidth="1"/>
    <col min="1755" max="2003" width="65" style="54"/>
    <col min="2004" max="2004" width="60.5703125" style="54" customWidth="1"/>
    <col min="2005" max="2005" width="23.5703125" style="54" customWidth="1"/>
    <col min="2006" max="2006" width="18.42578125" style="54" customWidth="1"/>
    <col min="2007" max="2007" width="17.42578125" style="54" customWidth="1"/>
    <col min="2008" max="2008" width="19.5703125" style="54" customWidth="1"/>
    <col min="2009" max="2009" width="19.140625" style="54" customWidth="1"/>
    <col min="2010" max="2010" width="37.42578125" style="54" bestFit="1" customWidth="1"/>
    <col min="2011" max="2259" width="65" style="54"/>
    <col min="2260" max="2260" width="60.5703125" style="54" customWidth="1"/>
    <col min="2261" max="2261" width="23.5703125" style="54" customWidth="1"/>
    <col min="2262" max="2262" width="18.42578125" style="54" customWidth="1"/>
    <col min="2263" max="2263" width="17.42578125" style="54" customWidth="1"/>
    <col min="2264" max="2264" width="19.5703125" style="54" customWidth="1"/>
    <col min="2265" max="2265" width="19.140625" style="54" customWidth="1"/>
    <col min="2266" max="2266" width="37.42578125" style="54" bestFit="1" customWidth="1"/>
    <col min="2267" max="2515" width="65" style="54"/>
    <col min="2516" max="2516" width="60.5703125" style="54" customWidth="1"/>
    <col min="2517" max="2517" width="23.5703125" style="54" customWidth="1"/>
    <col min="2518" max="2518" width="18.42578125" style="54" customWidth="1"/>
    <col min="2519" max="2519" width="17.42578125" style="54" customWidth="1"/>
    <col min="2520" max="2520" width="19.5703125" style="54" customWidth="1"/>
    <col min="2521" max="2521" width="19.140625" style="54" customWidth="1"/>
    <col min="2522" max="2522" width="37.42578125" style="54" bestFit="1" customWidth="1"/>
    <col min="2523" max="2771" width="65" style="54"/>
    <col min="2772" max="2772" width="60.5703125" style="54" customWidth="1"/>
    <col min="2773" max="2773" width="23.5703125" style="54" customWidth="1"/>
    <col min="2774" max="2774" width="18.42578125" style="54" customWidth="1"/>
    <col min="2775" max="2775" width="17.42578125" style="54" customWidth="1"/>
    <col min="2776" max="2776" width="19.5703125" style="54" customWidth="1"/>
    <col min="2777" max="2777" width="19.140625" style="54" customWidth="1"/>
    <col min="2778" max="2778" width="37.42578125" style="54" bestFit="1" customWidth="1"/>
    <col min="2779" max="3027" width="65" style="54"/>
    <col min="3028" max="3028" width="60.5703125" style="54" customWidth="1"/>
    <col min="3029" max="3029" width="23.5703125" style="54" customWidth="1"/>
    <col min="3030" max="3030" width="18.42578125" style="54" customWidth="1"/>
    <col min="3031" max="3031" width="17.42578125" style="54" customWidth="1"/>
    <col min="3032" max="3032" width="19.5703125" style="54" customWidth="1"/>
    <col min="3033" max="3033" width="19.140625" style="54" customWidth="1"/>
    <col min="3034" max="3034" width="37.42578125" style="54" bestFit="1" customWidth="1"/>
    <col min="3035" max="3283" width="65" style="54"/>
    <col min="3284" max="3284" width="60.5703125" style="54" customWidth="1"/>
    <col min="3285" max="3285" width="23.5703125" style="54" customWidth="1"/>
    <col min="3286" max="3286" width="18.42578125" style="54" customWidth="1"/>
    <col min="3287" max="3287" width="17.42578125" style="54" customWidth="1"/>
    <col min="3288" max="3288" width="19.5703125" style="54" customWidth="1"/>
    <col min="3289" max="3289" width="19.140625" style="54" customWidth="1"/>
    <col min="3290" max="3290" width="37.42578125" style="54" bestFit="1" customWidth="1"/>
    <col min="3291" max="3539" width="65" style="54"/>
    <col min="3540" max="3540" width="60.5703125" style="54" customWidth="1"/>
    <col min="3541" max="3541" width="23.5703125" style="54" customWidth="1"/>
    <col min="3542" max="3542" width="18.42578125" style="54" customWidth="1"/>
    <col min="3543" max="3543" width="17.42578125" style="54" customWidth="1"/>
    <col min="3544" max="3544" width="19.5703125" style="54" customWidth="1"/>
    <col min="3545" max="3545" width="19.140625" style="54" customWidth="1"/>
    <col min="3546" max="3546" width="37.42578125" style="54" bestFit="1" customWidth="1"/>
    <col min="3547" max="3795" width="65" style="54"/>
    <col min="3796" max="3796" width="60.5703125" style="54" customWidth="1"/>
    <col min="3797" max="3797" width="23.5703125" style="54" customWidth="1"/>
    <col min="3798" max="3798" width="18.42578125" style="54" customWidth="1"/>
    <col min="3799" max="3799" width="17.42578125" style="54" customWidth="1"/>
    <col min="3800" max="3800" width="19.5703125" style="54" customWidth="1"/>
    <col min="3801" max="3801" width="19.140625" style="54" customWidth="1"/>
    <col min="3802" max="3802" width="37.42578125" style="54" bestFit="1" customWidth="1"/>
    <col min="3803" max="4051" width="65" style="54"/>
    <col min="4052" max="4052" width="60.5703125" style="54" customWidth="1"/>
    <col min="4053" max="4053" width="23.5703125" style="54" customWidth="1"/>
    <col min="4054" max="4054" width="18.42578125" style="54" customWidth="1"/>
    <col min="4055" max="4055" width="17.42578125" style="54" customWidth="1"/>
    <col min="4056" max="4056" width="19.5703125" style="54" customWidth="1"/>
    <col min="4057" max="4057" width="19.140625" style="54" customWidth="1"/>
    <col min="4058" max="4058" width="37.42578125" style="54" bestFit="1" customWidth="1"/>
    <col min="4059" max="4307" width="65" style="54"/>
    <col min="4308" max="4308" width="60.5703125" style="54" customWidth="1"/>
    <col min="4309" max="4309" width="23.5703125" style="54" customWidth="1"/>
    <col min="4310" max="4310" width="18.42578125" style="54" customWidth="1"/>
    <col min="4311" max="4311" width="17.42578125" style="54" customWidth="1"/>
    <col min="4312" max="4312" width="19.5703125" style="54" customWidth="1"/>
    <col min="4313" max="4313" width="19.140625" style="54" customWidth="1"/>
    <col min="4314" max="4314" width="37.42578125" style="54" bestFit="1" customWidth="1"/>
    <col min="4315" max="4563" width="65" style="54"/>
    <col min="4564" max="4564" width="60.5703125" style="54" customWidth="1"/>
    <col min="4565" max="4565" width="23.5703125" style="54" customWidth="1"/>
    <col min="4566" max="4566" width="18.42578125" style="54" customWidth="1"/>
    <col min="4567" max="4567" width="17.42578125" style="54" customWidth="1"/>
    <col min="4568" max="4568" width="19.5703125" style="54" customWidth="1"/>
    <col min="4569" max="4569" width="19.140625" style="54" customWidth="1"/>
    <col min="4570" max="4570" width="37.42578125" style="54" bestFit="1" customWidth="1"/>
    <col min="4571" max="4819" width="65" style="54"/>
    <col min="4820" max="4820" width="60.5703125" style="54" customWidth="1"/>
    <col min="4821" max="4821" width="23.5703125" style="54" customWidth="1"/>
    <col min="4822" max="4822" width="18.42578125" style="54" customWidth="1"/>
    <col min="4823" max="4823" width="17.42578125" style="54" customWidth="1"/>
    <col min="4824" max="4824" width="19.5703125" style="54" customWidth="1"/>
    <col min="4825" max="4825" width="19.140625" style="54" customWidth="1"/>
    <col min="4826" max="4826" width="37.42578125" style="54" bestFit="1" customWidth="1"/>
    <col min="4827" max="5075" width="65" style="54"/>
    <col min="5076" max="5076" width="60.5703125" style="54" customWidth="1"/>
    <col min="5077" max="5077" width="23.5703125" style="54" customWidth="1"/>
    <col min="5078" max="5078" width="18.42578125" style="54" customWidth="1"/>
    <col min="5079" max="5079" width="17.42578125" style="54" customWidth="1"/>
    <col min="5080" max="5080" width="19.5703125" style="54" customWidth="1"/>
    <col min="5081" max="5081" width="19.140625" style="54" customWidth="1"/>
    <col min="5082" max="5082" width="37.42578125" style="54" bestFit="1" customWidth="1"/>
    <col min="5083" max="5331" width="65" style="54"/>
    <col min="5332" max="5332" width="60.5703125" style="54" customWidth="1"/>
    <col min="5333" max="5333" width="23.5703125" style="54" customWidth="1"/>
    <col min="5334" max="5334" width="18.42578125" style="54" customWidth="1"/>
    <col min="5335" max="5335" width="17.42578125" style="54" customWidth="1"/>
    <col min="5336" max="5336" width="19.5703125" style="54" customWidth="1"/>
    <col min="5337" max="5337" width="19.140625" style="54" customWidth="1"/>
    <col min="5338" max="5338" width="37.42578125" style="54" bestFit="1" customWidth="1"/>
    <col min="5339" max="5587" width="65" style="54"/>
    <col min="5588" max="5588" width="60.5703125" style="54" customWidth="1"/>
    <col min="5589" max="5589" width="23.5703125" style="54" customWidth="1"/>
    <col min="5590" max="5590" width="18.42578125" style="54" customWidth="1"/>
    <col min="5591" max="5591" width="17.42578125" style="54" customWidth="1"/>
    <col min="5592" max="5592" width="19.5703125" style="54" customWidth="1"/>
    <col min="5593" max="5593" width="19.140625" style="54" customWidth="1"/>
    <col min="5594" max="5594" width="37.42578125" style="54" bestFit="1" customWidth="1"/>
    <col min="5595" max="5843" width="65" style="54"/>
    <col min="5844" max="5844" width="60.5703125" style="54" customWidth="1"/>
    <col min="5845" max="5845" width="23.5703125" style="54" customWidth="1"/>
    <col min="5846" max="5846" width="18.42578125" style="54" customWidth="1"/>
    <col min="5847" max="5847" width="17.42578125" style="54" customWidth="1"/>
    <col min="5848" max="5848" width="19.5703125" style="54" customWidth="1"/>
    <col min="5849" max="5849" width="19.140625" style="54" customWidth="1"/>
    <col min="5850" max="5850" width="37.42578125" style="54" bestFit="1" customWidth="1"/>
    <col min="5851" max="6099" width="65" style="54"/>
    <col min="6100" max="6100" width="60.5703125" style="54" customWidth="1"/>
    <col min="6101" max="6101" width="23.5703125" style="54" customWidth="1"/>
    <col min="6102" max="6102" width="18.42578125" style="54" customWidth="1"/>
    <col min="6103" max="6103" width="17.42578125" style="54" customWidth="1"/>
    <col min="6104" max="6104" width="19.5703125" style="54" customWidth="1"/>
    <col min="6105" max="6105" width="19.140625" style="54" customWidth="1"/>
    <col min="6106" max="6106" width="37.42578125" style="54" bestFit="1" customWidth="1"/>
    <col min="6107" max="6355" width="65" style="54"/>
    <col min="6356" max="6356" width="60.5703125" style="54" customWidth="1"/>
    <col min="6357" max="6357" width="23.5703125" style="54" customWidth="1"/>
    <col min="6358" max="6358" width="18.42578125" style="54" customWidth="1"/>
    <col min="6359" max="6359" width="17.42578125" style="54" customWidth="1"/>
    <col min="6360" max="6360" width="19.5703125" style="54" customWidth="1"/>
    <col min="6361" max="6361" width="19.140625" style="54" customWidth="1"/>
    <col min="6362" max="6362" width="37.42578125" style="54" bestFit="1" customWidth="1"/>
    <col min="6363" max="6611" width="65" style="54"/>
    <col min="6612" max="6612" width="60.5703125" style="54" customWidth="1"/>
    <col min="6613" max="6613" width="23.5703125" style="54" customWidth="1"/>
    <col min="6614" max="6614" width="18.42578125" style="54" customWidth="1"/>
    <col min="6615" max="6615" width="17.42578125" style="54" customWidth="1"/>
    <col min="6616" max="6616" width="19.5703125" style="54" customWidth="1"/>
    <col min="6617" max="6617" width="19.140625" style="54" customWidth="1"/>
    <col min="6618" max="6618" width="37.42578125" style="54" bestFit="1" customWidth="1"/>
    <col min="6619" max="6867" width="65" style="54"/>
    <col min="6868" max="6868" width="60.5703125" style="54" customWidth="1"/>
    <col min="6869" max="6869" width="23.5703125" style="54" customWidth="1"/>
    <col min="6870" max="6870" width="18.42578125" style="54" customWidth="1"/>
    <col min="6871" max="6871" width="17.42578125" style="54" customWidth="1"/>
    <col min="6872" max="6872" width="19.5703125" style="54" customWidth="1"/>
    <col min="6873" max="6873" width="19.140625" style="54" customWidth="1"/>
    <col min="6874" max="6874" width="37.42578125" style="54" bestFit="1" customWidth="1"/>
    <col min="6875" max="7123" width="65" style="54"/>
    <col min="7124" max="7124" width="60.5703125" style="54" customWidth="1"/>
    <col min="7125" max="7125" width="23.5703125" style="54" customWidth="1"/>
    <col min="7126" max="7126" width="18.42578125" style="54" customWidth="1"/>
    <col min="7127" max="7127" width="17.42578125" style="54" customWidth="1"/>
    <col min="7128" max="7128" width="19.5703125" style="54" customWidth="1"/>
    <col min="7129" max="7129" width="19.140625" style="54" customWidth="1"/>
    <col min="7130" max="7130" width="37.42578125" style="54" bestFit="1" customWidth="1"/>
    <col min="7131" max="7379" width="65" style="54"/>
    <col min="7380" max="7380" width="60.5703125" style="54" customWidth="1"/>
    <col min="7381" max="7381" width="23.5703125" style="54" customWidth="1"/>
    <col min="7382" max="7382" width="18.42578125" style="54" customWidth="1"/>
    <col min="7383" max="7383" width="17.42578125" style="54" customWidth="1"/>
    <col min="7384" max="7384" width="19.5703125" style="54" customWidth="1"/>
    <col min="7385" max="7385" width="19.140625" style="54" customWidth="1"/>
    <col min="7386" max="7386" width="37.42578125" style="54" bestFit="1" customWidth="1"/>
    <col min="7387" max="7635" width="65" style="54"/>
    <col min="7636" max="7636" width="60.5703125" style="54" customWidth="1"/>
    <col min="7637" max="7637" width="23.5703125" style="54" customWidth="1"/>
    <col min="7638" max="7638" width="18.42578125" style="54" customWidth="1"/>
    <col min="7639" max="7639" width="17.42578125" style="54" customWidth="1"/>
    <col min="7640" max="7640" width="19.5703125" style="54" customWidth="1"/>
    <col min="7641" max="7641" width="19.140625" style="54" customWidth="1"/>
    <col min="7642" max="7642" width="37.42578125" style="54" bestFit="1" customWidth="1"/>
    <col min="7643" max="7891" width="65" style="54"/>
    <col min="7892" max="7892" width="60.5703125" style="54" customWidth="1"/>
    <col min="7893" max="7893" width="23.5703125" style="54" customWidth="1"/>
    <col min="7894" max="7894" width="18.42578125" style="54" customWidth="1"/>
    <col min="7895" max="7895" width="17.42578125" style="54" customWidth="1"/>
    <col min="7896" max="7896" width="19.5703125" style="54" customWidth="1"/>
    <col min="7897" max="7897" width="19.140625" style="54" customWidth="1"/>
    <col min="7898" max="7898" width="37.42578125" style="54" bestFit="1" customWidth="1"/>
    <col min="7899" max="8147" width="65" style="54"/>
    <col min="8148" max="8148" width="60.5703125" style="54" customWidth="1"/>
    <col min="8149" max="8149" width="23.5703125" style="54" customWidth="1"/>
    <col min="8150" max="8150" width="18.42578125" style="54" customWidth="1"/>
    <col min="8151" max="8151" width="17.42578125" style="54" customWidth="1"/>
    <col min="8152" max="8152" width="19.5703125" style="54" customWidth="1"/>
    <col min="8153" max="8153" width="19.140625" style="54" customWidth="1"/>
    <col min="8154" max="8154" width="37.42578125" style="54" bestFit="1" customWidth="1"/>
    <col min="8155" max="8403" width="65" style="54"/>
    <col min="8404" max="8404" width="60.5703125" style="54" customWidth="1"/>
    <col min="8405" max="8405" width="23.5703125" style="54" customWidth="1"/>
    <col min="8406" max="8406" width="18.42578125" style="54" customWidth="1"/>
    <col min="8407" max="8407" width="17.42578125" style="54" customWidth="1"/>
    <col min="8408" max="8408" width="19.5703125" style="54" customWidth="1"/>
    <col min="8409" max="8409" width="19.140625" style="54" customWidth="1"/>
    <col min="8410" max="8410" width="37.42578125" style="54" bestFit="1" customWidth="1"/>
    <col min="8411" max="8659" width="65" style="54"/>
    <col min="8660" max="8660" width="60.5703125" style="54" customWidth="1"/>
    <col min="8661" max="8661" width="23.5703125" style="54" customWidth="1"/>
    <col min="8662" max="8662" width="18.42578125" style="54" customWidth="1"/>
    <col min="8663" max="8663" width="17.42578125" style="54" customWidth="1"/>
    <col min="8664" max="8664" width="19.5703125" style="54" customWidth="1"/>
    <col min="8665" max="8665" width="19.140625" style="54" customWidth="1"/>
    <col min="8666" max="8666" width="37.42578125" style="54" bestFit="1" customWidth="1"/>
    <col min="8667" max="8915" width="65" style="54"/>
    <col min="8916" max="8916" width="60.5703125" style="54" customWidth="1"/>
    <col min="8917" max="8917" width="23.5703125" style="54" customWidth="1"/>
    <col min="8918" max="8918" width="18.42578125" style="54" customWidth="1"/>
    <col min="8919" max="8919" width="17.42578125" style="54" customWidth="1"/>
    <col min="8920" max="8920" width="19.5703125" style="54" customWidth="1"/>
    <col min="8921" max="8921" width="19.140625" style="54" customWidth="1"/>
    <col min="8922" max="8922" width="37.42578125" style="54" bestFit="1" customWidth="1"/>
    <col min="8923" max="9171" width="65" style="54"/>
    <col min="9172" max="9172" width="60.5703125" style="54" customWidth="1"/>
    <col min="9173" max="9173" width="23.5703125" style="54" customWidth="1"/>
    <col min="9174" max="9174" width="18.42578125" style="54" customWidth="1"/>
    <col min="9175" max="9175" width="17.42578125" style="54" customWidth="1"/>
    <col min="9176" max="9176" width="19.5703125" style="54" customWidth="1"/>
    <col min="9177" max="9177" width="19.140625" style="54" customWidth="1"/>
    <col min="9178" max="9178" width="37.42578125" style="54" bestFit="1" customWidth="1"/>
    <col min="9179" max="9427" width="65" style="54"/>
    <col min="9428" max="9428" width="60.5703125" style="54" customWidth="1"/>
    <col min="9429" max="9429" width="23.5703125" style="54" customWidth="1"/>
    <col min="9430" max="9430" width="18.42578125" style="54" customWidth="1"/>
    <col min="9431" max="9431" width="17.42578125" style="54" customWidth="1"/>
    <col min="9432" max="9432" width="19.5703125" style="54" customWidth="1"/>
    <col min="9433" max="9433" width="19.140625" style="54" customWidth="1"/>
    <col min="9434" max="9434" width="37.42578125" style="54" bestFit="1" customWidth="1"/>
    <col min="9435" max="9683" width="65" style="54"/>
    <col min="9684" max="9684" width="60.5703125" style="54" customWidth="1"/>
    <col min="9685" max="9685" width="23.5703125" style="54" customWidth="1"/>
    <col min="9686" max="9686" width="18.42578125" style="54" customWidth="1"/>
    <col min="9687" max="9687" width="17.42578125" style="54" customWidth="1"/>
    <col min="9688" max="9688" width="19.5703125" style="54" customWidth="1"/>
    <col min="9689" max="9689" width="19.140625" style="54" customWidth="1"/>
    <col min="9690" max="9690" width="37.42578125" style="54" bestFit="1" customWidth="1"/>
    <col min="9691" max="9939" width="65" style="54"/>
    <col min="9940" max="9940" width="60.5703125" style="54" customWidth="1"/>
    <col min="9941" max="9941" width="23.5703125" style="54" customWidth="1"/>
    <col min="9942" max="9942" width="18.42578125" style="54" customWidth="1"/>
    <col min="9943" max="9943" width="17.42578125" style="54" customWidth="1"/>
    <col min="9944" max="9944" width="19.5703125" style="54" customWidth="1"/>
    <col min="9945" max="9945" width="19.140625" style="54" customWidth="1"/>
    <col min="9946" max="9946" width="37.42578125" style="54" bestFit="1" customWidth="1"/>
    <col min="9947" max="10195" width="65" style="54"/>
    <col min="10196" max="10196" width="60.5703125" style="54" customWidth="1"/>
    <col min="10197" max="10197" width="23.5703125" style="54" customWidth="1"/>
    <col min="10198" max="10198" width="18.42578125" style="54" customWidth="1"/>
    <col min="10199" max="10199" width="17.42578125" style="54" customWidth="1"/>
    <col min="10200" max="10200" width="19.5703125" style="54" customWidth="1"/>
    <col min="10201" max="10201" width="19.140625" style="54" customWidth="1"/>
    <col min="10202" max="10202" width="37.42578125" style="54" bestFit="1" customWidth="1"/>
    <col min="10203" max="10451" width="65" style="54"/>
    <col min="10452" max="10452" width="60.5703125" style="54" customWidth="1"/>
    <col min="10453" max="10453" width="23.5703125" style="54" customWidth="1"/>
    <col min="10454" max="10454" width="18.42578125" style="54" customWidth="1"/>
    <col min="10455" max="10455" width="17.42578125" style="54" customWidth="1"/>
    <col min="10456" max="10456" width="19.5703125" style="54" customWidth="1"/>
    <col min="10457" max="10457" width="19.140625" style="54" customWidth="1"/>
    <col min="10458" max="10458" width="37.42578125" style="54" bestFit="1" customWidth="1"/>
    <col min="10459" max="10707" width="65" style="54"/>
    <col min="10708" max="10708" width="60.5703125" style="54" customWidth="1"/>
    <col min="10709" max="10709" width="23.5703125" style="54" customWidth="1"/>
    <col min="10710" max="10710" width="18.42578125" style="54" customWidth="1"/>
    <col min="10711" max="10711" width="17.42578125" style="54" customWidth="1"/>
    <col min="10712" max="10712" width="19.5703125" style="54" customWidth="1"/>
    <col min="10713" max="10713" width="19.140625" style="54" customWidth="1"/>
    <col min="10714" max="10714" width="37.42578125" style="54" bestFit="1" customWidth="1"/>
    <col min="10715" max="10963" width="65" style="54"/>
    <col min="10964" max="10964" width="60.5703125" style="54" customWidth="1"/>
    <col min="10965" max="10965" width="23.5703125" style="54" customWidth="1"/>
    <col min="10966" max="10966" width="18.42578125" style="54" customWidth="1"/>
    <col min="10967" max="10967" width="17.42578125" style="54" customWidth="1"/>
    <col min="10968" max="10968" width="19.5703125" style="54" customWidth="1"/>
    <col min="10969" max="10969" width="19.140625" style="54" customWidth="1"/>
    <col min="10970" max="10970" width="37.42578125" style="54" bestFit="1" customWidth="1"/>
    <col min="10971" max="11219" width="65" style="54"/>
    <col min="11220" max="11220" width="60.5703125" style="54" customWidth="1"/>
    <col min="11221" max="11221" width="23.5703125" style="54" customWidth="1"/>
    <col min="11222" max="11222" width="18.42578125" style="54" customWidth="1"/>
    <col min="11223" max="11223" width="17.42578125" style="54" customWidth="1"/>
    <col min="11224" max="11224" width="19.5703125" style="54" customWidth="1"/>
    <col min="11225" max="11225" width="19.140625" style="54" customWidth="1"/>
    <col min="11226" max="11226" width="37.42578125" style="54" bestFit="1" customWidth="1"/>
    <col min="11227" max="11475" width="65" style="54"/>
    <col min="11476" max="11476" width="60.5703125" style="54" customWidth="1"/>
    <col min="11477" max="11477" width="23.5703125" style="54" customWidth="1"/>
    <col min="11478" max="11478" width="18.42578125" style="54" customWidth="1"/>
    <col min="11479" max="11479" width="17.42578125" style="54" customWidth="1"/>
    <col min="11480" max="11480" width="19.5703125" style="54" customWidth="1"/>
    <col min="11481" max="11481" width="19.140625" style="54" customWidth="1"/>
    <col min="11482" max="11482" width="37.42578125" style="54" bestFit="1" customWidth="1"/>
    <col min="11483" max="11731" width="65" style="54"/>
    <col min="11732" max="11732" width="60.5703125" style="54" customWidth="1"/>
    <col min="11733" max="11733" width="23.5703125" style="54" customWidth="1"/>
    <col min="11734" max="11734" width="18.42578125" style="54" customWidth="1"/>
    <col min="11735" max="11735" width="17.42578125" style="54" customWidth="1"/>
    <col min="11736" max="11736" width="19.5703125" style="54" customWidth="1"/>
    <col min="11737" max="11737" width="19.140625" style="54" customWidth="1"/>
    <col min="11738" max="11738" width="37.42578125" style="54" bestFit="1" customWidth="1"/>
    <col min="11739" max="11987" width="65" style="54"/>
    <col min="11988" max="11988" width="60.5703125" style="54" customWidth="1"/>
    <col min="11989" max="11989" width="23.5703125" style="54" customWidth="1"/>
    <col min="11990" max="11990" width="18.42578125" style="54" customWidth="1"/>
    <col min="11991" max="11991" width="17.42578125" style="54" customWidth="1"/>
    <col min="11992" max="11992" width="19.5703125" style="54" customWidth="1"/>
    <col min="11993" max="11993" width="19.140625" style="54" customWidth="1"/>
    <col min="11994" max="11994" width="37.42578125" style="54" bestFit="1" customWidth="1"/>
    <col min="11995" max="12243" width="65" style="54"/>
    <col min="12244" max="12244" width="60.5703125" style="54" customWidth="1"/>
    <col min="12245" max="12245" width="23.5703125" style="54" customWidth="1"/>
    <col min="12246" max="12246" width="18.42578125" style="54" customWidth="1"/>
    <col min="12247" max="12247" width="17.42578125" style="54" customWidth="1"/>
    <col min="12248" max="12248" width="19.5703125" style="54" customWidth="1"/>
    <col min="12249" max="12249" width="19.140625" style="54" customWidth="1"/>
    <col min="12250" max="12250" width="37.42578125" style="54" bestFit="1" customWidth="1"/>
    <col min="12251" max="12499" width="65" style="54"/>
    <col min="12500" max="12500" width="60.5703125" style="54" customWidth="1"/>
    <col min="12501" max="12501" width="23.5703125" style="54" customWidth="1"/>
    <col min="12502" max="12502" width="18.42578125" style="54" customWidth="1"/>
    <col min="12503" max="12503" width="17.42578125" style="54" customWidth="1"/>
    <col min="12504" max="12504" width="19.5703125" style="54" customWidth="1"/>
    <col min="12505" max="12505" width="19.140625" style="54" customWidth="1"/>
    <col min="12506" max="12506" width="37.42578125" style="54" bestFit="1" customWidth="1"/>
    <col min="12507" max="12755" width="65" style="54"/>
    <col min="12756" max="12756" width="60.5703125" style="54" customWidth="1"/>
    <col min="12757" max="12757" width="23.5703125" style="54" customWidth="1"/>
    <col min="12758" max="12758" width="18.42578125" style="54" customWidth="1"/>
    <col min="12759" max="12759" width="17.42578125" style="54" customWidth="1"/>
    <col min="12760" max="12760" width="19.5703125" style="54" customWidth="1"/>
    <col min="12761" max="12761" width="19.140625" style="54" customWidth="1"/>
    <col min="12762" max="12762" width="37.42578125" style="54" bestFit="1" customWidth="1"/>
    <col min="12763" max="13011" width="65" style="54"/>
    <col min="13012" max="13012" width="60.5703125" style="54" customWidth="1"/>
    <col min="13013" max="13013" width="23.5703125" style="54" customWidth="1"/>
    <col min="13014" max="13014" width="18.42578125" style="54" customWidth="1"/>
    <col min="13015" max="13015" width="17.42578125" style="54" customWidth="1"/>
    <col min="13016" max="13016" width="19.5703125" style="54" customWidth="1"/>
    <col min="13017" max="13017" width="19.140625" style="54" customWidth="1"/>
    <col min="13018" max="13018" width="37.42578125" style="54" bestFit="1" customWidth="1"/>
    <col min="13019" max="13267" width="65" style="54"/>
    <col min="13268" max="13268" width="60.5703125" style="54" customWidth="1"/>
    <col min="13269" max="13269" width="23.5703125" style="54" customWidth="1"/>
    <col min="13270" max="13270" width="18.42578125" style="54" customWidth="1"/>
    <col min="13271" max="13271" width="17.42578125" style="54" customWidth="1"/>
    <col min="13272" max="13272" width="19.5703125" style="54" customWidth="1"/>
    <col min="13273" max="13273" width="19.140625" style="54" customWidth="1"/>
    <col min="13274" max="13274" width="37.42578125" style="54" bestFit="1" customWidth="1"/>
    <col min="13275" max="13523" width="65" style="54"/>
    <col min="13524" max="13524" width="60.5703125" style="54" customWidth="1"/>
    <col min="13525" max="13525" width="23.5703125" style="54" customWidth="1"/>
    <col min="13526" max="13526" width="18.42578125" style="54" customWidth="1"/>
    <col min="13527" max="13527" width="17.42578125" style="54" customWidth="1"/>
    <col min="13528" max="13528" width="19.5703125" style="54" customWidth="1"/>
    <col min="13529" max="13529" width="19.140625" style="54" customWidth="1"/>
    <col min="13530" max="13530" width="37.42578125" style="54" bestFit="1" customWidth="1"/>
    <col min="13531" max="13779" width="65" style="54"/>
    <col min="13780" max="13780" width="60.5703125" style="54" customWidth="1"/>
    <col min="13781" max="13781" width="23.5703125" style="54" customWidth="1"/>
    <col min="13782" max="13782" width="18.42578125" style="54" customWidth="1"/>
    <col min="13783" max="13783" width="17.42578125" style="54" customWidth="1"/>
    <col min="13784" max="13784" width="19.5703125" style="54" customWidth="1"/>
    <col min="13785" max="13785" width="19.140625" style="54" customWidth="1"/>
    <col min="13786" max="13786" width="37.42578125" style="54" bestFit="1" customWidth="1"/>
    <col min="13787" max="14035" width="65" style="54"/>
    <col min="14036" max="14036" width="60.5703125" style="54" customWidth="1"/>
    <col min="14037" max="14037" width="23.5703125" style="54" customWidth="1"/>
    <col min="14038" max="14038" width="18.42578125" style="54" customWidth="1"/>
    <col min="14039" max="14039" width="17.42578125" style="54" customWidth="1"/>
    <col min="14040" max="14040" width="19.5703125" style="54" customWidth="1"/>
    <col min="14041" max="14041" width="19.140625" style="54" customWidth="1"/>
    <col min="14042" max="14042" width="37.42578125" style="54" bestFit="1" customWidth="1"/>
    <col min="14043" max="14291" width="65" style="54"/>
    <col min="14292" max="14292" width="60.5703125" style="54" customWidth="1"/>
    <col min="14293" max="14293" width="23.5703125" style="54" customWidth="1"/>
    <col min="14294" max="14294" width="18.42578125" style="54" customWidth="1"/>
    <col min="14295" max="14295" width="17.42578125" style="54" customWidth="1"/>
    <col min="14296" max="14296" width="19.5703125" style="54" customWidth="1"/>
    <col min="14297" max="14297" width="19.140625" style="54" customWidth="1"/>
    <col min="14298" max="14298" width="37.42578125" style="54" bestFit="1" customWidth="1"/>
    <col min="14299" max="14547" width="65" style="54"/>
    <col min="14548" max="14548" width="60.5703125" style="54" customWidth="1"/>
    <col min="14549" max="14549" width="23.5703125" style="54" customWidth="1"/>
    <col min="14550" max="14550" width="18.42578125" style="54" customWidth="1"/>
    <col min="14551" max="14551" width="17.42578125" style="54" customWidth="1"/>
    <col min="14552" max="14552" width="19.5703125" style="54" customWidth="1"/>
    <col min="14553" max="14553" width="19.140625" style="54" customWidth="1"/>
    <col min="14554" max="14554" width="37.42578125" style="54" bestFit="1" customWidth="1"/>
    <col min="14555" max="14803" width="65" style="54"/>
    <col min="14804" max="14804" width="60.5703125" style="54" customWidth="1"/>
    <col min="14805" max="14805" width="23.5703125" style="54" customWidth="1"/>
    <col min="14806" max="14806" width="18.42578125" style="54" customWidth="1"/>
    <col min="14807" max="14807" width="17.42578125" style="54" customWidth="1"/>
    <col min="14808" max="14808" width="19.5703125" style="54" customWidth="1"/>
    <col min="14809" max="14809" width="19.140625" style="54" customWidth="1"/>
    <col min="14810" max="14810" width="37.42578125" style="54" bestFit="1" customWidth="1"/>
    <col min="14811" max="15059" width="65" style="54"/>
    <col min="15060" max="15060" width="60.5703125" style="54" customWidth="1"/>
    <col min="15061" max="15061" width="23.5703125" style="54" customWidth="1"/>
    <col min="15062" max="15062" width="18.42578125" style="54" customWidth="1"/>
    <col min="15063" max="15063" width="17.42578125" style="54" customWidth="1"/>
    <col min="15064" max="15064" width="19.5703125" style="54" customWidth="1"/>
    <col min="15065" max="15065" width="19.140625" style="54" customWidth="1"/>
    <col min="15066" max="15066" width="37.42578125" style="54" bestFit="1" customWidth="1"/>
    <col min="15067" max="15315" width="65" style="54"/>
    <col min="15316" max="15316" width="60.5703125" style="54" customWidth="1"/>
    <col min="15317" max="15317" width="23.5703125" style="54" customWidth="1"/>
    <col min="15318" max="15318" width="18.42578125" style="54" customWidth="1"/>
    <col min="15319" max="15319" width="17.42578125" style="54" customWidth="1"/>
    <col min="15320" max="15320" width="19.5703125" style="54" customWidth="1"/>
    <col min="15321" max="15321" width="19.140625" style="54" customWidth="1"/>
    <col min="15322" max="15322" width="37.42578125" style="54" bestFit="1" customWidth="1"/>
    <col min="15323" max="15571" width="65" style="54"/>
    <col min="15572" max="15572" width="60.5703125" style="54" customWidth="1"/>
    <col min="15573" max="15573" width="23.5703125" style="54" customWidth="1"/>
    <col min="15574" max="15574" width="18.42578125" style="54" customWidth="1"/>
    <col min="15575" max="15575" width="17.42578125" style="54" customWidth="1"/>
    <col min="15576" max="15576" width="19.5703125" style="54" customWidth="1"/>
    <col min="15577" max="15577" width="19.140625" style="54" customWidth="1"/>
    <col min="15578" max="15578" width="37.42578125" style="54" bestFit="1" customWidth="1"/>
    <col min="15579" max="15827" width="65" style="54"/>
    <col min="15828" max="15828" width="60.5703125" style="54" customWidth="1"/>
    <col min="15829" max="15829" width="23.5703125" style="54" customWidth="1"/>
    <col min="15830" max="15830" width="18.42578125" style="54" customWidth="1"/>
    <col min="15831" max="15831" width="17.42578125" style="54" customWidth="1"/>
    <col min="15832" max="15832" width="19.5703125" style="54" customWidth="1"/>
    <col min="15833" max="15833" width="19.140625" style="54" customWidth="1"/>
    <col min="15834" max="15834" width="37.42578125" style="54" bestFit="1" customWidth="1"/>
    <col min="15835" max="16083" width="65" style="54"/>
    <col min="16084" max="16084" width="60.5703125" style="54" customWidth="1"/>
    <col min="16085" max="16085" width="23.5703125" style="54" customWidth="1"/>
    <col min="16086" max="16086" width="18.42578125" style="54" customWidth="1"/>
    <col min="16087" max="16087" width="17.42578125" style="54" customWidth="1"/>
    <col min="16088" max="16088" width="19.5703125" style="54" customWidth="1"/>
    <col min="16089" max="16089" width="19.140625" style="54" customWidth="1"/>
    <col min="16090" max="16090" width="37.42578125" style="54" bestFit="1" customWidth="1"/>
    <col min="16091" max="16384" width="65" style="54"/>
  </cols>
  <sheetData>
    <row r="1" spans="1:6" ht="20.100000000000001" customHeight="1" x14ac:dyDescent="0.25">
      <c r="A1" s="188" t="s">
        <v>511</v>
      </c>
      <c r="B1" s="188"/>
      <c r="C1" s="188"/>
      <c r="D1" s="188"/>
      <c r="E1" s="188"/>
      <c r="F1" s="188"/>
    </row>
    <row r="2" spans="1:6" ht="20.100000000000001" customHeight="1" x14ac:dyDescent="0.25">
      <c r="A2" s="107" t="str">
        <f>'Formato 1'!A2</f>
        <v xml:space="preserve"> Sistema para el Desarrollo Integral de la Familia de Guanajuato, Gto.</v>
      </c>
      <c r="B2" s="131"/>
      <c r="C2" s="131"/>
      <c r="D2" s="131"/>
      <c r="E2" s="131"/>
      <c r="F2" s="132"/>
    </row>
    <row r="3" spans="1:6" ht="29.25" customHeight="1" x14ac:dyDescent="0.25">
      <c r="A3" s="133" t="s">
        <v>512</v>
      </c>
      <c r="B3" s="134"/>
      <c r="C3" s="134"/>
      <c r="D3" s="134"/>
      <c r="E3" s="134"/>
      <c r="F3" s="135"/>
    </row>
    <row r="4" spans="1:6" ht="35.25" customHeight="1" x14ac:dyDescent="0.25">
      <c r="A4" s="118"/>
      <c r="B4" s="118" t="s">
        <v>513</v>
      </c>
      <c r="C4" s="118" t="s">
        <v>514</v>
      </c>
      <c r="D4" s="118" t="s">
        <v>515</v>
      </c>
      <c r="E4" s="118" t="s">
        <v>516</v>
      </c>
      <c r="F4" s="118" t="s">
        <v>517</v>
      </c>
    </row>
    <row r="5" spans="1:6" ht="12.75" customHeight="1" x14ac:dyDescent="0.25">
      <c r="A5" s="18" t="s">
        <v>518</v>
      </c>
      <c r="B5" s="50"/>
      <c r="C5" s="50"/>
      <c r="D5" s="50"/>
      <c r="E5" s="50"/>
      <c r="F5" s="50"/>
    </row>
    <row r="6" spans="1:6" ht="30" x14ac:dyDescent="0.25">
      <c r="A6" s="56" t="s">
        <v>519</v>
      </c>
      <c r="B6" s="57"/>
      <c r="C6" s="57"/>
      <c r="D6" s="57"/>
      <c r="E6" s="57"/>
      <c r="F6" s="57"/>
    </row>
    <row r="7" spans="1:6" ht="15" x14ac:dyDescent="0.25">
      <c r="A7" s="56" t="s">
        <v>520</v>
      </c>
      <c r="B7" s="57"/>
      <c r="C7" s="57"/>
      <c r="D7" s="57"/>
      <c r="E7" s="57"/>
      <c r="F7" s="57"/>
    </row>
    <row r="8" spans="1:6" ht="15" x14ac:dyDescent="0.25">
      <c r="A8" s="64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6" t="s">
        <v>522</v>
      </c>
      <c r="B10" s="57"/>
      <c r="C10" s="57"/>
      <c r="D10" s="57"/>
      <c r="E10" s="57"/>
      <c r="F10" s="57"/>
    </row>
    <row r="11" spans="1:6" ht="15" x14ac:dyDescent="0.25">
      <c r="A11" s="77" t="s">
        <v>523</v>
      </c>
      <c r="B11" s="57"/>
      <c r="C11" s="57"/>
      <c r="D11" s="57"/>
      <c r="E11" s="57"/>
      <c r="F11" s="57"/>
    </row>
    <row r="12" spans="1:6" ht="15" x14ac:dyDescent="0.25">
      <c r="A12" s="77" t="s">
        <v>524</v>
      </c>
      <c r="B12" s="57"/>
      <c r="C12" s="57"/>
      <c r="D12" s="57"/>
      <c r="E12" s="57"/>
      <c r="F12" s="57"/>
    </row>
    <row r="13" spans="1:6" ht="15" x14ac:dyDescent="0.25">
      <c r="A13" s="77" t="s">
        <v>525</v>
      </c>
      <c r="B13" s="57"/>
      <c r="C13" s="57"/>
      <c r="D13" s="57"/>
      <c r="E13" s="57"/>
      <c r="F13" s="57"/>
    </row>
    <row r="14" spans="1:6" ht="15" x14ac:dyDescent="0.25">
      <c r="A14" s="56" t="s">
        <v>526</v>
      </c>
      <c r="B14" s="57"/>
      <c r="C14" s="57"/>
      <c r="D14" s="57"/>
      <c r="E14" s="57"/>
      <c r="F14" s="57"/>
    </row>
    <row r="15" spans="1:6" ht="15" x14ac:dyDescent="0.25">
      <c r="A15" s="77" t="s">
        <v>523</v>
      </c>
      <c r="B15" s="57"/>
      <c r="C15" s="57"/>
      <c r="D15" s="57"/>
      <c r="E15" s="57"/>
      <c r="F15" s="57"/>
    </row>
    <row r="16" spans="1:6" ht="15" x14ac:dyDescent="0.25">
      <c r="A16" s="77" t="s">
        <v>524</v>
      </c>
      <c r="B16" s="57"/>
      <c r="C16" s="57"/>
      <c r="D16" s="57"/>
      <c r="E16" s="57"/>
      <c r="F16" s="57"/>
    </row>
    <row r="17" spans="1:6" ht="15" x14ac:dyDescent="0.25">
      <c r="A17" s="77" t="s">
        <v>525</v>
      </c>
      <c r="B17" s="57"/>
      <c r="C17" s="57"/>
      <c r="D17" s="57"/>
      <c r="E17" s="57"/>
      <c r="F17" s="57"/>
    </row>
    <row r="18" spans="1:6" ht="15" x14ac:dyDescent="0.25">
      <c r="A18" s="56" t="s">
        <v>527</v>
      </c>
      <c r="B18" s="119"/>
      <c r="C18" s="57"/>
      <c r="D18" s="57"/>
      <c r="E18" s="57"/>
      <c r="F18" s="57"/>
    </row>
    <row r="19" spans="1:6" ht="15" x14ac:dyDescent="0.25">
      <c r="A19" s="56" t="s">
        <v>528</v>
      </c>
      <c r="B19" s="57"/>
      <c r="C19" s="57"/>
      <c r="D19" s="57"/>
      <c r="E19" s="57"/>
      <c r="F19" s="57"/>
    </row>
    <row r="20" spans="1:6" ht="30" x14ac:dyDescent="0.25">
      <c r="A20" s="56" t="s">
        <v>529</v>
      </c>
      <c r="B20" s="120"/>
      <c r="C20" s="120"/>
      <c r="D20" s="120"/>
      <c r="E20" s="120"/>
      <c r="F20" s="120"/>
    </row>
    <row r="21" spans="1:6" ht="30" x14ac:dyDescent="0.25">
      <c r="A21" s="56" t="s">
        <v>530</v>
      </c>
      <c r="B21" s="120"/>
      <c r="C21" s="120"/>
      <c r="D21" s="120"/>
      <c r="E21" s="120"/>
      <c r="F21" s="120"/>
    </row>
    <row r="22" spans="1:6" ht="30" x14ac:dyDescent="0.25">
      <c r="A22" s="56" t="s">
        <v>531</v>
      </c>
      <c r="B22" s="120"/>
      <c r="C22" s="120"/>
      <c r="D22" s="120"/>
      <c r="E22" s="120"/>
      <c r="F22" s="120"/>
    </row>
    <row r="23" spans="1:6" ht="15" x14ac:dyDescent="0.25">
      <c r="A23" s="56" t="s">
        <v>532</v>
      </c>
      <c r="B23" s="120"/>
      <c r="C23" s="120"/>
      <c r="D23" s="120"/>
      <c r="E23" s="120"/>
      <c r="F23" s="120"/>
    </row>
    <row r="24" spans="1:6" ht="15" x14ac:dyDescent="0.25">
      <c r="A24" s="56" t="s">
        <v>533</v>
      </c>
      <c r="B24" s="121"/>
      <c r="C24" s="57"/>
      <c r="D24" s="57"/>
      <c r="E24" s="57"/>
      <c r="F24" s="57"/>
    </row>
    <row r="25" spans="1:6" ht="15" x14ac:dyDescent="0.25">
      <c r="A25" s="56" t="s">
        <v>534</v>
      </c>
      <c r="B25" s="121"/>
      <c r="C25" s="57"/>
      <c r="D25" s="57"/>
      <c r="E25" s="57"/>
      <c r="F25" s="57"/>
    </row>
    <row r="26" spans="1:6" ht="15" x14ac:dyDescent="0.25">
      <c r="A26" s="64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6" t="s">
        <v>536</v>
      </c>
      <c r="B28" s="57"/>
      <c r="C28" s="57"/>
      <c r="D28" s="57"/>
      <c r="E28" s="57"/>
      <c r="F28" s="57"/>
    </row>
    <row r="29" spans="1:6" ht="15" x14ac:dyDescent="0.25">
      <c r="A29" s="64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6" t="s">
        <v>522</v>
      </c>
      <c r="B31" s="57"/>
      <c r="C31" s="57"/>
      <c r="D31" s="57"/>
      <c r="E31" s="57"/>
      <c r="F31" s="57"/>
    </row>
    <row r="32" spans="1:6" ht="15" x14ac:dyDescent="0.25">
      <c r="A32" s="56" t="s">
        <v>526</v>
      </c>
      <c r="B32" s="57"/>
      <c r="C32" s="57"/>
      <c r="D32" s="57"/>
      <c r="E32" s="57"/>
      <c r="F32" s="57"/>
    </row>
    <row r="33" spans="1:6" ht="15" x14ac:dyDescent="0.25">
      <c r="A33" s="56" t="s">
        <v>538</v>
      </c>
      <c r="B33" s="57"/>
      <c r="C33" s="57"/>
      <c r="D33" s="57"/>
      <c r="E33" s="57"/>
      <c r="F33" s="57"/>
    </row>
    <row r="34" spans="1:6" ht="15" x14ac:dyDescent="0.25">
      <c r="A34" s="64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6" t="s">
        <v>540</v>
      </c>
      <c r="B36" s="57"/>
      <c r="C36" s="57"/>
      <c r="D36" s="57"/>
      <c r="E36" s="57"/>
      <c r="F36" s="57"/>
    </row>
    <row r="37" spans="1:6" ht="15" x14ac:dyDescent="0.25">
      <c r="A37" s="56" t="s">
        <v>541</v>
      </c>
      <c r="B37" s="57"/>
      <c r="C37" s="57"/>
      <c r="D37" s="57"/>
      <c r="E37" s="57"/>
      <c r="F37" s="57"/>
    </row>
    <row r="38" spans="1:6" ht="15" x14ac:dyDescent="0.25">
      <c r="A38" s="56" t="s">
        <v>542</v>
      </c>
      <c r="B38" s="121"/>
      <c r="C38" s="57"/>
      <c r="D38" s="57"/>
      <c r="E38" s="57"/>
      <c r="F38" s="57"/>
    </row>
    <row r="39" spans="1:6" ht="15" x14ac:dyDescent="0.25">
      <c r="A39" s="64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7"/>
      <c r="C40" s="57"/>
      <c r="D40" s="57"/>
      <c r="E40" s="57"/>
      <c r="F40" s="57"/>
    </row>
    <row r="41" spans="1:6" ht="15" x14ac:dyDescent="0.25">
      <c r="A41" s="64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6" t="s">
        <v>545</v>
      </c>
      <c r="B43" s="57"/>
      <c r="C43" s="57"/>
      <c r="D43" s="57"/>
      <c r="E43" s="57"/>
      <c r="F43" s="57"/>
    </row>
    <row r="44" spans="1:6" ht="15" x14ac:dyDescent="0.25">
      <c r="A44" s="56" t="s">
        <v>546</v>
      </c>
      <c r="B44" s="57"/>
      <c r="C44" s="57"/>
      <c r="D44" s="57"/>
      <c r="E44" s="57"/>
      <c r="F44" s="57"/>
    </row>
    <row r="45" spans="1:6" ht="15" x14ac:dyDescent="0.25">
      <c r="A45" s="56" t="s">
        <v>547</v>
      </c>
      <c r="B45" s="57"/>
      <c r="C45" s="57"/>
      <c r="D45" s="57"/>
      <c r="E45" s="57"/>
      <c r="F45" s="57"/>
    </row>
    <row r="46" spans="1:6" ht="15" x14ac:dyDescent="0.25">
      <c r="A46" s="64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6" t="s">
        <v>546</v>
      </c>
      <c r="B48" s="120"/>
      <c r="C48" s="120"/>
      <c r="D48" s="120"/>
      <c r="E48" s="120"/>
      <c r="F48" s="120"/>
    </row>
    <row r="49" spans="1:6" ht="15" x14ac:dyDescent="0.25">
      <c r="A49" s="56" t="s">
        <v>547</v>
      </c>
      <c r="B49" s="120"/>
      <c r="C49" s="120"/>
      <c r="D49" s="120"/>
      <c r="E49" s="120"/>
      <c r="F49" s="120"/>
    </row>
    <row r="50" spans="1:6" ht="15" x14ac:dyDescent="0.25">
      <c r="A50" s="64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6" t="s">
        <v>546</v>
      </c>
      <c r="B52" s="57"/>
      <c r="C52" s="57"/>
      <c r="D52" s="57"/>
      <c r="E52" s="57"/>
      <c r="F52" s="57"/>
    </row>
    <row r="53" spans="1:6" ht="15" x14ac:dyDescent="0.25">
      <c r="A53" s="56" t="s">
        <v>547</v>
      </c>
      <c r="B53" s="57"/>
      <c r="C53" s="57"/>
      <c r="D53" s="57"/>
      <c r="E53" s="57"/>
      <c r="F53" s="57"/>
    </row>
    <row r="54" spans="1:6" ht="15" x14ac:dyDescent="0.25">
      <c r="A54" s="56" t="s">
        <v>550</v>
      </c>
      <c r="B54" s="57"/>
      <c r="C54" s="57"/>
      <c r="D54" s="57"/>
      <c r="E54" s="57"/>
      <c r="F54" s="57"/>
    </row>
    <row r="55" spans="1:6" ht="15" x14ac:dyDescent="0.25">
      <c r="A55" s="64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6" t="s">
        <v>546</v>
      </c>
      <c r="B57" s="57"/>
      <c r="C57" s="57"/>
      <c r="D57" s="57"/>
      <c r="E57" s="57"/>
      <c r="F57" s="57"/>
    </row>
    <row r="58" spans="1:6" ht="20.100000000000001" customHeight="1" x14ac:dyDescent="0.25">
      <c r="A58" s="56" t="s">
        <v>547</v>
      </c>
      <c r="B58" s="57"/>
      <c r="C58" s="57"/>
      <c r="D58" s="57"/>
      <c r="E58" s="57"/>
      <c r="F58" s="57"/>
    </row>
    <row r="59" spans="1:6" ht="20.100000000000001" customHeight="1" x14ac:dyDescent="0.25">
      <c r="A59" s="64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6" t="s">
        <v>553</v>
      </c>
      <c r="B61" s="57"/>
      <c r="C61" s="57"/>
      <c r="D61" s="57"/>
      <c r="E61" s="57"/>
      <c r="F61" s="57"/>
    </row>
    <row r="62" spans="1:6" ht="20.100000000000001" customHeight="1" x14ac:dyDescent="0.25">
      <c r="A62" s="56" t="s">
        <v>554</v>
      </c>
      <c r="B62" s="121"/>
      <c r="C62" s="57"/>
      <c r="D62" s="57"/>
      <c r="E62" s="57"/>
      <c r="F62" s="57"/>
    </row>
    <row r="63" spans="1:6" ht="20.100000000000001" customHeight="1" x14ac:dyDescent="0.25">
      <c r="A63" s="64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6" t="s">
        <v>556</v>
      </c>
      <c r="B65" s="57"/>
      <c r="C65" s="57"/>
      <c r="D65" s="57"/>
      <c r="E65" s="57"/>
      <c r="F65" s="57"/>
    </row>
    <row r="66" spans="1:6" ht="20.100000000000001" customHeight="1" x14ac:dyDescent="0.25">
      <c r="A66" s="56" t="s">
        <v>557</v>
      </c>
      <c r="B66" s="57"/>
      <c r="C66" s="57"/>
      <c r="D66" s="57"/>
      <c r="E66" s="57"/>
      <c r="F66" s="57"/>
    </row>
    <row r="67" spans="1:6" ht="20.100000000000001" customHeight="1" x14ac:dyDescent="0.25">
      <c r="A67" s="117"/>
      <c r="B67" s="52"/>
      <c r="C67" s="52"/>
      <c r="D67" s="52"/>
      <c r="E67" s="52"/>
      <c r="F67" s="5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CLAGUILARO-PC</cp:lastModifiedBy>
  <cp:revision/>
  <cp:lastPrinted>2024-03-20T14:35:03Z</cp:lastPrinted>
  <dcterms:created xsi:type="dcterms:W3CDTF">2023-03-16T22:14:51Z</dcterms:created>
  <dcterms:modified xsi:type="dcterms:W3CDTF">2024-10-09T19:36:46Z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