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2024\TRABAJO 3ER TRIMESTRE\"/>
    </mc:Choice>
  </mc:AlternateContent>
  <bookViews>
    <workbookView xWindow="-105" yWindow="-105" windowWidth="23250" windowHeight="12450" tabRatio="863" activeTab="1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52511"/>
</workbook>
</file>

<file path=xl/calcChain.xml><?xml version="1.0" encoding="utf-8"?>
<calcChain xmlns="http://schemas.openxmlformats.org/spreadsheetml/2006/main">
  <c r="E595" i="59" l="1"/>
  <c r="F530" i="59"/>
  <c r="F527" i="59"/>
  <c r="F522" i="59"/>
  <c r="E474" i="59"/>
  <c r="F474" i="59"/>
  <c r="G474" i="59"/>
  <c r="D474" i="59"/>
  <c r="F443" i="59"/>
  <c r="G28" i="59"/>
  <c r="F28" i="59"/>
  <c r="D28" i="59"/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698" i="59"/>
  <c r="C690" i="59"/>
  <c r="C686" i="59"/>
  <c r="C675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629" i="59" l="1"/>
  <c r="D654" i="59" l="1"/>
  <c r="D653" i="59"/>
  <c r="D652" i="59"/>
  <c r="C200" i="60" l="1"/>
  <c r="D16" i="62" l="1"/>
  <c r="C16" i="62"/>
  <c r="C572" i="59"/>
  <c r="C563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679" i="59" l="1"/>
  <c r="C665" i="59"/>
  <c r="C658" i="59"/>
  <c r="G651" i="59"/>
  <c r="F651" i="59"/>
  <c r="E651" i="59"/>
  <c r="D651" i="59"/>
  <c r="C651" i="59"/>
  <c r="G641" i="59"/>
  <c r="F641" i="59"/>
  <c r="E641" i="59"/>
  <c r="D641" i="59"/>
  <c r="C641" i="59"/>
  <c r="C634" i="59"/>
  <c r="C623" i="59"/>
  <c r="C613" i="59"/>
  <c r="E607" i="59"/>
  <c r="D607" i="59"/>
  <c r="C607" i="59"/>
  <c r="D595" i="59"/>
  <c r="C595" i="59"/>
  <c r="E587" i="59"/>
  <c r="D587" i="59"/>
  <c r="C587" i="59"/>
  <c r="C31" i="64" l="1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<sst xmlns="http://schemas.openxmlformats.org/spreadsheetml/2006/main" count="1924" uniqueCount="1124">
  <si>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</si>
  <si>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</si>
  <si>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</si>
  <si>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</si>
  <si>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</si>
  <si>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</si>
  <si>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</si>
  <si>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</si>
  <si>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</si>
  <si>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</si>
  <si>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</si>
  <si>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</si>
  <si>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</si>
  <si>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</si>
  <si>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</si>
  <si>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</si>
  <si>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</si>
  <si>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</si>
  <si>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</si>
  <si>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</si>
  <si>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</si>
  <si>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</si>
  <si>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</si>
  <si>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</si>
  <si>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</si>
  <si>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</si>
  <si>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</si>
  <si>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</si>
  <si>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</si>
  <si>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</si>
  <si>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</si>
  <si>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</si>
  <si>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</si>
  <si>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</si>
  <si>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</si>
  <si>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</si>
  <si>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</si>
  <si>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</si>
  <si>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</si>
  <si>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</si>
  <si>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</si>
  <si>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</si>
  <si>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</si>
  <si>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</si>
  <si>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</si>
  <si>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</si>
  <si>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</si>
  <si>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</si>
  <si>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</si>
  <si>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</si>
  <si>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</si>
  <si>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</si>
  <si>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</si>
  <si>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</si>
  <si>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</si>
  <si>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</si>
  <si>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</si>
  <si>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</si>
  <si>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</si>
  <si>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</si>
  <si>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</si>
  <si>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</si>
  <si>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</si>
  <si>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</si>
  <si>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</si>
  <si>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</si>
  <si>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</si>
  <si>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</si>
  <si>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</si>
  <si>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</si>
  <si>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</si>
  <si>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</si>
  <si>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</si>
  <si>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</si>
  <si>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</si>
  <si>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</si>
  <si>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</si>
  <si>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</si>
  <si>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</si>
  <si>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</si>
  <si>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</si>
  <si>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</si>
  <si>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</si>
  <si>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</si>
  <si>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</si>
  <si>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</si>
  <si>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</si>
  <si>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</si>
  <si>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</si>
  <si>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</si>
  <si>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</si>
  <si>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</si>
  <si>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</si>
  <si>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</si>
  <si>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</si>
  <si>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</si>
  <si>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</si>
  <si>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</si>
  <si>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</si>
  <si>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</si>
  <si>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</si>
  <si>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</si>
  <si>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</si>
  <si>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</si>
  <si>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</si>
  <si>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</si>
  <si>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</si>
  <si>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</si>
  <si>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</si>
  <si>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</si>
  <si>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</si>
  <si>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</si>
  <si>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</si>
  <si>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</si>
  <si>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</si>
  <si>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</si>
  <si>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</si>
  <si>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</si>
  <si>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</si>
  <si>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</si>
  <si>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</si>
  <si>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</si>
  <si>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</si>
  <si>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</si>
  <si>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</si>
  <si>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</si>
  <si>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</si>
  <si>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</si>
  <si>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</si>
  <si>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</si>
  <si>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</si>
  <si>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</si>
  <si>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</si>
  <si>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</si>
  <si>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</si>
  <si>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</si>
  <si>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</si>
  <si>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</si>
  <si>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</si>
  <si>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</si>
  <si>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</si>
  <si>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</si>
  <si>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</si>
  <si>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</si>
  <si>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</si>
  <si>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</si>
  <si>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</si>
  <si>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</si>
  <si>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</si>
  <si>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</si>
  <si>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</si>
  <si>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</si>
  <si>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</si>
  <si>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</si>
  <si>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</si>
  <si>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</si>
  <si>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</si>
  <si>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</si>
  <si>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</si>
  <si>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</si>
  <si>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</si>
  <si>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</si>
  <si>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</si>
  <si>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</si>
  <si>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</si>
  <si>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</si>
  <si>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</si>
  <si>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</si>
  <si>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</si>
  <si>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</si>
  <si>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</si>
  <si>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</si>
  <si>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</si>
  <si>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</si>
  <si>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</si>
  <si>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</si>
  <si>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</si>
  <si>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</si>
  <si>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</si>
  <si>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</si>
  <si>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</si>
  <si>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</si>
  <si>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</si>
  <si>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</si>
  <si>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</si>
  <si>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</si>
  <si>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</si>
  <si>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</si>
  <si>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</si>
  <si>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</si>
  <si>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</si>
  <si>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</si>
  <si>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</si>
  <si>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</si>
  <si>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</si>
  <si>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</si>
  <si>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</si>
  <si>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</si>
  <si>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</si>
  <si>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</si>
  <si>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</si>
  <si>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</si>
  <si>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</si>
  <si>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</si>
  <si>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</si>
  <si>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</si>
  <si>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</si>
  <si>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</si>
  <si>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</si>
  <si>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</si>
  <si>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</si>
  <si>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</si>
  <si>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</si>
  <si>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</si>
  <si>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</si>
  <si>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</si>
  <si>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</si>
  <si>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</si>
  <si>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</si>
  <si>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</si>
  <si>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</si>
  <si>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</si>
  <si>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</si>
  <si>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</si>
  <si>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</si>
  <si>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</si>
  <si>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</si>
  <si>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</si>
  <si>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</si>
  <si>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</si>
  <si>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</si>
  <si>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</si>
  <si>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</si>
  <si>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</si>
  <si>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</si>
  <si>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</si>
  <si>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</si>
  <si>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</si>
  <si>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</si>
  <si>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</si>
  <si>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</si>
  <si>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</si>
  <si>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</si>
  <si>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</si>
  <si>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</si>
  <si>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</si>
  <si>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</si>
  <si>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</si>
  <si>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</si>
  <si>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</si>
  <si>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</si>
  <si>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</si>
  <si>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</si>
  <si>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</si>
  <si>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</si>
  <si>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</si>
  <si>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</si>
  <si>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</si>
  <si>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</si>
  <si>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</si>
  <si>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</si>
  <si>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</si>
  <si>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</si>
  <si>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</si>
  <si>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</si>
  <si>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</si>
  <si>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</si>
  <si>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</si>
  <si>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</si>
  <si>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</si>
  <si>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</si>
  <si>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</si>
  <si>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</si>
  <si>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</si>
  <si>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</si>
  <si>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</si>
  <si>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</si>
  <si>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</si>
  <si>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</si>
  <si>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</si>
  <si>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</si>
  <si>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</si>
  <si>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</si>
  <si>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</si>
  <si>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</si>
  <si>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</si>
  <si>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</si>
  <si>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</si>
  <si>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</si>
  <si>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</si>
  <si>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</si>
  <si>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</si>
  <si>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</si>
  <si>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</si>
  <si>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</si>
  <si>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</si>
  <si>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</si>
  <si>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</si>
  <si>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</si>
  <si>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</si>
  <si>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</si>
  <si>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</si>
  <si>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</si>
  <si>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</si>
  <si>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</si>
  <si>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</si>
  <si>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</si>
  <si>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</si>
  <si>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</si>
  <si>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</si>
  <si>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</si>
  <si>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</si>
  <si>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</si>
  <si>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</si>
  <si>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</si>
  <si>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</si>
  <si>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</si>
  <si>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</si>
  <si>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</si>
  <si>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</si>
  <si>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</si>
  <si>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</si>
  <si>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</si>
  <si>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</si>
  <si>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</si>
  <si>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</si>
  <si>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</si>
  <si>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</si>
  <si>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</si>
  <si>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</si>
  <si>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</si>
  <si>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</si>
  <si>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</si>
  <si>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</si>
  <si>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</si>
  <si>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</si>
  <si>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</si>
  <si>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</si>
  <si>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</si>
  <si>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</si>
  <si>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</si>
  <si>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</si>
  <si>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</si>
  <si>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</si>
  <si>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</si>
  <si>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</si>
  <si>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</si>
  <si>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</si>
  <si>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</si>
  <si>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</si>
  <si>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</si>
  <si>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</si>
  <si>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</si>
  <si>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</si>
  <si>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</si>
  <si>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</si>
  <si>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</si>
  <si>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</si>
  <si>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</si>
  <si>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</si>
  <si>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</si>
  <si>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</si>
  <si>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</si>
  <si>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</si>
  <si>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</si>
  <si>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</si>
  <si>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</si>
  <si>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</si>
  <si>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</si>
  <si>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</si>
  <si>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</si>
  <si>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</si>
  <si>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</si>
  <si>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</si>
  <si>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</si>
  <si>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</si>
  <si>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</si>
  <si>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</si>
  <si>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</si>
  <si>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</si>
  <si>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</si>
  <si>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</si>
  <si>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</si>
  <si>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</si>
  <si>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</si>
  <si>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</si>
  <si>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</si>
  <si>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</si>
  <si>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</si>
  <si>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</si>
  <si>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</si>
  <si>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</si>
  <si>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</si>
  <si>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</si>
  <si>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</si>
  <si>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</si>
  <si>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</si>
  <si>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</si>
  <si>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</si>
  <si>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</si>
  <si>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</si>
  <si>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</si>
  <si>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</si>
  <si>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</si>
  <si>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</si>
  <si>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</si>
  <si>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</si>
  <si>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</si>
  <si>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</si>
  <si>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</si>
  <si>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</si>
  <si>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</si>
  <si>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</si>
  <si>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</si>
  <si>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</si>
  <si>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</si>
  <si>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</si>
  <si>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</si>
  <si>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</si>
  <si>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</si>
  <si>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</si>
  <si>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</si>
  <si>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</si>
  <si>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</si>
  <si>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</si>
  <si>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</si>
  <si>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</si>
  <si>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</si>
  <si>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</si>
  <si>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</si>
  <si>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</si>
  <si>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</si>
  <si>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</si>
  <si>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</si>
  <si>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</si>
  <si>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</si>
  <si>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</si>
  <si>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</si>
  <si>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</si>
  <si>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</si>
  <si>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</si>
  <si>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</si>
  <si>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</si>
  <si>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</si>
  <si>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</si>
  <si>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</si>
  <si>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</si>
  <si>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</si>
  <si>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</si>
  <si>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</si>
  <si>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</si>
  <si>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</si>
  <si>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</si>
  <si>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</si>
  <si>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</si>
  <si>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</si>
  <si>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</si>
  <si>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</si>
  <si>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</si>
  <si>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</si>
  <si>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</si>
  <si>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</si>
  <si>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</si>
  <si>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</si>
  <si>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</si>
  <si>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</si>
  <si>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</si>
  <si>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</si>
  <si>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</si>
  <si>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</si>
  <si>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</si>
  <si>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</si>
  <si>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</si>
  <si>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</si>
  <si>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</si>
  <si>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</si>
  <si>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</si>
  <si>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</si>
  <si>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</si>
  <si>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</si>
  <si>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</si>
  <si>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</si>
  <si>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</si>
  <si>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</si>
  <si>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</si>
  <si>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</si>
  <si>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</si>
  <si>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</si>
  <si>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</si>
  <si>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</si>
  <si>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</si>
  <si>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</si>
  <si>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</si>
  <si>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</si>
  <si>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</si>
  <si>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</si>
  <si>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</si>
  <si>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</si>
  <si>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</si>
  <si>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</si>
  <si>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</si>
  <si>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</si>
  <si>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</si>
  <si>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</si>
  <si>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</si>
  <si>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</si>
  <si>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</si>
  <si>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</si>
  <si>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</si>
  <si>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</si>
  <si>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</si>
  <si>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</si>
  <si>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</si>
  <si>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</si>
  <si>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</si>
  <si>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</si>
  <si>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</si>
  <si>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</si>
  <si>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</si>
  <si>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</si>
  <si>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</si>
  <si>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</si>
  <si>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</si>
  <si>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</si>
  <si>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</si>
  <si>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</si>
  <si>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</si>
  <si>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</si>
  <si>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</si>
  <si>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</si>
  <si>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</si>
  <si>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</si>
  <si>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</si>
  <si>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</si>
  <si>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</si>
  <si>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</si>
  <si>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</si>
  <si>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</si>
  <si>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</si>
  <si>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</si>
  <si>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</si>
  <si>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</si>
  <si>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</si>
  <si>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</si>
  <si>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</si>
  <si>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</si>
  <si>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</si>
  <si>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</si>
  <si>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</si>
  <si>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</si>
  <si>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</si>
  <si>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</si>
  <si>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</si>
  <si>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</si>
  <si>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</si>
  <si>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</si>
  <si>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</si>
  <si>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</si>
  <si>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</si>
  <si>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</si>
  <si>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</si>
  <si>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</si>
  <si>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</si>
  <si>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</si>
  <si>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</si>
  <si>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</si>
  <si>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</si>
  <si>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</si>
  <si>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</si>
  <si>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</si>
  <si>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</si>
  <si>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</si>
  <si>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</si>
  <si>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</si>
  <si>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</si>
  <si>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</si>
  <si>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</si>
  <si>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</si>
  <si>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</si>
  <si>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</si>
  <si>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</si>
  <si>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</si>
  <si>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</si>
  <si>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</si>
  <si>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</si>
  <si>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</si>
  <si>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</si>
  <si>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</si>
  <si>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</si>
  <si>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</si>
  <si>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</si>
  <si>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</si>
  <si>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</si>
  <si>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</si>
  <si>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</si>
  <si>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</si>
  <si>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</si>
  <si>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</si>
  <si>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</si>
  <si>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Municipio de Guanajuato</t>
  </si>
  <si>
    <t>Del 1 de Enero al 30 de Septiembre de 2024</t>
  </si>
  <si>
    <t xml:space="preserve"> BAJIO #13119840201 </t>
  </si>
  <si>
    <t>98 TIIE (Inversión diaria)</t>
  </si>
  <si>
    <t>SUBSIDIO PARA EL EMPLEO</t>
  </si>
  <si>
    <t>GOBIERNO DEL ESTADO</t>
  </si>
  <si>
    <t>SISTEMA MUNICIPAL DE AGUA POTABLE</t>
  </si>
  <si>
    <t>UNIDADES DE PRODUCCION RURAL</t>
  </si>
  <si>
    <t>COMISION DE DEPORTE DEL ESTADO</t>
  </si>
  <si>
    <t>FID 24444 FONDO PARA EL MEJORAMIENTO Y DESCENTRALIZACION AMBIENTAL DEL ESTADO DE GUANAJUATO</t>
  </si>
  <si>
    <t>CFE SUMINISTRADOR DE SERVICIOS</t>
  </si>
  <si>
    <t>GONZALEZ DIAZ JUAN MIGUEL</t>
  </si>
  <si>
    <t>RIOS SAMARRIPA FELIPE</t>
  </si>
  <si>
    <t>VILLANUEVA MARTINEZ JOSE ALBERTO</t>
  </si>
  <si>
    <t>ROSALES GOMEZ DIANA LIZETTE</t>
  </si>
  <si>
    <t>ORTEGA VALLEJO ERNESTO</t>
  </si>
  <si>
    <t>TRONCOSO SANCHEZ JOSE GILBERTO</t>
  </si>
  <si>
    <t>RAMIREZ MONREAL J JESUS</t>
  </si>
  <si>
    <t>HERNANDEZ FLORES MIGUEL ANGEL</t>
  </si>
  <si>
    <t>GONZALEZ RAMIREZ ANTONIO</t>
  </si>
  <si>
    <t>LONA PADRON MARIA DEL CARMEN</t>
  </si>
  <si>
    <t>JOSE FRANCISCO GONZALEZ RAMIREZ</t>
  </si>
  <si>
    <t>JESUS ABRAHAM MARTINEZ LOPEZ</t>
  </si>
  <si>
    <t>GRANADOS ROCHA NORMA MARIA</t>
  </si>
  <si>
    <t>RANGEL HERNANDEZ JOSEFINA</t>
  </si>
  <si>
    <t>RANGEL HERNANDEZ MA DE LOURDES</t>
  </si>
  <si>
    <t>ALVAREZ GONZALEZ EDGAR ARTURO</t>
  </si>
  <si>
    <t>MAURICIO HERIBERTO OROCIO MOLINA</t>
  </si>
  <si>
    <t>MORALES JUAREZ MARIA ERENDIRA</t>
  </si>
  <si>
    <t>GARCIA GARCIA MANUEL ALEJANDRO</t>
  </si>
  <si>
    <t>GUERRA CUELLAR MARIA ROSALBA</t>
  </si>
  <si>
    <t>TIERRABLANCA VIGUERIAS NICOLAS</t>
  </si>
  <si>
    <t>RODRIGUEZ IBARRA JUAN CARLOS</t>
  </si>
  <si>
    <t>RUIZ MONTES NANCY FLOR</t>
  </si>
  <si>
    <t>RODRIGUEZ LLAMAS ALEJANDRO</t>
  </si>
  <si>
    <t>PEREZ VERA ANTONIO</t>
  </si>
  <si>
    <t>VARGAS YEBRA MA DEL ROSARIO</t>
  </si>
  <si>
    <t>ANDREA FERNANDA ALVAREZ HERNANDEZ</t>
  </si>
  <si>
    <t>HERNANDEZ LARA ANA YANCY</t>
  </si>
  <si>
    <t>ALVAREZ VAZQUEZ EDGAR RAUL</t>
  </si>
  <si>
    <t>GARCIA GARCIA JUAN EDUARDO</t>
  </si>
  <si>
    <t>LARA ACOSTA JOSE MAURICIO</t>
  </si>
  <si>
    <t>VELAZQUEZ MARTINEZ DANIEL GERMAN</t>
  </si>
  <si>
    <t>GONZALEZ PERALES LISSET ALEJANDRA</t>
  </si>
  <si>
    <t>ALVAREZ ESCOBAR FLOR GUADALUPE</t>
  </si>
  <si>
    <t>LOPEZ ALVAREZ NOEMI ISABEL</t>
  </si>
  <si>
    <t>MORENO SANTAMARIA ROBERTO FABIAN</t>
  </si>
  <si>
    <t>RAMIREZ MIRANDA BLANCA ISELA</t>
  </si>
  <si>
    <t>RICO CABRERA LUZ ELENA</t>
  </si>
  <si>
    <t>ESPINDOLA TORRES LUIS BENITO</t>
  </si>
  <si>
    <t>FERNANDO ISRAEL OLIVA CORDERO</t>
  </si>
  <si>
    <t>VEGA LEDESMA JORGE FRANCISCO</t>
  </si>
  <si>
    <t>LOPEZ VILLALPANDO JUAN FERNANDO</t>
  </si>
  <si>
    <t>SANCHEZ RIOS ROSA ELIZABETH</t>
  </si>
  <si>
    <t>YEBRA MARTINEZ NORMA ADILENE</t>
  </si>
  <si>
    <t>GUERRERO LONA GERARDO</t>
  </si>
  <si>
    <t>SANCHEZ QUINTERO RUTH ISABEL</t>
  </si>
  <si>
    <t>LESCAS COPADO SANDRA ROSARIO</t>
  </si>
  <si>
    <t>LUNA TORRES ADRIANA GUADALUPE</t>
  </si>
  <si>
    <t>CISNEROS LOPEZ GUILLERMO</t>
  </si>
  <si>
    <t>DONATO RODRIGUEZ ANGELICA YAZMIN</t>
  </si>
  <si>
    <t>ANDRADE GARCIA MARTHA PATRICIA</t>
  </si>
  <si>
    <t>GAYTAN TORRES HUMBERTO</t>
  </si>
  <si>
    <t>BLANCAS MURRIETA ALICIA</t>
  </si>
  <si>
    <t>MARTINEZ ALVAREZ KATIA BERENICE</t>
  </si>
  <si>
    <t>JIMENEZ RAMIREZ HILDA</t>
  </si>
  <si>
    <t>RAMIREZ GUTIERREZ ONOFRE AURELIO</t>
  </si>
  <si>
    <t>MARIA GUADALUPE MURGUIA QUIROZ</t>
  </si>
  <si>
    <t>CARDONA MALDONADO PEDRO PABLO</t>
  </si>
  <si>
    <t>ORTEGA ABUNDES MONICO ANTONIO</t>
  </si>
  <si>
    <t>CHAVEZ PRADO MA. DOLORES</t>
  </si>
  <si>
    <t>JIMENEZ GUERRERO JUAN MANUEL</t>
  </si>
  <si>
    <t>CASTILLO MARTINEZ KARLA ELIZABETH</t>
  </si>
  <si>
    <t>VARGAS SANDOVAL JESUS ADRIAN ISMAEL</t>
  </si>
  <si>
    <t>TORRES SANCHEZ J. CARMEN</t>
  </si>
  <si>
    <t>GOMEZ CABRERA HAMBLET JAVIER</t>
  </si>
  <si>
    <t>SALAZAR LOPEZ JAIR EDUARDO</t>
  </si>
  <si>
    <t>GUERRA ZAVALA JORGE</t>
  </si>
  <si>
    <t>ALFARO CAMARGO CRISTIAN ISRAEL</t>
  </si>
  <si>
    <t>IVO ISRAEL RAMIREZ AREVALO</t>
  </si>
  <si>
    <t>RANGEL ZUÑIGA ANTONIO</t>
  </si>
  <si>
    <t>COVARRUBIAS RODRIGUEZ JOSUE</t>
  </si>
  <si>
    <t>ORTEGA HERNANDEZ DENISSE GUADALUPE</t>
  </si>
  <si>
    <t>LANDEROS CARMONA VERONICA GUADALUPE</t>
  </si>
  <si>
    <t>RABAGO VASCONCELOS KARILU</t>
  </si>
  <si>
    <t>VELAZQUEZ ALVARADO SUSANA</t>
  </si>
  <si>
    <t>VIGUERIAS MACIAS MARTHA ALICIA</t>
  </si>
  <si>
    <t>CABRERA CABRERA MARIA DEL CARMEN</t>
  </si>
  <si>
    <t>PEREZ MILLAN FERNANDO FELIPE</t>
  </si>
  <si>
    <t>HUGO ALEJANDRO ALCOCER GARCIA DE LE</t>
  </si>
  <si>
    <t>GONZALEZ MONTERO JOSE CHRISTIAN</t>
  </si>
  <si>
    <t>CRUCES VELEZ MAYRA NOEMI</t>
  </si>
  <si>
    <t>ARAUJO RODRIGUEZ IRVIN ANTONIO</t>
  </si>
  <si>
    <t>COSS MENDIOLA RICARDO MAJAEL</t>
  </si>
  <si>
    <t>JASSO HERNANDEZ KARLA JOSEFINA</t>
  </si>
  <si>
    <t>URBINA RODRIGUEZ ANDREA DEL CARMEN</t>
  </si>
  <si>
    <t>AVILA MORALES DANIELLA</t>
  </si>
  <si>
    <t>RODRIGUEZ ROSAS JUANA GUADALUPE</t>
  </si>
  <si>
    <t>ALVAREZ MARTINEZ VIOLETA VALENTINA</t>
  </si>
  <si>
    <t>GARCIA MORENO HOSNI EDDEF</t>
  </si>
  <si>
    <t>TORRES GARCIA JORGE</t>
  </si>
  <si>
    <t>SEGURA AVILA PAULINA ELIZABETH</t>
  </si>
  <si>
    <t>AGUILAR IBARRA ALFREDO</t>
  </si>
  <si>
    <t>ARZOLA SANTOYO MARISOL DEL ROCIO</t>
  </si>
  <si>
    <t>GARCIA PEÑUELAS MELVIS MONSERRAT</t>
  </si>
  <si>
    <t>NAVARRETE YEBRA MA. LETICIA</t>
  </si>
  <si>
    <t>MARTINEZ SANCHEZ DANIEL</t>
  </si>
  <si>
    <t>GUERRERO MENDEZ LUCIA</t>
  </si>
  <si>
    <t>LANDAVERDE SAUCEDO RAMON</t>
  </si>
  <si>
    <t>PORRAS DIOSDADO VERONICA</t>
  </si>
  <si>
    <t>TORRES MENDEZ EDGAR RICARDO</t>
  </si>
  <si>
    <t>GONZALEZ TRUJILLO JOSE SANTOS</t>
  </si>
  <si>
    <t>IVAN MENDOZA GUERRERO</t>
  </si>
  <si>
    <t>CLAUDIA RAMIREZ BUSTAMANTE</t>
  </si>
  <si>
    <t>JUAREZ LOZANO LUCIA</t>
  </si>
  <si>
    <t>URQUIZA RANGEL BERENICE ESTEFANIA</t>
  </si>
  <si>
    <t>ORTIZ RAMIREZ URIEL SAUL</t>
  </si>
  <si>
    <t>MURILLO AGUILERA IVAN</t>
  </si>
  <si>
    <t>GARCIA ZUÑIGA MIGUEL MANUEL</t>
  </si>
  <si>
    <t>SANDOVAL LOPEZ MIRIAM HORTENCIA</t>
  </si>
  <si>
    <t>RAMIREZ PEÑA JOSE VALENTIN</t>
  </si>
  <si>
    <t>CERON CALVILLO RAMIRO</t>
  </si>
  <si>
    <t>TORRES ALBA JULIO CESAR</t>
  </si>
  <si>
    <t>GONZALEZ ZAMARRIPA LILIANA</t>
  </si>
  <si>
    <t>CABRERA LOPEZ RAFAEL</t>
  </si>
  <si>
    <t>HERNANDEZ HERNANDEZ RUBEN</t>
  </si>
  <si>
    <t>LIRA TORRES LOURDES CATALINA</t>
  </si>
  <si>
    <t>MARQUEZ ORTIZ JUAN MANUEL</t>
  </si>
  <si>
    <t>ALVARADO RODRIGUEZ VICENTE</t>
  </si>
  <si>
    <t>MENDEZ CAMARGO ERIKA IVETTE</t>
  </si>
  <si>
    <t>NAVA PEREZ MARIA DOLORES</t>
  </si>
  <si>
    <t>MORALES HERNANDEZ MARIA FERNANDA</t>
  </si>
  <si>
    <t>INFANTE RODRIGUEZ ANA KAREN</t>
  </si>
  <si>
    <t>JASSO SANCHEZ JUAN GUILLERMO</t>
  </si>
  <si>
    <t>CHAVEZ HERNANDEZ VICTOR DE JESUS</t>
  </si>
  <si>
    <t>CELIA CAROLINA VALADEZ BELTRAN</t>
  </si>
  <si>
    <t>GARCIA CAMPOS NAOMY GUADALUPE</t>
  </si>
  <si>
    <t>ZUÑIGA SANDOVAL EFREN DANIEL</t>
  </si>
  <si>
    <t>RODRIGUEZ RAMIREZ EUGENIO</t>
  </si>
  <si>
    <t>RODRIGUEZ ROCHA MA. MAGDALENA</t>
  </si>
  <si>
    <t>RODRIGUEZ URIBE JAIME</t>
  </si>
  <si>
    <t>ROJAS JIMENEZ MIGUEL ANGEL</t>
  </si>
  <si>
    <t>ROSALES ORTA DULCE ROSALIA</t>
  </si>
  <si>
    <t>ROSAS OJEDA OMAR LUIS</t>
  </si>
  <si>
    <t>SALAZAR MACIAS MARINA</t>
  </si>
  <si>
    <t>SANCHEZ MARQUEZ EDGAR ALEJANDRO</t>
  </si>
  <si>
    <t>EDITH REBECA SANDOVAL LOPEZ</t>
  </si>
  <si>
    <t>SERAFIN MUÑOZ NOEMI KARLA</t>
  </si>
  <si>
    <t>TAPIA RAMIREZ ANA MONICA</t>
  </si>
  <si>
    <t>TAVERA FLORES LAURA</t>
  </si>
  <si>
    <t>TORRES HERNANDEZ MIGUEL FRANCISCO</t>
  </si>
  <si>
    <t>TORRES LONA RUTH</t>
  </si>
  <si>
    <t>ULLOA TAFOYA MARIO JESUS</t>
  </si>
  <si>
    <t>VALTIERRA VELAZQUEZ JOSE GUADALUPE</t>
  </si>
  <si>
    <t>VARELA HERNANDEZ MACARIO</t>
  </si>
  <si>
    <t>VARELA RANGEL NESTOR JESUS</t>
  </si>
  <si>
    <t>VEGA PATLAN ANA ALICIA</t>
  </si>
  <si>
    <t>VILLEGAS FLORES ILSE MARIA</t>
  </si>
  <si>
    <t>ZARATE DIAZ MARTIN</t>
  </si>
  <si>
    <t>ZARATE LANDEROS BRUNO ULISES</t>
  </si>
  <si>
    <t>SALAZAR AVILA ANA MARIA</t>
  </si>
  <si>
    <t>UGALDE GARCIA SAMUEL</t>
  </si>
  <si>
    <t>MAURICIO VAZQUEZ GONZALEZ</t>
  </si>
  <si>
    <t>GALINDO LOPEZ MARIA NELLY</t>
  </si>
  <si>
    <t>GONZALEZ FAJARDO BEATRIZ</t>
  </si>
  <si>
    <t>LOPEZ MENDOZA JOSE DE JESUS</t>
  </si>
  <si>
    <t>RODRIGUEZ RUIZ JORGE JOAQUIN</t>
  </si>
  <si>
    <t>RAMIREZ LEDESMA FABRICIO DAMIAN</t>
  </si>
  <si>
    <t>CAMPOS BRIONES MARCO ANTONIO</t>
  </si>
  <si>
    <t>FLORES GONZALEZ ROSA EUGENIA</t>
  </si>
  <si>
    <t>ESCOBAR SANCHEZ NANCY ROCIO</t>
  </si>
  <si>
    <t>ZARATE CHAGOYA SANDRA RAQUEL</t>
  </si>
  <si>
    <t>GARNICA ROCHA CESAR ADRIAN</t>
  </si>
  <si>
    <t>RUIZ LUNA MIGUEL ANGEL</t>
  </si>
  <si>
    <t>HERNANDEZ CASTILLO HUMBERTO CARLOS</t>
  </si>
  <si>
    <t>RAMIREZ AREVALO LAURA ROBERTA</t>
  </si>
  <si>
    <t>JONATHAN MORENO MEZA</t>
  </si>
  <si>
    <t>GONZALEZ PERALES JESUS ALEJANDRO</t>
  </si>
  <si>
    <t>BECERRIL HERNANDEZ MARCO ANTONIO</t>
  </si>
  <si>
    <t>LARA GUTIERREZ LAURA</t>
  </si>
  <si>
    <t>LEON SALINAS ABIGAIL</t>
  </si>
  <si>
    <t>MEZA GONZALEZ J. JESUS</t>
  </si>
  <si>
    <t>RANGEL LOPEZ JOSE MANUEL</t>
  </si>
  <si>
    <t>URQUIZA ACOSTA EDUARDO ATANASIO</t>
  </si>
  <si>
    <t>VARELA HERNANDEZ GREGORIO</t>
  </si>
  <si>
    <t>MORALES ARGOTE JESUS</t>
  </si>
  <si>
    <t>MARTINEZ MANRIQUEZ ERIC RICARDO</t>
  </si>
  <si>
    <t>YOLANDA VEGA GODINEZ</t>
  </si>
  <si>
    <t>BORJA LARA JULIETA</t>
  </si>
  <si>
    <t>ALVAREZ JARAMILLO JONATHAN</t>
  </si>
  <si>
    <t>DOMINGUEZ CISNEROS J JESUS</t>
  </si>
  <si>
    <t>MORALES ALVAREZ GALO</t>
  </si>
  <si>
    <t>BARRON MARTINEZ JOSE GUADALUPE</t>
  </si>
  <si>
    <t>MACIAS DIAZ RITA MONSERRAT</t>
  </si>
  <si>
    <t>BRISEÑO SANTILLAN MA ELENA</t>
  </si>
  <si>
    <t>CAMACHO LOPEZ LUIS MARCIAL</t>
  </si>
  <si>
    <t>ORTIZ PACHECO JORGE</t>
  </si>
  <si>
    <t>HERNANDEZ MUÑOZ JOSE HUMBERTO</t>
  </si>
  <si>
    <t>LARA OLMOS MARIA GRACIELA</t>
  </si>
  <si>
    <t>MERCADO LIRA LUCIA</t>
  </si>
  <si>
    <t>MARTINEZ ORDAZ JUAN CARLOS</t>
  </si>
  <si>
    <t>MELENDEZ RANGEL MARIA GUADALUPE</t>
  </si>
  <si>
    <t>GUTIERREZ DURAN LAURA NATALIA</t>
  </si>
  <si>
    <t>CHIA VELEZ J JESUS</t>
  </si>
  <si>
    <t>PACHECO MANZANO RICARDO FABIAN</t>
  </si>
  <si>
    <t>LOPEZ VIZGUERRA JAIME ALBERTO</t>
  </si>
  <si>
    <t>RANGEL ORTIZ BENJAMIN</t>
  </si>
  <si>
    <t>RAMIREZ MEJIA ERNESTO</t>
  </si>
  <si>
    <t>ROCHA SEGURA FABIOLA LETICIA</t>
  </si>
  <si>
    <t>BARRON LOPEZ RAFAEL</t>
  </si>
  <si>
    <t>CORREA PALACIOS MA DEL CARMEN</t>
  </si>
  <si>
    <t>MARTINEZ RIOS ALMA GABRIELA</t>
  </si>
  <si>
    <t>MIRELES VILLAFAÑA JESUS JACOBO</t>
  </si>
  <si>
    <t>PERALES CASTILLO JOSE ANTONIO</t>
  </si>
  <si>
    <t>BARAJAS SOLIS CRISTIAN DANIEL</t>
  </si>
  <si>
    <t>HERNANDEZ SANCHEZ ROCIO</t>
  </si>
  <si>
    <t>ZUÑIGA GUZMAN ADRIAN</t>
  </si>
  <si>
    <t>PUGA SANCHEZ GUILLERMO</t>
  </si>
  <si>
    <t>ROMERO BASULTO LAURA ELENA</t>
  </si>
  <si>
    <t>CANO ECHEVERRIA CRISTINA</t>
  </si>
  <si>
    <t>GALINDO GARCIA ERIK DANIEL</t>
  </si>
  <si>
    <t>GUERRA LOZA ROBERTO</t>
  </si>
  <si>
    <t>IBARRA GONZALEZ MARTHA ADRIANA</t>
  </si>
  <si>
    <t>JIMENEZ JUAREZ NANCY PAOLA</t>
  </si>
  <si>
    <t>LOPEZ JASSO JUAN MARTIN DE LA CRUZ</t>
  </si>
  <si>
    <t>MORADO MARIN MIRNA ARACELI</t>
  </si>
  <si>
    <t>RODRIGUEZ RANGEL ALMA ROSA</t>
  </si>
  <si>
    <t>VILLEGAS CORTES ERIKA FATIMA</t>
  </si>
  <si>
    <t>GUERRA BARRON KARINA FRANCISCA</t>
  </si>
  <si>
    <t>CHAVEZ VALDEZ CARLOS ALEJANDRO</t>
  </si>
  <si>
    <t>POHLS COVARRUBIAS CECILIA</t>
  </si>
  <si>
    <t>SILVIA LOZANO MORALES</t>
  </si>
  <si>
    <t>AYALA NEGRETE JOSEFINA MUSME</t>
  </si>
  <si>
    <t>PADILLA RANGEL MARIEL ALEJANDRA</t>
  </si>
  <si>
    <t>VEGA SALAS JUAN PABLO</t>
  </si>
  <si>
    <t>LOPEZ BALLESTEROS SELENE IRAIS</t>
  </si>
  <si>
    <t>TORRES GRANADOS LUIS CARLOS</t>
  </si>
  <si>
    <t>RANGEL CARRILLO DIANA GEORGINA</t>
  </si>
  <si>
    <t>JANNETH ALVARADO MARES</t>
  </si>
  <si>
    <t>PEREZ RAMIREZ ANA GRACIELA</t>
  </si>
  <si>
    <t>LOPEZ GARCIA ULISES CARLOS</t>
  </si>
  <si>
    <t>LEONEL HUMBERTO RAMIREZ RANGEL</t>
  </si>
  <si>
    <t>REYNA LUNA MARIANA DEL CARMEN</t>
  </si>
  <si>
    <t>MAYORGA MONTES JOAQUIN</t>
  </si>
  <si>
    <t>GUTIERREZ VALTIERRA JOSE LUIS</t>
  </si>
  <si>
    <t>BARRIENTOS NAJAR FELIPE</t>
  </si>
  <si>
    <t>BETANCOURT CORTES CLAUDIA ANGELICA</t>
  </si>
  <si>
    <t>BOLAÑOS BECERRA VICTOR MANUEL</t>
  </si>
  <si>
    <t>CANCHOLA RAMIREZ FAUSTO TOMAS</t>
  </si>
  <si>
    <t>CARRANZA SALGADO MARICELA</t>
  </si>
  <si>
    <t>CHAVEZ GODINEZ VERONICA</t>
  </si>
  <si>
    <t>FERNANDO CHAVEZ RICARDO</t>
  </si>
  <si>
    <t>CHAVEZ RIOS AGUSTIN</t>
  </si>
  <si>
    <t>CHAVEZ SANCHEZ LAURA</t>
  </si>
  <si>
    <t>CISNEROS FLORES RUBEN</t>
  </si>
  <si>
    <t>CORREA MEDINA MARTA LETICIA</t>
  </si>
  <si>
    <t>CORTES REYNA ALEJANDRO</t>
  </si>
  <si>
    <t>CRUZ MONTIEL OLIVIA DEL CARMEN</t>
  </si>
  <si>
    <t>CRUZ PALACIOS JULIETA GENOVEVA</t>
  </si>
  <si>
    <t>CUELLO BARRERA MARIA ELENA</t>
  </si>
  <si>
    <t>DAVILA CHAVEZ GLORIA</t>
  </si>
  <si>
    <t>DIAZ ALVAREZ CLAUDIA</t>
  </si>
  <si>
    <t>DIAZ VALENCIA ALFONSO</t>
  </si>
  <si>
    <t>DONATO CANO DANIEL ARMANDO</t>
  </si>
  <si>
    <t>DUARTE HERNANDEZ JORGE</t>
  </si>
  <si>
    <t>ESCAREÑO GONZALEZ MA. GUADALUPE</t>
  </si>
  <si>
    <t>FLORES DOMINGUEZ JUAN DANIEL</t>
  </si>
  <si>
    <t>FLORES HERRERA DANIEL</t>
  </si>
  <si>
    <t>GARCIA REA LEONARDO</t>
  </si>
  <si>
    <t>GARCIA VALTIERRA J. JESUS</t>
  </si>
  <si>
    <t>GASCA ZARATE VIRGINIA</t>
  </si>
  <si>
    <t>GAYTAN AGUIRRE SANDRA IVONNE</t>
  </si>
  <si>
    <t>GOMEZ ROMERO JUANA MARIA</t>
  </si>
  <si>
    <t>GONZALEZ AGUILAR JUANA</t>
  </si>
  <si>
    <t>GONZALEZ CABRERA MA GLORIA</t>
  </si>
  <si>
    <t>GONZALEZ RAMIREZ MAYRA PATRICIA</t>
  </si>
  <si>
    <t>GUERRA JUAREZ JUANA TERESA</t>
  </si>
  <si>
    <t>GUTIERREZ CHIA JUAN CARLOS</t>
  </si>
  <si>
    <t>GUTIERREZ ELORZA JULIETA</t>
  </si>
  <si>
    <t>GUTIERREZ ELORZA LILIANA</t>
  </si>
  <si>
    <t>GUTIERREZ VAZQUEZ MA. CARMEN</t>
  </si>
  <si>
    <t>HERNANDEZ GASPAR RODRIGO</t>
  </si>
  <si>
    <t>HERNANDEZ MILAN MARTIN</t>
  </si>
  <si>
    <t>HERNANDEZ OJEDA JUAN CARLOS</t>
  </si>
  <si>
    <t>HERNANDEZ PEREZ BACILIO</t>
  </si>
  <si>
    <t>HERNANDEZ RAMIREZ EDNA MARIBEL</t>
  </si>
  <si>
    <t>HERRERA CAMARGO HECTOR</t>
  </si>
  <si>
    <t>HERRERA GOMEZ MARIA GUADALUPE</t>
  </si>
  <si>
    <t>IBARRA JAIME VICTOR HUGO</t>
  </si>
  <si>
    <t>JARAMILLO CELAYOS MA. SUSANA</t>
  </si>
  <si>
    <t>JASSO YEBRA JAVIER ALEJANDRO</t>
  </si>
  <si>
    <t>JIMENEZ ESPARZA MARCELA</t>
  </si>
  <si>
    <t>JUAREZ GONZALEZ VICTOR ELOY</t>
  </si>
  <si>
    <t>JUAREZ VALTIERRA JUANA ANDREA</t>
  </si>
  <si>
    <t>LEDESMA ACOSTA JUAN JOSE</t>
  </si>
  <si>
    <t>LEON SALINAS MA. TERESITA</t>
  </si>
  <si>
    <t>LOPEZ GARCIA JUAN DAVID</t>
  </si>
  <si>
    <t>MACIAS CERVANTES CLARA ELENA</t>
  </si>
  <si>
    <t>MAGAÑA MALDONADO OMAR GERARDO</t>
  </si>
  <si>
    <t>MANDUJANO GARCIA IRMA</t>
  </si>
  <si>
    <t>MANRIQUEZ OLMOS MA. DE LOS ANGELES</t>
  </si>
  <si>
    <t>MANRIQUEZ RAMIREZ CARLOS ISMAEL</t>
  </si>
  <si>
    <t>MARIN ARREGUIN J. JESUS</t>
  </si>
  <si>
    <t>MARTINEZ CRUZ ROBERTO</t>
  </si>
  <si>
    <t>MARTINEZ PRIETO ERIKA ELIZABETH</t>
  </si>
  <si>
    <t>MONTERO RIVAS MARIA GUADALUPE</t>
  </si>
  <si>
    <t>MORALES LOPEZ CLAUDIA LORENA</t>
  </si>
  <si>
    <t>MURILLO DIAZ ANA BIBIANA</t>
  </si>
  <si>
    <t>NIETO MENDOZA RAUL</t>
  </si>
  <si>
    <t>OROCIO GARCIA M. CARMEN</t>
  </si>
  <si>
    <t>OROZCO ORTEGA SAUL</t>
  </si>
  <si>
    <t>OROZCO ORTIZ ERIKA</t>
  </si>
  <si>
    <t>ORTEGA RUEDA NORMA ELENA</t>
  </si>
  <si>
    <t>ORTIZ VELAZQUEZ ANA ROSA</t>
  </si>
  <si>
    <t>PACHECO VILLEGAS MARIA DE LA LUZ</t>
  </si>
  <si>
    <t>PADILLA RAYAS JOSE ALFREDO</t>
  </si>
  <si>
    <t>PEDROZA LOZANO JESUS</t>
  </si>
  <si>
    <t>PEREZ FLORES CRISTINA</t>
  </si>
  <si>
    <t>PEREZ RODRIGUEZ MAGDALENA</t>
  </si>
  <si>
    <t>PRADO CASTILLO JOSE LUIS</t>
  </si>
  <si>
    <t>RAMIREZ AGUILAR FELIPE DE JESUS</t>
  </si>
  <si>
    <t>RAMIREZ MARMOLEJO ALBERTO</t>
  </si>
  <si>
    <t>RAMIREZ MARQUEZ JAVIER</t>
  </si>
  <si>
    <t>RAMIREZ RIVERA EVA MARIA</t>
  </si>
  <si>
    <t>RAMIREZ SALAZAR JOSE CRUZ</t>
  </si>
  <si>
    <t>RANGEL HERMOSILLO MARIA GABRIELA</t>
  </si>
  <si>
    <t>RENDON GAYTAN J. JESUS</t>
  </si>
  <si>
    <t>REYES GOMEZ MATILDE</t>
  </si>
  <si>
    <t>ROCHA ORTIZ MARIO</t>
  </si>
  <si>
    <t>RODRIGUEZ AYALA ALEJANDRO MANUEL</t>
  </si>
  <si>
    <t>ACEVEDO AGUILAR JOSEFINA</t>
  </si>
  <si>
    <t>AGREDA GUERRERO LUZ MARCELA</t>
  </si>
  <si>
    <t>AGUILAR GONZALEZ JUANA GABRIELA</t>
  </si>
  <si>
    <t>ARAUJO OROS FRANCISCO</t>
  </si>
  <si>
    <t>ARIAS GUTIERREZ BLANCA MARISOL</t>
  </si>
  <si>
    <t>ARREDONDO CAUDILLO PAULO ANTONIO</t>
  </si>
  <si>
    <t>ANAYANTZIN LUNA GALLEGOS</t>
  </si>
  <si>
    <t>FRANCISCO HERON GARCIA LOPEZ</t>
  </si>
  <si>
    <t>LUZ TERESA VELAZQUEZ RODRIGUEZ</t>
  </si>
  <si>
    <t>MARIA FERNANDA PEREZ LOZANO</t>
  </si>
  <si>
    <t>JUAN PATLAN LUNA</t>
  </si>
  <si>
    <t>JUANA ALONDRA LOPEZ FONSECA</t>
  </si>
  <si>
    <t>MIGUEL ALEJANDRO RODRIGUEZ MORALES</t>
  </si>
  <si>
    <t>IVAN MENDEZ VALADEZ</t>
  </si>
  <si>
    <t>ROSA CAROLA RAMIREZ LOPEZ</t>
  </si>
  <si>
    <t>GABRIELA BERENICE RANGEL JASSO</t>
  </si>
  <si>
    <t>REBECA NAYELI GARCIA PICHARDO</t>
  </si>
  <si>
    <t>RUTH EDITH RUIZ RODRIGUEZ</t>
  </si>
  <si>
    <t>CLAUDIA DEL CARMEN PORRAS ROCHA</t>
  </si>
  <si>
    <t>ERENDIRA GABRIELA SANDOVAL ARELLANO</t>
  </si>
  <si>
    <t>ALITZEL RIVERA FLORES</t>
  </si>
  <si>
    <t>MARIO ORTEGA RODRIGUEZ</t>
  </si>
  <si>
    <t>MARCO ANTONIO ARAUJO ZAVALA</t>
  </si>
  <si>
    <t>BRYAN JAIR CALZADA GODINEZ</t>
  </si>
  <si>
    <t>MAURIZIO IBARRA AGUILERA</t>
  </si>
  <si>
    <t>MARIA MERCEDES RODRIGUEZ GONZALEZ</t>
  </si>
  <si>
    <t>GEMMA IRAIS JASSO SALAZAR</t>
  </si>
  <si>
    <t>DANIEL PEREZ GUTIERREZ</t>
  </si>
  <si>
    <t>JOSE ALFREDO MEDINA CASTRO</t>
  </si>
  <si>
    <t>BERTHA LETICIA RODRIGUEZ</t>
  </si>
  <si>
    <t>MARIA GUADALUPE ROCHA SANCHEZ</t>
  </si>
  <si>
    <t>JAIRO DANIEL BLADIMIR ARREDONDO GON</t>
  </si>
  <si>
    <t>HILARIO RAMIREZ ANDRADE</t>
  </si>
  <si>
    <t>MOISES DE JESUS SANCHEZ VILLANUEVA</t>
  </si>
  <si>
    <t>YESENIA LOPEZ RANGEL</t>
  </si>
  <si>
    <t>EDGAR BARRON NAVARRO</t>
  </si>
  <si>
    <t>ANA VIRIDIANA RIVERA LOPEZ</t>
  </si>
  <si>
    <t>ALEJANDRA ATZIRI HERNANDEZ GONZALEZ</t>
  </si>
  <si>
    <t>PRINCESS ALINE FALCON PEREZ</t>
  </si>
  <si>
    <t>MARICRUZ PADRON BARRON</t>
  </si>
  <si>
    <t>CYNDI GISELLA ROBLES RAMIREZ</t>
  </si>
  <si>
    <t>BERTHA VERONICA GONZALEZ HERNANDEZ</t>
  </si>
  <si>
    <t>ANA GABRIELA CALVILLO MAYORGA</t>
  </si>
  <si>
    <t>MARIA SUSANA CALDERON PEÑA</t>
  </si>
  <si>
    <t>IVAN MARTINEZ ROJAS</t>
  </si>
  <si>
    <t>CARLOS MARTIN ULLOA RODRIGUEZ</t>
  </si>
  <si>
    <t>ENRIQUE LIRA LICON</t>
  </si>
  <si>
    <t>DANIEL XELHUA LANUZA RODE</t>
  </si>
  <si>
    <t>NORMA ALEJANDRA VAZQUEZ JIMENEZ</t>
  </si>
  <si>
    <t>JOSE LUIS TORRES GONZALEZ</t>
  </si>
  <si>
    <t>ITZEL AMAYA CHAGOLLA</t>
  </si>
  <si>
    <t>GABRIEL CERVANTES TREJO</t>
  </si>
  <si>
    <t>LAURA CORTES ARGOTE</t>
  </si>
  <si>
    <t>GILBERTO ISRAEL NAVARRO BASALDUA</t>
  </si>
  <si>
    <t>EUGENIO MONTERO ROMERO</t>
  </si>
  <si>
    <t>JOSE MARIO CABRERA SOLIS</t>
  </si>
  <si>
    <t>JOSE ANDRES GONZALEZ SANDOVAL</t>
  </si>
  <si>
    <t>ALEJANDRO BARBARINO SOSA</t>
  </si>
  <si>
    <t>MIGUEL ANGEL GARCIA CONTRERAS</t>
  </si>
  <si>
    <t>SILVIA ROCHA MORA</t>
  </si>
  <si>
    <t>MARTHA CATALINA REGALADO RAMIREZ</t>
  </si>
  <si>
    <t>LETICIA RODRIGUEZ ROCHA</t>
  </si>
  <si>
    <t>JESUS EDUARDO DIAZ VALENCIA</t>
  </si>
  <si>
    <t>SANDRA PAOLA SALAZAR PERALES</t>
  </si>
  <si>
    <t>MONICA MEDRANO TORRES</t>
  </si>
  <si>
    <t>NOE PALAFOX SANTOS</t>
  </si>
  <si>
    <t>JUAN JOSE PEREZ HERNANDEZ</t>
  </si>
  <si>
    <t>JAVIER ORDAZ LUNA</t>
  </si>
  <si>
    <t>OLGA CECILIA DOMINGUEZ ROCHA</t>
  </si>
  <si>
    <t>WENDY CECILIA RAMIREZ MERCADO</t>
  </si>
  <si>
    <t>CARLOS ALFREDO VAZQUEZ ARAUJO</t>
  </si>
  <si>
    <t>CARMEN JULIA SEGOVIANO VERGARA</t>
  </si>
  <si>
    <t>JAZIVE JAZMIN OJEDA SANCHEZ</t>
  </si>
  <si>
    <t>CARLA GUADALUPE MONTIEL LANDIN</t>
  </si>
  <si>
    <t>JOSE DE JESUS LAURENTINO</t>
  </si>
  <si>
    <t>JOSE GUADALUPE ZARATE VAZQUEZ</t>
  </si>
  <si>
    <t>HECTOR MANUEL VERGARA BARAJAS</t>
  </si>
  <si>
    <t>CARMEN SARAI GODINEZ PONCE</t>
  </si>
  <si>
    <t>SERGIO EDUARDO RIVERA RAMIREZ</t>
  </si>
  <si>
    <t>ABRAHAM DE JESUS GUERRERO CARRILLO</t>
  </si>
  <si>
    <t>MARIA DEL CARMEN MOLINA RIVERA</t>
  </si>
  <si>
    <t>MA. ELIZABETH PALAFOX LOPEZ</t>
  </si>
  <si>
    <t>CANDELARIA RAMIREZ GONZALEZ</t>
  </si>
  <si>
    <t>KARLA ALEJANDRA MENDEZ HERNANDEZ</t>
  </si>
  <si>
    <t>JOSE ENRIQUE CAUDILLO PALAFOX</t>
  </si>
  <si>
    <t>ANA LILIA MARTINEZ RAMIREZ</t>
  </si>
  <si>
    <t>LIBRADO ROCHA CHIA</t>
  </si>
  <si>
    <t>NANCY MONTOYA AGUILAR</t>
  </si>
  <si>
    <t>FELICIANO GUTIERREZ ZARATE</t>
  </si>
  <si>
    <t>JUANA RAMIREZ LOZANO</t>
  </si>
  <si>
    <t>LUIS GONZALO MARTINEZ CORTES</t>
  </si>
  <si>
    <t>JESUS ENRIQUE MARTINEZ MARTINEZ</t>
  </si>
  <si>
    <t>LUIS ENRIQUE CAMARILLO</t>
  </si>
  <si>
    <t>Saldo del periodo y de ejercicios anteriores</t>
  </si>
  <si>
    <t>Gastos a reserva de comprobar</t>
  </si>
  <si>
    <t xml:space="preserve">Anticipos de Sueldo </t>
  </si>
  <si>
    <t>SARAI BETSABE GUERRA FLORES</t>
  </si>
  <si>
    <t>MONTIEL MIRANDA JULIO CESAR</t>
  </si>
  <si>
    <t>HECTOR ENRIQUE CORONA LEON</t>
  </si>
  <si>
    <t>ORDAZ LUNA JERONIMO</t>
  </si>
  <si>
    <t>SANCHEZ CORDERO GERALDINE</t>
  </si>
  <si>
    <t>VERONICA VILLEGAS VILLEGAS</t>
  </si>
  <si>
    <t>MAYORGA CARMONA MA DE JESUS</t>
  </si>
  <si>
    <t>GARCIA BARAJAS PEDRO EDUARDO</t>
  </si>
  <si>
    <t>LOPEZ ALVARADO ALINA BETZABETH</t>
  </si>
  <si>
    <t>RANGEL MARTINEZ JUAN NICOLAS</t>
  </si>
  <si>
    <t>ALVARADO LUNA ESPERANZA</t>
  </si>
  <si>
    <t>Fondos Revolventes</t>
  </si>
  <si>
    <t>JUAREZ JUAREZ GUSTAVO EDUARDO</t>
  </si>
  <si>
    <t>HERNANDEZ GUTIERREZ BENITA</t>
  </si>
  <si>
    <t>OFICINA DE CONVENCIONES Y VISITANTE</t>
  </si>
  <si>
    <t>TRABAJOS Y SERVICIOS GENERALES</t>
  </si>
  <si>
    <t>INSTITUTO MUNICIPAL DE PLANEACION</t>
  </si>
  <si>
    <t>COMUNIDAD CAÑADA DE BUSTOS</t>
  </si>
  <si>
    <t>COMUNIDAD SAN JOSE DE LLANOS</t>
  </si>
  <si>
    <t>VAZQUEZ LOPEZ CESAR</t>
  </si>
  <si>
    <t>RUIZ ELBA ISELA</t>
  </si>
  <si>
    <t>PALAZUELOS GAXIOLA MARTHA</t>
  </si>
  <si>
    <t>A I CONCEPTS CONSTRUCTION</t>
  </si>
  <si>
    <t>MURRIETA RIOS HECTOR GUILLERMO</t>
  </si>
  <si>
    <t>COMISION MUNICIPAL DEL DEPORTE DE</t>
  </si>
  <si>
    <t>SERVICIO DE ADMINISTRACION</t>
  </si>
  <si>
    <t>HDI SEGUROS SA DE CV</t>
  </si>
  <si>
    <t>INSTITUTO DE SEGURIDAD SOCIAL</t>
  </si>
  <si>
    <t>SECRETARIA DE FINANZAS INVERSION</t>
  </si>
  <si>
    <t>CAMARA MEXICANA DE LA INDUSTRIA</t>
  </si>
  <si>
    <t>CONSTRUCCIONES OCTRIZ SA DE CV</t>
  </si>
  <si>
    <t>GONZALEZ MONTIEL NANCY ADRIANA</t>
  </si>
  <si>
    <t>REYES VARGAS ANA ELIZABETH</t>
  </si>
  <si>
    <t>CERVANTES RAMIREZ ELENA</t>
  </si>
  <si>
    <t>BARAJAS MORENO MARIA GUADALUPE</t>
  </si>
  <si>
    <t>GAMEZ ALAMILLA PATRICIA</t>
  </si>
  <si>
    <t>HERRERA TUDON ADRIANA</t>
  </si>
  <si>
    <t>RODRIGUEZ RAMONA</t>
  </si>
  <si>
    <t>DOMINGUEZ RANGEL MARTINA</t>
  </si>
  <si>
    <t>ESTRADA HERNANDEZ LUIS MANUEL</t>
  </si>
  <si>
    <t>ROJAS BARCENAS FELIX GERARDO</t>
  </si>
  <si>
    <t>RAMIREZ CHAVEZ ADRIANA</t>
  </si>
  <si>
    <t>LANDEROS RAMIREZ IRLANDA SARAHI</t>
  </si>
  <si>
    <t>ROCHA ARGOTE FERNANDO</t>
  </si>
  <si>
    <t>MIRELES GONZALEZ ANTONIO LEOBARDO</t>
  </si>
  <si>
    <t>LUNA GUERRA LUIS ALBERTO</t>
  </si>
  <si>
    <t>DELGADO CASILLAS MONSERRAT</t>
  </si>
  <si>
    <t>PATLAN RANGEL MARIA RUSVELINA</t>
  </si>
  <si>
    <t>MENDOZA MORENO LUIS BENJAMIN</t>
  </si>
  <si>
    <t>RAMIREZ VELAZQUEZ ADRIANA GUADALUPE</t>
  </si>
  <si>
    <t>BARRIENTOS ZARATE SANDRA IVETTE</t>
  </si>
  <si>
    <t>MARQUEZ HERRERA ANA BEATRIZ</t>
  </si>
  <si>
    <t>LOPEZ FERNANDO</t>
  </si>
  <si>
    <t>HERNANDEZ HERRERA ALICIA</t>
  </si>
  <si>
    <t>RODRIGUEZ ROCHA JUAN ARMANDO</t>
  </si>
  <si>
    <t>TAVERA CERVANTES ARTURO</t>
  </si>
  <si>
    <t>INTERESES GENERADOS POR COBRAR</t>
  </si>
  <si>
    <t>Saldo del periodo</t>
  </si>
  <si>
    <t>FIGUEROA TRUJILLO MARIO GUADALUPE</t>
  </si>
  <si>
    <t>ORGANIZACION EMPRESARIAL POSTES</t>
  </si>
  <si>
    <t>JOVANA CECILIA MENDOZA MARTINEZ</t>
  </si>
  <si>
    <t>SEGURITECH PRIVADA SA DE CV</t>
  </si>
  <si>
    <t>Saldo de anticipo a proveedores pendientes de amortizar.</t>
  </si>
  <si>
    <t>SECRETARIA DE LA DEFENSA NACIONAL</t>
  </si>
  <si>
    <t>JR.CONSTRUCCIONES MOVIMIENTOS Y</t>
  </si>
  <si>
    <t>AGUILAR GUTIERREZ JOEL HUMBERTO</t>
  </si>
  <si>
    <t>ADRIAN RAYAS ALVAREZ</t>
  </si>
  <si>
    <t>PEDRO ALBERTO GUTIERREZ LOZANO</t>
  </si>
  <si>
    <t>CONSTRUCCIONES RAMIREZ PALMA S A</t>
  </si>
  <si>
    <t>CONSULTORIA Y ASESORIA EN PROCESOS</t>
  </si>
  <si>
    <t>NAVARRETE MACIAS BENJAMIN</t>
  </si>
  <si>
    <t>ARKONSA PROYECTOS CONSTRUCCION</t>
  </si>
  <si>
    <t>RAMOS ARROYO LUIS HECTOR</t>
  </si>
  <si>
    <t>MOVIMIENTOS INDUSTRIALES DE LA</t>
  </si>
  <si>
    <t>URBANIZACIONES Y EDIFICACIONES</t>
  </si>
  <si>
    <t>PUGA SERAFIN ENRIQUE</t>
  </si>
  <si>
    <t>CONSTRUCTORA ERSO SA DE CV</t>
  </si>
  <si>
    <t>JVR CONSTRUCCIONES SA DE CV</t>
  </si>
  <si>
    <t>MARCO ANTONIO MARTINEZ ORDAZ</t>
  </si>
  <si>
    <t>CONSTRUCTORA Y CONSULTORA VIAN</t>
  </si>
  <si>
    <t>INGENIO E INNOVACION DE LA</t>
  </si>
  <si>
    <t>JONATHAN CRISTIAN GRANADOS MORALES</t>
  </si>
  <si>
    <t>CONSTRUCTORA COMERCIALIZADORA Y</t>
  </si>
  <si>
    <t>OMAR RAFAEL BARAJAS SOLIS</t>
  </si>
  <si>
    <t>LYSMA CONSTRUCCIONES SA DE CV</t>
  </si>
  <si>
    <t>GONZALEZ Y GONZALEZ ARQUITECTURA</t>
  </si>
  <si>
    <t>CONTRATISTAS CENTENARIO SA DE CV</t>
  </si>
  <si>
    <t>OSVALDO DAVID MIRELES CALZADA</t>
  </si>
  <si>
    <t>FRANCISCO JAVIER SAUCEDO ROCHA</t>
  </si>
  <si>
    <t>ARVENSA CONSULTORIA Y CONSTRUCCION</t>
  </si>
  <si>
    <t>FELIPE DE JESUS PEREZ AGUILERA</t>
  </si>
  <si>
    <t>COINCY SA DE CV</t>
  </si>
  <si>
    <t>Saldo de anticipo a contratistas pendientes de amortizar.</t>
  </si>
  <si>
    <t>Depreción calculada conforme al Acuerdo por el que se Reforman las Reglas Específicas del Registro y Valoración del Patrimonio, emitido por el CONAC.</t>
  </si>
  <si>
    <t>CUENTAS DE ORDEN PRESUPUESTARIO</t>
  </si>
  <si>
    <t>Demandas Judiciales en Proceso de Resolución</t>
  </si>
  <si>
    <t>Otras Prestaciones al personal base y de confianza</t>
  </si>
  <si>
    <t>Sueldos al personal base y de confianza</t>
  </si>
  <si>
    <t>Pago a prestadores de servicios profesionales, técnicos.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</si>
</sst>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7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5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9" fillId="0" borderId="0" xfId="8" applyNumberFormat="1" applyFont="1" applyAlignment="1">
      <alignment horizontal="center"/>
    </xf>
    <xf numFmtId="0" fontId="9" fillId="0" borderId="0" xfId="0" applyNumberFormat="1" applyFont="1" applyAlignment="1">
      <alignment vertical="top"/>
    </xf>
    <xf numFmtId="4" fontId="9" fillId="0" borderId="0" xfId="0" applyNumberFormat="1" applyFont="1" applyAlignment="1">
      <alignment vertical="top"/>
    </xf>
    <xf numFmtId="43" fontId="9" fillId="0" borderId="0" xfId="18" applyFont="1"/>
    <xf numFmtId="4" fontId="8" fillId="7" borderId="1" xfId="13" applyNumberFormat="1" applyFont="1" applyFill="1" applyBorder="1" applyAlignment="1">
      <alignment horizontal="right" vertical="center" wrapText="1" indent="1"/>
    </xf>
    <xf numFmtId="4" fontId="8" fillId="0" borderId="1" xfId="13" applyNumberFormat="1" applyFont="1" applyBorder="1" applyAlignment="1">
      <alignment horizontal="right" vertical="center" wrapText="1" indent="1"/>
    </xf>
    <xf numFmtId="4" fontId="9" fillId="0" borderId="1" xfId="13" applyNumberFormat="1" applyFont="1" applyBorder="1" applyAlignment="1">
      <alignment horizontal="right" vertical="center" indent="1"/>
    </xf>
    <xf numFmtId="4" fontId="8" fillId="7" borderId="1" xfId="13" applyNumberFormat="1" applyFont="1" applyFill="1" applyBorder="1" applyAlignment="1">
      <alignment horizontal="right"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1" fillId="0" borderId="1" xfId="13" applyNumberFormat="1" applyFont="1" applyBorder="1" applyAlignment="1">
      <alignment horizontal="right" vertical="center" wrapText="1" indent="1"/>
    </xf>
    <xf numFmtId="4" fontId="2" fillId="0" borderId="1" xfId="13" applyNumberFormat="1" applyFont="1" applyBorder="1" applyAlignment="1">
      <alignment horizontal="right" vertical="center" indent="1"/>
    </xf>
    <xf numFmtId="43" fontId="5" fillId="0" borderId="0" xfId="18" applyFont="1"/>
    <xf numFmtId="43" fontId="0" fillId="0" borderId="0" xfId="18" applyFont="1" applyAlignment="1">
      <alignment vertical="top"/>
    </xf>
    <xf numFmtId="4" fontId="9" fillId="0" borderId="0" xfId="8" applyNumberFormat="1" applyFont="1"/>
    <xf numFmtId="4" fontId="9" fillId="0" borderId="0" xfId="8" applyNumberFormat="1" applyFont="1"/>
    <xf numFmtId="4" fontId="9" fillId="0" borderId="0" xfId="0" applyNumberFormat="1" applyFont="1"/>
    <xf numFmtId="4" fontId="5" fillId="0" borderId="0" xfId="0" applyNumberFormat="1" applyFont="1"/>
    <xf numFmtId="4" fontId="5" fillId="0" borderId="0" xfId="0" applyNumberFormat="1" applyFont="1"/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7">
    <cellStyle name="Hipervínculo" xfId="11" builtinId="8"/>
    <cellStyle name="Millares" xfId="18" builtinId="3"/>
    <cellStyle name="Millares 2" xfId="1"/>
    <cellStyle name="Millares 2 2" xfId="15"/>
    <cellStyle name="Millares 2 2 2" xfId="22"/>
    <cellStyle name="Millares 2 3" xfId="16"/>
    <cellStyle name="Millares 2 3 2" xfId="23"/>
    <cellStyle name="Millares 2 4" xfId="20"/>
    <cellStyle name="Millares 2 5" xfId="21"/>
    <cellStyle name="Millares 3" xfId="19"/>
    <cellStyle name="Millares 3 2" xfId="26"/>
    <cellStyle name="Millares 4" xfId="17"/>
    <cellStyle name="Millares 4 2" xfId="24"/>
    <cellStyle name="Millares 5" xfId="25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45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E35" sqref="E35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70" t="s">
        <v>599</v>
      </c>
      <c r="B1" s="171"/>
      <c r="C1" s="106" t="s">
        <v>493</v>
      </c>
      <c r="D1" s="107">
        <v>2024</v>
      </c>
    </row>
    <row r="2" spans="1:4" ht="16.149999999999999" customHeight="1" x14ac:dyDescent="0.2">
      <c r="A2" s="172" t="s">
        <v>492</v>
      </c>
      <c r="B2" s="173"/>
      <c r="C2" s="10" t="s">
        <v>494</v>
      </c>
      <c r="D2" s="108" t="s">
        <v>499</v>
      </c>
    </row>
    <row r="3" spans="1:4" ht="16.149999999999999" customHeight="1" x14ac:dyDescent="0.2">
      <c r="A3" s="174" t="s">
        <v>600</v>
      </c>
      <c r="B3" s="175"/>
      <c r="C3" s="10" t="s">
        <v>495</v>
      </c>
      <c r="D3" s="109">
        <v>3</v>
      </c>
    </row>
    <row r="4" spans="1:4" ht="16.149999999999999" customHeight="1" x14ac:dyDescent="0.2">
      <c r="A4" s="176" t="s">
        <v>514</v>
      </c>
      <c r="B4" s="177"/>
      <c r="C4" s="177"/>
      <c r="D4" s="178"/>
    </row>
    <row r="5" spans="1:4" ht="15" customHeight="1" x14ac:dyDescent="0.2">
      <c r="A5" s="86" t="s">
        <v>29</v>
      </c>
      <c r="B5" s="85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478</v>
      </c>
      <c r="B10" s="37" t="s">
        <v>555</v>
      </c>
    </row>
    <row r="11" spans="1:4" x14ac:dyDescent="0.2">
      <c r="A11" s="36" t="s">
        <v>479</v>
      </c>
      <c r="B11" s="37" t="s">
        <v>275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80</v>
      </c>
      <c r="B15" s="37" t="s">
        <v>487</v>
      </c>
    </row>
    <row r="16" spans="1:4" x14ac:dyDescent="0.2">
      <c r="A16" s="36" t="s">
        <v>7</v>
      </c>
      <c r="B16" s="37" t="s">
        <v>488</v>
      </c>
    </row>
    <row r="17" spans="1:2" x14ac:dyDescent="0.2">
      <c r="A17" s="36" t="s">
        <v>8</v>
      </c>
      <c r="B17" s="37" t="s">
        <v>79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489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112</v>
      </c>
    </row>
    <row r="25" spans="1:2" x14ac:dyDescent="0.2">
      <c r="A25" s="36" t="s">
        <v>21</v>
      </c>
      <c r="B25" s="37" t="s">
        <v>583</v>
      </c>
    </row>
    <row r="26" spans="1:2" x14ac:dyDescent="0.2">
      <c r="A26" s="36" t="s">
        <v>585</v>
      </c>
      <c r="B26" s="37" t="s">
        <v>586</v>
      </c>
    </row>
    <row r="27" spans="1:2" x14ac:dyDescent="0.2">
      <c r="A27" s="36" t="s">
        <v>584</v>
      </c>
      <c r="B27" s="37" t="s">
        <v>587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591</v>
      </c>
    </row>
    <row r="31" spans="1:2" x14ac:dyDescent="0.2">
      <c r="A31" s="36" t="s">
        <v>27</v>
      </c>
      <c r="B31" s="37" t="s">
        <v>592</v>
      </c>
    </row>
    <row r="32" spans="1:2" x14ac:dyDescent="0.2">
      <c r="A32" s="36" t="s">
        <v>38</v>
      </c>
      <c r="B32" s="37" t="s">
        <v>593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515</v>
      </c>
    </row>
    <row r="41" spans="1:2" x14ac:dyDescent="0.2">
      <c r="A41" s="4"/>
      <c r="B41" s="37" t="s">
        <v>553</v>
      </c>
    </row>
    <row r="42" spans="1:2" x14ac:dyDescent="0.2">
      <c r="A42" s="4"/>
      <c r="B42" s="37" t="s">
        <v>554</v>
      </c>
    </row>
    <row r="43" spans="1:2" ht="12" thickBot="1" x14ac:dyDescent="0.25">
      <c r="A43" s="8"/>
      <c r="B43" s="9"/>
    </row>
    <row r="45" spans="1:2" x14ac:dyDescent="0.2">
      <c r="A45" s="1" t="s">
        <v>516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7" display="PRESUPUESTARIAS"/>
    <hyperlink ref="A10" location="ACT!A7" display="ACT-01"/>
    <hyperlink ref="A11" location="ACT!A92" display="ACT-02"/>
    <hyperlink ref="A12" location="ESF!A7" display="ESF-01"/>
    <hyperlink ref="A13" location="ESF!A13" display="ESF-02"/>
    <hyperlink ref="A14" location="ESF!A18" display="ESF-03"/>
    <hyperlink ref="A15" location="ESF!A30" display="ESF-04"/>
    <hyperlink ref="A16" location="ESF!A39" display="ESF-05"/>
    <hyperlink ref="A17" location="ESF!A44" display="ESF-06"/>
    <hyperlink ref="A18" location="ESF!A48" display="ESF-07"/>
    <hyperlink ref="A19" location="ESF!A54" display="ESF-08"/>
    <hyperlink ref="A20" location="ESF!A74" display="ESF-09"/>
    <hyperlink ref="A21" location="ESF!A90" display="ESF-10"/>
    <hyperlink ref="A22" location="ESF!A96" display="ESF-11"/>
    <hyperlink ref="A23" location="ESF!A108" display="ESF-12"/>
    <hyperlink ref="A24" location="ESF!A125" display="ESF-13"/>
    <hyperlink ref="A25" location="ESF!A142" display="ESF-14"/>
    <hyperlink ref="B10" location="ACT!A7" display="INGRESOS DE GESTION"/>
    <hyperlink ref="B11" location="ACT!A92" display="GASTOS Y OTRAS PERDIDAS"/>
    <hyperlink ref="B12" location="ESF!A7" display="FONDOS CON AFECTACIÓN ESPECÍFICA E INVERSIONES FINANCIERAS"/>
    <hyperlink ref="B13" location="ESF!A13" display="CONTRIBUCIONES POR RECUPERAR"/>
    <hyperlink ref="B14" location="ESF!A18" display="CONTRIBUCIONES POR RECUPERAR CORTO PLAZO"/>
    <hyperlink ref="B15" location="ESF!A30" display="BIENES DISPONIBLES PARA SU TRANSFORMACIÓN ESTIMACIONES Y DETERIOROS (INVENTARIOS)"/>
    <hyperlink ref="B16" location="ESF!A39" display="ALMACENES"/>
    <hyperlink ref="B17" location="ESF!A44" display="FIDEICOMISOS, MANDATOS Y CONTRATOS ANÁLOGOS"/>
    <hyperlink ref="B18" location="ESF!A48" display="PARTICIPACIONES Y APORTACIONES DE CAPITAL"/>
    <hyperlink ref="B19" location="ESF!A54" display="BIENES MUEBLES E INMUEBLES"/>
    <hyperlink ref="B20" location="ESF!A74" display="INTANGIBLES Y DIFERIDOS"/>
    <hyperlink ref="B21" location="ESF!A90" display="ESTIMACIONES Y DETERIOROS"/>
    <hyperlink ref="B22" location="ESF!A96" display="OTROS ACTIVOS"/>
    <hyperlink ref="B23" location="ESF!A108" display="CUENTAS Y DOCUMENTOS POR PAGAR"/>
    <hyperlink ref="B24" location="ESF!A125" display="FONDOS Y BIENES DE TERCEROS"/>
    <hyperlink ref="B25" location="ESF!A142" display="OTROS PASIVOS CIRCULANTES"/>
    <hyperlink ref="B41" location="Memoria!B39" display="INGRESOS"/>
    <hyperlink ref="B42" location="Memoria!B48" display="EGRESOS"/>
    <hyperlink ref="B28" location="VHP!A7" display="PATRIMONIO CONTRIBUIDO"/>
    <hyperlink ref="A28" location="VHP!A7" display="VHP-01"/>
    <hyperlink ref="B29" location="VHP!A13" display="PATRIMONIO GENERADO"/>
    <hyperlink ref="A29" location="VHP!A13" display="VHP-02"/>
    <hyperlink ref="B30" location="EFE!A7" display="FLUJO DE EFECTIVO"/>
    <hyperlink ref="A30" location="EFE!A7" display="EFE-01"/>
    <hyperlink ref="B31" location="EFE!A19" display="ADQ. BIENES MUEBLES E INMUEBLES"/>
    <hyperlink ref="A31" location="EFE!A19" display="EFE-02"/>
    <hyperlink ref="B32" location="EFE!A46" display="CONCILIACIÓN DEL FLUJO DE EFECTIVO"/>
    <hyperlink ref="A32" location="EFE!A46" display="EFE-03"/>
    <hyperlink ref="A26" location="ESF!A153" display="ESF-15"/>
    <hyperlink ref="B26" location="ESF!A153" display="PROVISIONES"/>
    <hyperlink ref="A27" location="ESF!A165" display="ESF-16"/>
    <hyperlink ref="B27" location="ESF!A165" display="OTROS PASIV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4"/>
  <sheetViews>
    <sheetView tabSelected="1" topLeftCell="A100" zoomScaleNormal="100" workbookViewId="0">
      <selection activeCell="E133" sqref="E133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41.140625" style="14" bestFit="1" customWidth="1"/>
    <col min="6" max="16384" width="9.140625" style="14"/>
  </cols>
  <sheetData>
    <row r="1" spans="1:5" s="20" customFormat="1" ht="18.95" customHeight="1" x14ac:dyDescent="0.25">
      <c r="A1" s="173" t="s">
        <v>599</v>
      </c>
      <c r="B1" s="173"/>
      <c r="C1" s="173"/>
      <c r="D1" s="10" t="s">
        <v>496</v>
      </c>
      <c r="E1" s="19">
        <v>2024</v>
      </c>
    </row>
    <row r="2" spans="1:5" s="11" customFormat="1" ht="18.95" customHeight="1" x14ac:dyDescent="0.25">
      <c r="A2" s="173" t="s">
        <v>501</v>
      </c>
      <c r="B2" s="173"/>
      <c r="C2" s="173"/>
      <c r="D2" s="10" t="s">
        <v>497</v>
      </c>
      <c r="E2" s="19" t="s">
        <v>499</v>
      </c>
    </row>
    <row r="3" spans="1:5" s="11" customFormat="1" ht="18.95" customHeight="1" x14ac:dyDescent="0.25">
      <c r="A3" s="173" t="s">
        <v>600</v>
      </c>
      <c r="B3" s="173"/>
      <c r="C3" s="173"/>
      <c r="D3" s="10" t="s">
        <v>498</v>
      </c>
      <c r="E3" s="19">
        <v>3</v>
      </c>
    </row>
    <row r="4" spans="1:5" s="11" customFormat="1" ht="18.95" customHeight="1" x14ac:dyDescent="0.25">
      <c r="A4" s="173" t="s">
        <v>514</v>
      </c>
      <c r="B4" s="173"/>
      <c r="C4" s="173"/>
      <c r="D4" s="10"/>
      <c r="E4" s="19"/>
    </row>
    <row r="5" spans="1:5" x14ac:dyDescent="0.2">
      <c r="A5" s="12" t="s">
        <v>114</v>
      </c>
      <c r="B5" s="13"/>
      <c r="C5" s="13"/>
      <c r="D5" s="13"/>
      <c r="E5" s="13"/>
    </row>
    <row r="7" spans="1:5" x14ac:dyDescent="0.2">
      <c r="A7" s="38" t="s">
        <v>557</v>
      </c>
      <c r="B7" s="38"/>
      <c r="C7" s="38"/>
      <c r="D7" s="38"/>
      <c r="E7" s="38"/>
    </row>
    <row r="8" spans="1:5" x14ac:dyDescent="0.2">
      <c r="A8" s="39" t="s">
        <v>84</v>
      </c>
      <c r="B8" s="39" t="s">
        <v>81</v>
      </c>
      <c r="C8" s="39" t="s">
        <v>82</v>
      </c>
      <c r="D8" s="150" t="s">
        <v>274</v>
      </c>
      <c r="E8" s="151" t="s">
        <v>595</v>
      </c>
    </row>
    <row r="9" spans="1:5" x14ac:dyDescent="0.2">
      <c r="A9" s="111">
        <v>4000</v>
      </c>
      <c r="B9" s="110" t="s">
        <v>555</v>
      </c>
      <c r="C9" s="112">
        <f>SUM(C10+C57+C69)</f>
        <v>831376214.52999997</v>
      </c>
      <c r="D9" s="79"/>
      <c r="E9" s="40"/>
    </row>
    <row r="10" spans="1:5" x14ac:dyDescent="0.2">
      <c r="A10" s="111">
        <v>4100</v>
      </c>
      <c r="B10" s="110" t="s">
        <v>221</v>
      </c>
      <c r="C10" s="112">
        <f>SUM(C11+C21+C27+C30+C36+C39+C48)</f>
        <v>257042803.23999998</v>
      </c>
      <c r="D10" s="79"/>
      <c r="E10" s="40"/>
    </row>
    <row r="11" spans="1:5" x14ac:dyDescent="0.2">
      <c r="A11" s="111">
        <v>4110</v>
      </c>
      <c r="B11" s="110" t="s">
        <v>222</v>
      </c>
      <c r="C11" s="112">
        <f>SUM(C12:C20)</f>
        <v>123333523.59</v>
      </c>
      <c r="D11" s="79"/>
      <c r="E11" s="40"/>
    </row>
    <row r="12" spans="1:5" x14ac:dyDescent="0.2">
      <c r="A12" s="41">
        <v>4111</v>
      </c>
      <c r="B12" s="42" t="s">
        <v>223</v>
      </c>
      <c r="C12" s="45">
        <v>90624</v>
      </c>
      <c r="D12" s="79"/>
      <c r="E12" s="40"/>
    </row>
    <row r="13" spans="1:5" x14ac:dyDescent="0.2">
      <c r="A13" s="41">
        <v>4112</v>
      </c>
      <c r="B13" s="42" t="s">
        <v>224</v>
      </c>
      <c r="C13" s="45">
        <v>117264277.45</v>
      </c>
      <c r="D13" s="79"/>
      <c r="E13" s="40"/>
    </row>
    <row r="14" spans="1:5" x14ac:dyDescent="0.2">
      <c r="A14" s="41">
        <v>4113</v>
      </c>
      <c r="B14" s="42" t="s">
        <v>225</v>
      </c>
      <c r="C14" s="45">
        <v>1515512.23</v>
      </c>
      <c r="D14" s="79"/>
      <c r="E14" s="40"/>
    </row>
    <row r="15" spans="1:5" x14ac:dyDescent="0.2">
      <c r="A15" s="41">
        <v>4114</v>
      </c>
      <c r="B15" s="42" t="s">
        <v>226</v>
      </c>
      <c r="C15" s="45">
        <v>0</v>
      </c>
      <c r="D15" s="79"/>
      <c r="E15" s="40"/>
    </row>
    <row r="16" spans="1:5" x14ac:dyDescent="0.2">
      <c r="A16" s="41">
        <v>4115</v>
      </c>
      <c r="B16" s="42" t="s">
        <v>227</v>
      </c>
      <c r="C16" s="45">
        <v>0</v>
      </c>
      <c r="D16" s="79"/>
      <c r="E16" s="40"/>
    </row>
    <row r="17" spans="1:5" x14ac:dyDescent="0.2">
      <c r="A17" s="41">
        <v>4116</v>
      </c>
      <c r="B17" s="42" t="s">
        <v>228</v>
      </c>
      <c r="C17" s="45">
        <v>0</v>
      </c>
      <c r="D17" s="79"/>
      <c r="E17" s="40"/>
    </row>
    <row r="18" spans="1:5" x14ac:dyDescent="0.2">
      <c r="A18" s="41">
        <v>4117</v>
      </c>
      <c r="B18" s="42" t="s">
        <v>229</v>
      </c>
      <c r="C18" s="45">
        <v>4463109.91</v>
      </c>
      <c r="D18" s="79"/>
      <c r="E18" s="40"/>
    </row>
    <row r="19" spans="1:5" ht="22.5" x14ac:dyDescent="0.2">
      <c r="A19" s="41">
        <v>4118</v>
      </c>
      <c r="B19" s="43" t="s">
        <v>407</v>
      </c>
      <c r="C19" s="45">
        <v>0</v>
      </c>
      <c r="D19" s="79"/>
      <c r="E19" s="40"/>
    </row>
    <row r="20" spans="1:5" x14ac:dyDescent="0.2">
      <c r="A20" s="41">
        <v>4119</v>
      </c>
      <c r="B20" s="42" t="s">
        <v>230</v>
      </c>
      <c r="C20" s="45">
        <v>0</v>
      </c>
      <c r="D20" s="79"/>
      <c r="E20" s="40"/>
    </row>
    <row r="21" spans="1:5" x14ac:dyDescent="0.2">
      <c r="A21" s="111">
        <v>4120</v>
      </c>
      <c r="B21" s="110" t="s">
        <v>231</v>
      </c>
      <c r="C21" s="112">
        <f>SUM(C22:C26)</f>
        <v>0</v>
      </c>
      <c r="D21" s="79"/>
      <c r="E21" s="40"/>
    </row>
    <row r="22" spans="1:5" x14ac:dyDescent="0.2">
      <c r="A22" s="41">
        <v>4121</v>
      </c>
      <c r="B22" s="42" t="s">
        <v>232</v>
      </c>
      <c r="C22" s="45">
        <v>0</v>
      </c>
      <c r="D22" s="79"/>
      <c r="E22" s="40"/>
    </row>
    <row r="23" spans="1:5" x14ac:dyDescent="0.2">
      <c r="A23" s="41">
        <v>4122</v>
      </c>
      <c r="B23" s="42" t="s">
        <v>408</v>
      </c>
      <c r="C23" s="45">
        <v>0</v>
      </c>
      <c r="D23" s="79"/>
      <c r="E23" s="40"/>
    </row>
    <row r="24" spans="1:5" x14ac:dyDescent="0.2">
      <c r="A24" s="41">
        <v>4123</v>
      </c>
      <c r="B24" s="42" t="s">
        <v>233</v>
      </c>
      <c r="C24" s="45">
        <v>0</v>
      </c>
      <c r="D24" s="79"/>
      <c r="E24" s="40"/>
    </row>
    <row r="25" spans="1:5" x14ac:dyDescent="0.2">
      <c r="A25" s="41">
        <v>4124</v>
      </c>
      <c r="B25" s="42" t="s">
        <v>234</v>
      </c>
      <c r="C25" s="45">
        <v>0</v>
      </c>
      <c r="D25" s="79"/>
      <c r="E25" s="40"/>
    </row>
    <row r="26" spans="1:5" x14ac:dyDescent="0.2">
      <c r="A26" s="41">
        <v>4129</v>
      </c>
      <c r="B26" s="42" t="s">
        <v>235</v>
      </c>
      <c r="C26" s="45">
        <v>0</v>
      </c>
      <c r="D26" s="79"/>
      <c r="E26" s="40"/>
    </row>
    <row r="27" spans="1:5" x14ac:dyDescent="0.2">
      <c r="A27" s="111">
        <v>4130</v>
      </c>
      <c r="B27" s="110" t="s">
        <v>236</v>
      </c>
      <c r="C27" s="112">
        <f>SUM(C28:C29)</f>
        <v>0</v>
      </c>
      <c r="D27" s="79"/>
      <c r="E27" s="40"/>
    </row>
    <row r="28" spans="1:5" x14ac:dyDescent="0.2">
      <c r="A28" s="41">
        <v>4131</v>
      </c>
      <c r="B28" s="42" t="s">
        <v>237</v>
      </c>
      <c r="C28" s="45">
        <v>0</v>
      </c>
      <c r="D28" s="79"/>
      <c r="E28" s="40"/>
    </row>
    <row r="29" spans="1:5" ht="22.5" x14ac:dyDescent="0.2">
      <c r="A29" s="41">
        <v>4132</v>
      </c>
      <c r="B29" s="43" t="s">
        <v>409</v>
      </c>
      <c r="C29" s="45">
        <v>0</v>
      </c>
      <c r="D29" s="79"/>
      <c r="E29" s="40"/>
    </row>
    <row r="30" spans="1:5" x14ac:dyDescent="0.2">
      <c r="A30" s="111">
        <v>4140</v>
      </c>
      <c r="B30" s="110" t="s">
        <v>238</v>
      </c>
      <c r="C30" s="112">
        <f>SUM(C31:C35)</f>
        <v>104458735.54000001</v>
      </c>
      <c r="D30" s="79"/>
      <c r="E30" s="40"/>
    </row>
    <row r="31" spans="1:5" x14ac:dyDescent="0.2">
      <c r="A31" s="41">
        <v>4141</v>
      </c>
      <c r="B31" s="42" t="s">
        <v>239</v>
      </c>
      <c r="C31" s="45">
        <v>46154522.850000001</v>
      </c>
      <c r="D31" s="79"/>
      <c r="E31" s="40"/>
    </row>
    <row r="32" spans="1:5" x14ac:dyDescent="0.2">
      <c r="A32" s="41">
        <v>4143</v>
      </c>
      <c r="B32" s="42" t="s">
        <v>240</v>
      </c>
      <c r="C32" s="45">
        <v>57736998.270000003</v>
      </c>
      <c r="D32" s="79"/>
      <c r="E32" s="40"/>
    </row>
    <row r="33" spans="1:5" x14ac:dyDescent="0.2">
      <c r="A33" s="41">
        <v>4144</v>
      </c>
      <c r="B33" s="42" t="s">
        <v>241</v>
      </c>
      <c r="C33" s="45">
        <v>567214.42000000004</v>
      </c>
      <c r="D33" s="79"/>
      <c r="E33" s="40"/>
    </row>
    <row r="34" spans="1:5" ht="22.5" x14ac:dyDescent="0.2">
      <c r="A34" s="41">
        <v>4145</v>
      </c>
      <c r="B34" s="43" t="s">
        <v>410</v>
      </c>
      <c r="C34" s="45">
        <v>0</v>
      </c>
      <c r="D34" s="79"/>
      <c r="E34" s="40"/>
    </row>
    <row r="35" spans="1:5" x14ac:dyDescent="0.2">
      <c r="A35" s="41">
        <v>4149</v>
      </c>
      <c r="B35" s="42" t="s">
        <v>242</v>
      </c>
      <c r="C35" s="45">
        <v>0</v>
      </c>
      <c r="D35" s="79"/>
      <c r="E35" s="40"/>
    </row>
    <row r="36" spans="1:5" x14ac:dyDescent="0.2">
      <c r="A36" s="111">
        <v>4150</v>
      </c>
      <c r="B36" s="110" t="s">
        <v>411</v>
      </c>
      <c r="C36" s="112">
        <f>SUM(C37:C38)</f>
        <v>22013895.579999998</v>
      </c>
      <c r="D36" s="79"/>
      <c r="E36" s="40"/>
    </row>
    <row r="37" spans="1:5" x14ac:dyDescent="0.2">
      <c r="A37" s="41">
        <v>4151</v>
      </c>
      <c r="B37" s="42" t="s">
        <v>411</v>
      </c>
      <c r="C37" s="45">
        <v>22013895.579999998</v>
      </c>
      <c r="D37" s="79"/>
      <c r="E37" s="40"/>
    </row>
    <row r="38" spans="1:5" ht="22.5" x14ac:dyDescent="0.2">
      <c r="A38" s="41">
        <v>4154</v>
      </c>
      <c r="B38" s="43" t="s">
        <v>412</v>
      </c>
      <c r="C38" s="45">
        <v>0</v>
      </c>
      <c r="D38" s="79"/>
      <c r="E38" s="40"/>
    </row>
    <row r="39" spans="1:5" x14ac:dyDescent="0.2">
      <c r="A39" s="111">
        <v>4160</v>
      </c>
      <c r="B39" s="110" t="s">
        <v>413</v>
      </c>
      <c r="C39" s="112">
        <f>SUM(C40:C47)</f>
        <v>7236648.5299999993</v>
      </c>
      <c r="D39" s="79"/>
      <c r="E39" s="40"/>
    </row>
    <row r="40" spans="1:5" x14ac:dyDescent="0.2">
      <c r="A40" s="41">
        <v>4161</v>
      </c>
      <c r="B40" s="42" t="s">
        <v>243</v>
      </c>
      <c r="C40" s="45">
        <v>0</v>
      </c>
      <c r="D40" s="79"/>
      <c r="E40" s="40"/>
    </row>
    <row r="41" spans="1:5" x14ac:dyDescent="0.2">
      <c r="A41" s="41">
        <v>4162</v>
      </c>
      <c r="B41" s="42" t="s">
        <v>244</v>
      </c>
      <c r="C41" s="45">
        <v>6685481.6399999997</v>
      </c>
      <c r="D41" s="79"/>
      <c r="E41" s="40"/>
    </row>
    <row r="42" spans="1:5" x14ac:dyDescent="0.2">
      <c r="A42" s="41">
        <v>4163</v>
      </c>
      <c r="B42" s="42" t="s">
        <v>245</v>
      </c>
      <c r="C42" s="45">
        <v>175140</v>
      </c>
      <c r="D42" s="79"/>
      <c r="E42" s="40"/>
    </row>
    <row r="43" spans="1:5" x14ac:dyDescent="0.2">
      <c r="A43" s="41">
        <v>4164</v>
      </c>
      <c r="B43" s="42" t="s">
        <v>246</v>
      </c>
      <c r="C43" s="45">
        <v>0</v>
      </c>
      <c r="D43" s="79"/>
      <c r="E43" s="40"/>
    </row>
    <row r="44" spans="1:5" x14ac:dyDescent="0.2">
      <c r="A44" s="41">
        <v>4165</v>
      </c>
      <c r="B44" s="42" t="s">
        <v>247</v>
      </c>
      <c r="C44" s="45">
        <v>0</v>
      </c>
      <c r="D44" s="79"/>
      <c r="E44" s="40"/>
    </row>
    <row r="45" spans="1:5" ht="22.5" x14ac:dyDescent="0.2">
      <c r="A45" s="41">
        <v>4166</v>
      </c>
      <c r="B45" s="43" t="s">
        <v>414</v>
      </c>
      <c r="C45" s="45">
        <v>0</v>
      </c>
      <c r="D45" s="79"/>
      <c r="E45" s="40"/>
    </row>
    <row r="46" spans="1:5" x14ac:dyDescent="0.2">
      <c r="A46" s="41">
        <v>4168</v>
      </c>
      <c r="B46" s="42" t="s">
        <v>248</v>
      </c>
      <c r="C46" s="45">
        <v>13024.6</v>
      </c>
      <c r="D46" s="79"/>
      <c r="E46" s="40"/>
    </row>
    <row r="47" spans="1:5" x14ac:dyDescent="0.2">
      <c r="A47" s="41">
        <v>4169</v>
      </c>
      <c r="B47" s="42" t="s">
        <v>249</v>
      </c>
      <c r="C47" s="45">
        <v>363002.29</v>
      </c>
      <c r="D47" s="79"/>
      <c r="E47" s="40"/>
    </row>
    <row r="48" spans="1:5" x14ac:dyDescent="0.2">
      <c r="A48" s="111">
        <v>4170</v>
      </c>
      <c r="B48" s="110" t="s">
        <v>491</v>
      </c>
      <c r="C48" s="112">
        <f>SUM(C49:C56)</f>
        <v>0</v>
      </c>
      <c r="D48" s="79"/>
      <c r="E48" s="40"/>
    </row>
    <row r="49" spans="1:5" x14ac:dyDescent="0.2">
      <c r="A49" s="41">
        <v>4171</v>
      </c>
      <c r="B49" s="42" t="s">
        <v>415</v>
      </c>
      <c r="C49" s="45">
        <v>0</v>
      </c>
      <c r="D49" s="79"/>
      <c r="E49" s="40"/>
    </row>
    <row r="50" spans="1:5" x14ac:dyDescent="0.2">
      <c r="A50" s="41">
        <v>4172</v>
      </c>
      <c r="B50" s="42" t="s">
        <v>416</v>
      </c>
      <c r="C50" s="45">
        <v>0</v>
      </c>
      <c r="D50" s="79"/>
      <c r="E50" s="40"/>
    </row>
    <row r="51" spans="1:5" ht="22.5" x14ac:dyDescent="0.2">
      <c r="A51" s="41">
        <v>4173</v>
      </c>
      <c r="B51" s="43" t="s">
        <v>417</v>
      </c>
      <c r="C51" s="45">
        <v>0</v>
      </c>
      <c r="D51" s="79"/>
      <c r="E51" s="40"/>
    </row>
    <row r="52" spans="1:5" ht="22.5" x14ac:dyDescent="0.2">
      <c r="A52" s="41">
        <v>4174</v>
      </c>
      <c r="B52" s="43" t="s">
        <v>418</v>
      </c>
      <c r="C52" s="45">
        <v>0</v>
      </c>
      <c r="D52" s="79"/>
      <c r="E52" s="40"/>
    </row>
    <row r="53" spans="1:5" ht="22.5" x14ac:dyDescent="0.2">
      <c r="A53" s="41">
        <v>4175</v>
      </c>
      <c r="B53" s="43" t="s">
        <v>419</v>
      </c>
      <c r="C53" s="45">
        <v>0</v>
      </c>
      <c r="D53" s="79"/>
      <c r="E53" s="40"/>
    </row>
    <row r="54" spans="1:5" ht="22.5" x14ac:dyDescent="0.2">
      <c r="A54" s="41">
        <v>4176</v>
      </c>
      <c r="B54" s="43" t="s">
        <v>420</v>
      </c>
      <c r="C54" s="45">
        <v>0</v>
      </c>
      <c r="D54" s="79"/>
      <c r="E54" s="40"/>
    </row>
    <row r="55" spans="1:5" ht="22.5" x14ac:dyDescent="0.2">
      <c r="A55" s="41">
        <v>4177</v>
      </c>
      <c r="B55" s="43" t="s">
        <v>421</v>
      </c>
      <c r="C55" s="45">
        <v>0</v>
      </c>
      <c r="D55" s="79"/>
      <c r="E55" s="40"/>
    </row>
    <row r="56" spans="1:5" ht="22.5" x14ac:dyDescent="0.2">
      <c r="A56" s="41">
        <v>4178</v>
      </c>
      <c r="B56" s="43" t="s">
        <v>422</v>
      </c>
      <c r="C56" s="45">
        <v>0</v>
      </c>
      <c r="D56" s="79"/>
      <c r="E56" s="40"/>
    </row>
    <row r="57" spans="1:5" ht="33.75" x14ac:dyDescent="0.2">
      <c r="A57" s="111">
        <v>4200</v>
      </c>
      <c r="B57" s="113" t="s">
        <v>423</v>
      </c>
      <c r="C57" s="112">
        <f>+C58+C64</f>
        <v>574333411.28999996</v>
      </c>
      <c r="D57" s="79"/>
      <c r="E57" s="40"/>
    </row>
    <row r="58" spans="1:5" ht="22.5" x14ac:dyDescent="0.2">
      <c r="A58" s="111">
        <v>4210</v>
      </c>
      <c r="B58" s="113" t="s">
        <v>424</v>
      </c>
      <c r="C58" s="112">
        <f>SUM(C59:C63)</f>
        <v>518729722.64999998</v>
      </c>
      <c r="D58" s="79"/>
      <c r="E58" s="40"/>
    </row>
    <row r="59" spans="1:5" x14ac:dyDescent="0.2">
      <c r="A59" s="41">
        <v>4211</v>
      </c>
      <c r="B59" s="42" t="s">
        <v>250</v>
      </c>
      <c r="C59" s="45">
        <v>329376670.45999998</v>
      </c>
      <c r="D59" s="79"/>
      <c r="E59" s="40"/>
    </row>
    <row r="60" spans="1:5" x14ac:dyDescent="0.2">
      <c r="A60" s="41">
        <v>4212</v>
      </c>
      <c r="B60" s="42" t="s">
        <v>251</v>
      </c>
      <c r="C60" s="45">
        <v>180960546.62</v>
      </c>
      <c r="D60" s="79"/>
      <c r="E60" s="40"/>
    </row>
    <row r="61" spans="1:5" x14ac:dyDescent="0.2">
      <c r="A61" s="41">
        <v>4213</v>
      </c>
      <c r="B61" s="42" t="s">
        <v>252</v>
      </c>
      <c r="C61" s="45">
        <v>4113220.53</v>
      </c>
      <c r="D61" s="79"/>
      <c r="E61" s="40"/>
    </row>
    <row r="62" spans="1:5" x14ac:dyDescent="0.2">
      <c r="A62" s="41">
        <v>4214</v>
      </c>
      <c r="B62" s="42" t="s">
        <v>425</v>
      </c>
      <c r="C62" s="45">
        <v>4279285.04</v>
      </c>
      <c r="D62" s="79"/>
      <c r="E62" s="40"/>
    </row>
    <row r="63" spans="1:5" x14ac:dyDescent="0.2">
      <c r="A63" s="41">
        <v>4215</v>
      </c>
      <c r="B63" s="42" t="s">
        <v>426</v>
      </c>
      <c r="C63" s="45">
        <v>0</v>
      </c>
      <c r="D63" s="79"/>
      <c r="E63" s="40"/>
    </row>
    <row r="64" spans="1:5" x14ac:dyDescent="0.2">
      <c r="A64" s="111">
        <v>4220</v>
      </c>
      <c r="B64" s="110" t="s">
        <v>253</v>
      </c>
      <c r="C64" s="112">
        <f>SUM(C65:C68)</f>
        <v>55603688.640000001</v>
      </c>
      <c r="D64" s="79"/>
      <c r="E64" s="40"/>
    </row>
    <row r="65" spans="1:5" x14ac:dyDescent="0.2">
      <c r="A65" s="41">
        <v>4221</v>
      </c>
      <c r="B65" s="42" t="s">
        <v>254</v>
      </c>
      <c r="C65" s="45">
        <v>55603688.640000001</v>
      </c>
      <c r="D65" s="79"/>
      <c r="E65" s="40"/>
    </row>
    <row r="66" spans="1:5" x14ac:dyDescent="0.2">
      <c r="A66" s="41">
        <v>4223</v>
      </c>
      <c r="B66" s="42" t="s">
        <v>255</v>
      </c>
      <c r="C66" s="45">
        <v>0</v>
      </c>
      <c r="D66" s="79"/>
      <c r="E66" s="40"/>
    </row>
    <row r="67" spans="1:5" x14ac:dyDescent="0.2">
      <c r="A67" s="41">
        <v>4225</v>
      </c>
      <c r="B67" s="42" t="s">
        <v>257</v>
      </c>
      <c r="C67" s="45">
        <v>0</v>
      </c>
      <c r="D67" s="79"/>
      <c r="E67" s="40"/>
    </row>
    <row r="68" spans="1:5" x14ac:dyDescent="0.2">
      <c r="A68" s="41">
        <v>4227</v>
      </c>
      <c r="B68" s="42" t="s">
        <v>427</v>
      </c>
      <c r="C68" s="45">
        <v>0</v>
      </c>
      <c r="D68" s="79"/>
      <c r="E68" s="40"/>
    </row>
    <row r="69" spans="1:5" x14ac:dyDescent="0.2">
      <c r="A69" s="114">
        <v>4300</v>
      </c>
      <c r="B69" s="110" t="s">
        <v>258</v>
      </c>
      <c r="C69" s="112">
        <f>C70+C73+C79+C81+C83</f>
        <v>0</v>
      </c>
      <c r="D69" s="42"/>
      <c r="E69" s="42"/>
    </row>
    <row r="70" spans="1:5" x14ac:dyDescent="0.2">
      <c r="A70" s="114">
        <v>4310</v>
      </c>
      <c r="B70" s="110" t="s">
        <v>259</v>
      </c>
      <c r="C70" s="112">
        <f>SUM(C71:C72)</f>
        <v>0</v>
      </c>
      <c r="D70" s="42"/>
      <c r="E70" s="42"/>
    </row>
    <row r="71" spans="1:5" x14ac:dyDescent="0.2">
      <c r="A71" s="44">
        <v>4311</v>
      </c>
      <c r="B71" s="42" t="s">
        <v>428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260</v>
      </c>
      <c r="C72" s="45">
        <v>0</v>
      </c>
      <c r="D72" s="42"/>
      <c r="E72" s="42"/>
    </row>
    <row r="73" spans="1:5" x14ac:dyDescent="0.2">
      <c r="A73" s="114">
        <v>4320</v>
      </c>
      <c r="B73" s="110" t="s">
        <v>261</v>
      </c>
      <c r="C73" s="112">
        <f>SUM(C74:C78)</f>
        <v>0</v>
      </c>
      <c r="D73" s="42"/>
      <c r="E73" s="42"/>
    </row>
    <row r="74" spans="1:5" x14ac:dyDescent="0.2">
      <c r="A74" s="44">
        <v>4321</v>
      </c>
      <c r="B74" s="42" t="s">
        <v>262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263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264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265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266</v>
      </c>
      <c r="C78" s="45">
        <v>0</v>
      </c>
      <c r="D78" s="42"/>
      <c r="E78" s="42"/>
    </row>
    <row r="79" spans="1:5" x14ac:dyDescent="0.2">
      <c r="A79" s="114">
        <v>4330</v>
      </c>
      <c r="B79" s="110" t="s">
        <v>267</v>
      </c>
      <c r="C79" s="112">
        <f>SUM(C80)</f>
        <v>0</v>
      </c>
      <c r="D79" s="42"/>
      <c r="E79" s="42"/>
    </row>
    <row r="80" spans="1:5" x14ac:dyDescent="0.2">
      <c r="A80" s="44">
        <v>4331</v>
      </c>
      <c r="B80" s="42" t="s">
        <v>267</v>
      </c>
      <c r="C80" s="45">
        <v>0</v>
      </c>
      <c r="D80" s="42"/>
      <c r="E80" s="42"/>
    </row>
    <row r="81" spans="1:5" x14ac:dyDescent="0.2">
      <c r="A81" s="114">
        <v>4340</v>
      </c>
      <c r="B81" s="110" t="s">
        <v>268</v>
      </c>
      <c r="C81" s="112">
        <f>SUM(C82)</f>
        <v>0</v>
      </c>
      <c r="D81" s="42"/>
      <c r="E81" s="42"/>
    </row>
    <row r="82" spans="1:5" x14ac:dyDescent="0.2">
      <c r="A82" s="44">
        <v>4341</v>
      </c>
      <c r="B82" s="42" t="s">
        <v>268</v>
      </c>
      <c r="C82" s="45">
        <v>0</v>
      </c>
      <c r="D82" s="42"/>
      <c r="E82" s="42"/>
    </row>
    <row r="83" spans="1:5" x14ac:dyDescent="0.2">
      <c r="A83" s="114">
        <v>4390</v>
      </c>
      <c r="B83" s="110" t="s">
        <v>269</v>
      </c>
      <c r="C83" s="112">
        <f>SUM(C84:C90)</f>
        <v>0</v>
      </c>
      <c r="D83" s="42"/>
      <c r="E83" s="42"/>
    </row>
    <row r="84" spans="1:5" x14ac:dyDescent="0.2">
      <c r="A84" s="44">
        <v>4392</v>
      </c>
      <c r="B84" s="42" t="s">
        <v>270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429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271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272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273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430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269</v>
      </c>
      <c r="C90" s="45">
        <v>0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556</v>
      </c>
      <c r="B92" s="38"/>
      <c r="C92" s="38"/>
      <c r="D92" s="38"/>
      <c r="E92" s="38"/>
    </row>
    <row r="93" spans="1:5" x14ac:dyDescent="0.2">
      <c r="A93" s="39" t="s">
        <v>84</v>
      </c>
      <c r="B93" s="39" t="s">
        <v>81</v>
      </c>
      <c r="C93" s="39" t="s">
        <v>82</v>
      </c>
      <c r="D93" s="39" t="s">
        <v>274</v>
      </c>
      <c r="E93" s="39" t="s">
        <v>595</v>
      </c>
    </row>
    <row r="94" spans="1:5" x14ac:dyDescent="0.2">
      <c r="A94" s="114">
        <v>5000</v>
      </c>
      <c r="B94" s="110" t="s">
        <v>275</v>
      </c>
      <c r="C94" s="112">
        <f>C95+C123+C156+C166+C181+C210</f>
        <v>746286570.75000012</v>
      </c>
      <c r="D94" s="115">
        <v>1</v>
      </c>
      <c r="E94" s="42"/>
    </row>
    <row r="95" spans="1:5" x14ac:dyDescent="0.2">
      <c r="A95" s="114">
        <v>5100</v>
      </c>
      <c r="B95" s="110" t="s">
        <v>276</v>
      </c>
      <c r="C95" s="112">
        <f>C96+C103+C113</f>
        <v>649920696.69000006</v>
      </c>
      <c r="D95" s="115">
        <f>C95/$C$94</f>
        <v>0.87087282843217362</v>
      </c>
      <c r="E95" s="42"/>
    </row>
    <row r="96" spans="1:5" x14ac:dyDescent="0.2">
      <c r="A96" s="114">
        <v>5110</v>
      </c>
      <c r="B96" s="110" t="s">
        <v>277</v>
      </c>
      <c r="C96" s="112">
        <f>SUM(C97:C102)</f>
        <v>365020890.89999998</v>
      </c>
      <c r="D96" s="115">
        <f t="shared" ref="D96:D159" si="0">C96/$C$94</f>
        <v>0.48911625266573233</v>
      </c>
      <c r="E96" s="42"/>
    </row>
    <row r="97" spans="1:5" x14ac:dyDescent="0.2">
      <c r="A97" s="44">
        <v>5111</v>
      </c>
      <c r="B97" s="42" t="s">
        <v>278</v>
      </c>
      <c r="C97" s="45">
        <v>111652690.7</v>
      </c>
      <c r="D97" s="46">
        <f t="shared" si="0"/>
        <v>0.14961101415477934</v>
      </c>
      <c r="E97" s="42" t="s">
        <v>1122</v>
      </c>
    </row>
    <row r="98" spans="1:5" x14ac:dyDescent="0.2">
      <c r="A98" s="44">
        <v>5112</v>
      </c>
      <c r="B98" s="42" t="s">
        <v>279</v>
      </c>
      <c r="C98" s="45">
        <v>46210135</v>
      </c>
      <c r="D98" s="46">
        <f t="shared" si="0"/>
        <v>6.192009452020545E-2</v>
      </c>
      <c r="E98" s="42"/>
    </row>
    <row r="99" spans="1:5" x14ac:dyDescent="0.2">
      <c r="A99" s="44">
        <v>5113</v>
      </c>
      <c r="B99" s="42" t="s">
        <v>280</v>
      </c>
      <c r="C99" s="45">
        <v>14247352.92</v>
      </c>
      <c r="D99" s="46">
        <f t="shared" si="0"/>
        <v>1.9090994637196476E-2</v>
      </c>
      <c r="E99" s="42"/>
    </row>
    <row r="100" spans="1:5" x14ac:dyDescent="0.2">
      <c r="A100" s="44">
        <v>5114</v>
      </c>
      <c r="B100" s="42" t="s">
        <v>281</v>
      </c>
      <c r="C100" s="45">
        <v>69055336.769999996</v>
      </c>
      <c r="D100" s="46">
        <f t="shared" si="0"/>
        <v>9.2531930060862591E-2</v>
      </c>
      <c r="E100" s="42"/>
    </row>
    <row r="101" spans="1:5" x14ac:dyDescent="0.2">
      <c r="A101" s="44">
        <v>5115</v>
      </c>
      <c r="B101" s="42" t="s">
        <v>282</v>
      </c>
      <c r="C101" s="45">
        <v>123855375.51000001</v>
      </c>
      <c r="D101" s="46">
        <f t="shared" si="0"/>
        <v>0.16596221929268848</v>
      </c>
      <c r="E101" s="42" t="s">
        <v>1121</v>
      </c>
    </row>
    <row r="102" spans="1:5" x14ac:dyDescent="0.2">
      <c r="A102" s="44">
        <v>5116</v>
      </c>
      <c r="B102" s="42" t="s">
        <v>283</v>
      </c>
      <c r="C102" s="45">
        <v>0</v>
      </c>
      <c r="D102" s="46">
        <f t="shared" si="0"/>
        <v>0</v>
      </c>
      <c r="E102" s="42"/>
    </row>
    <row r="103" spans="1:5" x14ac:dyDescent="0.2">
      <c r="A103" s="114">
        <v>5120</v>
      </c>
      <c r="B103" s="110" t="s">
        <v>284</v>
      </c>
      <c r="C103" s="112">
        <f>SUM(C104:C112)</f>
        <v>57246319.49000001</v>
      </c>
      <c r="D103" s="115">
        <f t="shared" si="0"/>
        <v>7.6708226750574954E-2</v>
      </c>
      <c r="E103" s="42"/>
    </row>
    <row r="104" spans="1:5" x14ac:dyDescent="0.2">
      <c r="A104" s="44">
        <v>5121</v>
      </c>
      <c r="B104" s="42" t="s">
        <v>285</v>
      </c>
      <c r="C104" s="45">
        <v>4994486.1500000004</v>
      </c>
      <c r="D104" s="46">
        <f t="shared" si="0"/>
        <v>6.6924507900238128E-3</v>
      </c>
      <c r="E104" s="42"/>
    </row>
    <row r="105" spans="1:5" x14ac:dyDescent="0.2">
      <c r="A105" s="44">
        <v>5122</v>
      </c>
      <c r="B105" s="42" t="s">
        <v>286</v>
      </c>
      <c r="C105" s="45">
        <v>5537852.9699999997</v>
      </c>
      <c r="D105" s="46">
        <f t="shared" si="0"/>
        <v>7.4205448510678545E-3</v>
      </c>
      <c r="E105" s="42"/>
    </row>
    <row r="106" spans="1:5" x14ac:dyDescent="0.2">
      <c r="A106" s="44">
        <v>5123</v>
      </c>
      <c r="B106" s="42" t="s">
        <v>287</v>
      </c>
      <c r="C106" s="45">
        <v>0</v>
      </c>
      <c r="D106" s="46">
        <f t="shared" si="0"/>
        <v>0</v>
      </c>
      <c r="E106" s="42"/>
    </row>
    <row r="107" spans="1:5" x14ac:dyDescent="0.2">
      <c r="A107" s="44">
        <v>5124</v>
      </c>
      <c r="B107" s="42" t="s">
        <v>288</v>
      </c>
      <c r="C107" s="45">
        <v>10664779.41</v>
      </c>
      <c r="D107" s="46">
        <f t="shared" si="0"/>
        <v>1.4290461369661459E-2</v>
      </c>
      <c r="E107" s="42"/>
    </row>
    <row r="108" spans="1:5" x14ac:dyDescent="0.2">
      <c r="A108" s="44">
        <v>5125</v>
      </c>
      <c r="B108" s="42" t="s">
        <v>289</v>
      </c>
      <c r="C108" s="45">
        <v>436864.69</v>
      </c>
      <c r="D108" s="46">
        <f t="shared" si="0"/>
        <v>5.853846325560454E-4</v>
      </c>
      <c r="E108" s="42"/>
    </row>
    <row r="109" spans="1:5" x14ac:dyDescent="0.2">
      <c r="A109" s="44">
        <v>5126</v>
      </c>
      <c r="B109" s="42" t="s">
        <v>290</v>
      </c>
      <c r="C109" s="45">
        <v>28679169.93</v>
      </c>
      <c r="D109" s="46">
        <f t="shared" si="0"/>
        <v>3.8429165221582538E-2</v>
      </c>
      <c r="E109" s="42"/>
    </row>
    <row r="110" spans="1:5" x14ac:dyDescent="0.2">
      <c r="A110" s="44">
        <v>5127</v>
      </c>
      <c r="B110" s="42" t="s">
        <v>291</v>
      </c>
      <c r="C110" s="45">
        <v>5961592.8300000001</v>
      </c>
      <c r="D110" s="46">
        <f t="shared" si="0"/>
        <v>7.9883426335928057E-3</v>
      </c>
      <c r="E110" s="42"/>
    </row>
    <row r="111" spans="1:5" x14ac:dyDescent="0.2">
      <c r="A111" s="44">
        <v>5128</v>
      </c>
      <c r="B111" s="42" t="s">
        <v>292</v>
      </c>
      <c r="C111" s="45">
        <v>163224.70000000001</v>
      </c>
      <c r="D111" s="46">
        <f t="shared" si="0"/>
        <v>2.1871584776872387E-4</v>
      </c>
      <c r="E111" s="42"/>
    </row>
    <row r="112" spans="1:5" x14ac:dyDescent="0.2">
      <c r="A112" s="44">
        <v>5129</v>
      </c>
      <c r="B112" s="42" t="s">
        <v>293</v>
      </c>
      <c r="C112" s="45">
        <v>808348.81</v>
      </c>
      <c r="D112" s="46">
        <f t="shared" si="0"/>
        <v>1.0831614043217057E-3</v>
      </c>
      <c r="E112" s="42"/>
    </row>
    <row r="113" spans="1:5" x14ac:dyDescent="0.2">
      <c r="A113" s="114">
        <v>5130</v>
      </c>
      <c r="B113" s="110" t="s">
        <v>294</v>
      </c>
      <c r="C113" s="112">
        <f>SUM(C114:C122)</f>
        <v>227653486.30000001</v>
      </c>
      <c r="D113" s="115">
        <f t="shared" si="0"/>
        <v>0.30504834901586625</v>
      </c>
      <c r="E113" s="42"/>
    </row>
    <row r="114" spans="1:5" x14ac:dyDescent="0.2">
      <c r="A114" s="44">
        <v>5131</v>
      </c>
      <c r="B114" s="42" t="s">
        <v>295</v>
      </c>
      <c r="C114" s="45">
        <v>18042904.100000001</v>
      </c>
      <c r="D114" s="46">
        <f t="shared" si="0"/>
        <v>2.4176911131962773E-2</v>
      </c>
      <c r="E114" s="42"/>
    </row>
    <row r="115" spans="1:5" x14ac:dyDescent="0.2">
      <c r="A115" s="44">
        <v>5132</v>
      </c>
      <c r="B115" s="42" t="s">
        <v>296</v>
      </c>
      <c r="C115" s="45">
        <v>4086720.02</v>
      </c>
      <c r="D115" s="46">
        <f t="shared" si="0"/>
        <v>5.4760733747264735E-3</v>
      </c>
      <c r="E115" s="42"/>
    </row>
    <row r="116" spans="1:5" x14ac:dyDescent="0.2">
      <c r="A116" s="44">
        <v>5133</v>
      </c>
      <c r="B116" s="42" t="s">
        <v>297</v>
      </c>
      <c r="C116" s="45">
        <v>127389883.92</v>
      </c>
      <c r="D116" s="46">
        <f t="shared" si="0"/>
        <v>0.17069834687226948</v>
      </c>
      <c r="E116" s="42" t="s">
        <v>1123</v>
      </c>
    </row>
    <row r="117" spans="1:5" x14ac:dyDescent="0.2">
      <c r="A117" s="44">
        <v>5134</v>
      </c>
      <c r="B117" s="42" t="s">
        <v>298</v>
      </c>
      <c r="C117" s="45">
        <v>7016979.3899999997</v>
      </c>
      <c r="D117" s="46">
        <f t="shared" si="0"/>
        <v>9.4025266767806138E-3</v>
      </c>
      <c r="E117" s="42"/>
    </row>
    <row r="118" spans="1:5" x14ac:dyDescent="0.2">
      <c r="A118" s="44">
        <v>5135</v>
      </c>
      <c r="B118" s="42" t="s">
        <v>299</v>
      </c>
      <c r="C118" s="45">
        <v>32898938.640000001</v>
      </c>
      <c r="D118" s="46">
        <f t="shared" si="0"/>
        <v>4.4083519561309209E-2</v>
      </c>
      <c r="E118" s="42"/>
    </row>
    <row r="119" spans="1:5" x14ac:dyDescent="0.2">
      <c r="A119" s="44">
        <v>5136</v>
      </c>
      <c r="B119" s="42" t="s">
        <v>300</v>
      </c>
      <c r="C119" s="45">
        <v>7747911.0999999996</v>
      </c>
      <c r="D119" s="46">
        <f t="shared" si="0"/>
        <v>1.0381951657274945E-2</v>
      </c>
      <c r="E119" s="42"/>
    </row>
    <row r="120" spans="1:5" x14ac:dyDescent="0.2">
      <c r="A120" s="44">
        <v>5137</v>
      </c>
      <c r="B120" s="42" t="s">
        <v>301</v>
      </c>
      <c r="C120" s="45">
        <v>672787.86</v>
      </c>
      <c r="D120" s="46">
        <f t="shared" si="0"/>
        <v>9.0151409173002306E-4</v>
      </c>
      <c r="E120" s="42"/>
    </row>
    <row r="121" spans="1:5" x14ac:dyDescent="0.2">
      <c r="A121" s="44">
        <v>5138</v>
      </c>
      <c r="B121" s="42" t="s">
        <v>302</v>
      </c>
      <c r="C121" s="45">
        <v>23837801.190000001</v>
      </c>
      <c r="D121" s="46">
        <f t="shared" si="0"/>
        <v>3.1941886835835168E-2</v>
      </c>
      <c r="E121" s="42"/>
    </row>
    <row r="122" spans="1:5" x14ac:dyDescent="0.2">
      <c r="A122" s="44">
        <v>5139</v>
      </c>
      <c r="B122" s="42" t="s">
        <v>303</v>
      </c>
      <c r="C122" s="45">
        <v>5959560.0800000001</v>
      </c>
      <c r="D122" s="46">
        <f t="shared" si="0"/>
        <v>7.9856188139775658E-3</v>
      </c>
      <c r="E122" s="42"/>
    </row>
    <row r="123" spans="1:5" x14ac:dyDescent="0.2">
      <c r="A123" s="114">
        <v>5200</v>
      </c>
      <c r="B123" s="110" t="s">
        <v>304</v>
      </c>
      <c r="C123" s="112">
        <f>C124+C127+C130+C133+C138+C142+C145+C147+C153</f>
        <v>86726121.480000004</v>
      </c>
      <c r="D123" s="115">
        <f t="shared" si="0"/>
        <v>0.1162102131796936</v>
      </c>
      <c r="E123" s="42"/>
    </row>
    <row r="124" spans="1:5" x14ac:dyDescent="0.2">
      <c r="A124" s="114">
        <v>5210</v>
      </c>
      <c r="B124" s="110" t="s">
        <v>305</v>
      </c>
      <c r="C124" s="112">
        <f>SUM(C125:C126)</f>
        <v>38267865.240000002</v>
      </c>
      <c r="D124" s="115">
        <f t="shared" si="0"/>
        <v>5.1277708510206362E-2</v>
      </c>
      <c r="E124" s="42"/>
    </row>
    <row r="125" spans="1:5" x14ac:dyDescent="0.2">
      <c r="A125" s="44">
        <v>5211</v>
      </c>
      <c r="B125" s="42" t="s">
        <v>306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307</v>
      </c>
      <c r="C126" s="45">
        <v>38267865.240000002</v>
      </c>
      <c r="D126" s="46">
        <f t="shared" si="0"/>
        <v>5.1277708510206362E-2</v>
      </c>
      <c r="E126" s="42"/>
    </row>
    <row r="127" spans="1:5" x14ac:dyDescent="0.2">
      <c r="A127" s="114">
        <v>5220</v>
      </c>
      <c r="B127" s="110" t="s">
        <v>308</v>
      </c>
      <c r="C127" s="112">
        <f>SUM(C128:C129)</f>
        <v>0</v>
      </c>
      <c r="D127" s="115">
        <f t="shared" si="0"/>
        <v>0</v>
      </c>
      <c r="E127" s="42"/>
    </row>
    <row r="128" spans="1:5" x14ac:dyDescent="0.2">
      <c r="A128" s="44">
        <v>5221</v>
      </c>
      <c r="B128" s="42" t="s">
        <v>309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310</v>
      </c>
      <c r="C129" s="45">
        <v>0</v>
      </c>
      <c r="D129" s="46">
        <f t="shared" si="0"/>
        <v>0</v>
      </c>
      <c r="E129" s="42"/>
    </row>
    <row r="130" spans="1:5" x14ac:dyDescent="0.2">
      <c r="A130" s="114">
        <v>5230</v>
      </c>
      <c r="B130" s="110" t="s">
        <v>255</v>
      </c>
      <c r="C130" s="112">
        <f>SUM(C131:C132)</f>
        <v>423750.07</v>
      </c>
      <c r="D130" s="115">
        <f t="shared" si="0"/>
        <v>5.6781146359653951E-4</v>
      </c>
      <c r="E130" s="42"/>
    </row>
    <row r="131" spans="1:5" x14ac:dyDescent="0.2">
      <c r="A131" s="44">
        <v>5231</v>
      </c>
      <c r="B131" s="42" t="s">
        <v>311</v>
      </c>
      <c r="C131" s="45">
        <v>423750.07</v>
      </c>
      <c r="D131" s="46">
        <f t="shared" si="0"/>
        <v>5.6781146359653951E-4</v>
      </c>
      <c r="E131" s="42"/>
    </row>
    <row r="132" spans="1:5" x14ac:dyDescent="0.2">
      <c r="A132" s="44">
        <v>5232</v>
      </c>
      <c r="B132" s="42" t="s">
        <v>312</v>
      </c>
      <c r="C132" s="45">
        <v>0</v>
      </c>
      <c r="D132" s="46">
        <f t="shared" si="0"/>
        <v>0</v>
      </c>
      <c r="E132" s="42"/>
    </row>
    <row r="133" spans="1:5" x14ac:dyDescent="0.2">
      <c r="A133" s="114">
        <v>5240</v>
      </c>
      <c r="B133" s="110" t="s">
        <v>256</v>
      </c>
      <c r="C133" s="112">
        <f>SUM(C134:C137)</f>
        <v>48034506.170000002</v>
      </c>
      <c r="D133" s="115">
        <f t="shared" si="0"/>
        <v>6.4364693205890694E-2</v>
      </c>
      <c r="E133" s="42"/>
    </row>
    <row r="134" spans="1:5" x14ac:dyDescent="0.2">
      <c r="A134" s="44">
        <v>5241</v>
      </c>
      <c r="B134" s="42" t="s">
        <v>313</v>
      </c>
      <c r="C134" s="45">
        <v>47259230.880000003</v>
      </c>
      <c r="D134" s="46">
        <f t="shared" si="0"/>
        <v>6.3325849254537173E-2</v>
      </c>
      <c r="E134" s="42"/>
    </row>
    <row r="135" spans="1:5" x14ac:dyDescent="0.2">
      <c r="A135" s="44">
        <v>5242</v>
      </c>
      <c r="B135" s="42" t="s">
        <v>314</v>
      </c>
      <c r="C135" s="45">
        <v>0</v>
      </c>
      <c r="D135" s="46">
        <f t="shared" si="0"/>
        <v>0</v>
      </c>
      <c r="E135" s="42"/>
    </row>
    <row r="136" spans="1:5" x14ac:dyDescent="0.2">
      <c r="A136" s="44">
        <v>5243</v>
      </c>
      <c r="B136" s="42" t="s">
        <v>315</v>
      </c>
      <c r="C136" s="45">
        <v>775275.29</v>
      </c>
      <c r="D136" s="46">
        <f t="shared" si="0"/>
        <v>1.0388439513535222E-3</v>
      </c>
      <c r="E136" s="42"/>
    </row>
    <row r="137" spans="1:5" x14ac:dyDescent="0.2">
      <c r="A137" s="44">
        <v>5244</v>
      </c>
      <c r="B137" s="42" t="s">
        <v>316</v>
      </c>
      <c r="C137" s="45">
        <v>0</v>
      </c>
      <c r="D137" s="46">
        <f t="shared" si="0"/>
        <v>0</v>
      </c>
      <c r="E137" s="42"/>
    </row>
    <row r="138" spans="1:5" x14ac:dyDescent="0.2">
      <c r="A138" s="114">
        <v>5250</v>
      </c>
      <c r="B138" s="110" t="s">
        <v>257</v>
      </c>
      <c r="C138" s="112">
        <f>SUM(C139:C141)</f>
        <v>0</v>
      </c>
      <c r="D138" s="115">
        <f t="shared" si="0"/>
        <v>0</v>
      </c>
      <c r="E138" s="42"/>
    </row>
    <row r="139" spans="1:5" x14ac:dyDescent="0.2">
      <c r="A139" s="44">
        <v>5251</v>
      </c>
      <c r="B139" s="42" t="s">
        <v>317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318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319</v>
      </c>
      <c r="C141" s="45">
        <v>0</v>
      </c>
      <c r="D141" s="46">
        <f t="shared" si="0"/>
        <v>0</v>
      </c>
      <c r="E141" s="42"/>
    </row>
    <row r="142" spans="1:5" x14ac:dyDescent="0.2">
      <c r="A142" s="114">
        <v>5260</v>
      </c>
      <c r="B142" s="110" t="s">
        <v>320</v>
      </c>
      <c r="C142" s="112">
        <f>SUM(C143:C144)</f>
        <v>0</v>
      </c>
      <c r="D142" s="115">
        <f t="shared" si="0"/>
        <v>0</v>
      </c>
      <c r="E142" s="42"/>
    </row>
    <row r="143" spans="1:5" x14ac:dyDescent="0.2">
      <c r="A143" s="44">
        <v>5261</v>
      </c>
      <c r="B143" s="42" t="s">
        <v>321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322</v>
      </c>
      <c r="C144" s="45">
        <v>0</v>
      </c>
      <c r="D144" s="46">
        <f t="shared" si="0"/>
        <v>0</v>
      </c>
      <c r="E144" s="42"/>
    </row>
    <row r="145" spans="1:5" x14ac:dyDescent="0.2">
      <c r="A145" s="114">
        <v>5270</v>
      </c>
      <c r="B145" s="110" t="s">
        <v>323</v>
      </c>
      <c r="C145" s="112">
        <f>SUM(C146)</f>
        <v>0</v>
      </c>
      <c r="D145" s="115">
        <f t="shared" si="0"/>
        <v>0</v>
      </c>
      <c r="E145" s="42"/>
    </row>
    <row r="146" spans="1:5" x14ac:dyDescent="0.2">
      <c r="A146" s="44">
        <v>5271</v>
      </c>
      <c r="B146" s="42" t="s">
        <v>324</v>
      </c>
      <c r="C146" s="45">
        <v>0</v>
      </c>
      <c r="D146" s="46">
        <f t="shared" si="0"/>
        <v>0</v>
      </c>
      <c r="E146" s="42"/>
    </row>
    <row r="147" spans="1:5" x14ac:dyDescent="0.2">
      <c r="A147" s="114">
        <v>5280</v>
      </c>
      <c r="B147" s="110" t="s">
        <v>325</v>
      </c>
      <c r="C147" s="112">
        <f>SUM(C148:C152)</f>
        <v>0</v>
      </c>
      <c r="D147" s="115">
        <f t="shared" si="0"/>
        <v>0</v>
      </c>
      <c r="E147" s="42"/>
    </row>
    <row r="148" spans="1:5" x14ac:dyDescent="0.2">
      <c r="A148" s="44">
        <v>5281</v>
      </c>
      <c r="B148" s="42" t="s">
        <v>326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327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328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329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330</v>
      </c>
      <c r="C152" s="45">
        <v>0</v>
      </c>
      <c r="D152" s="46">
        <f t="shared" si="0"/>
        <v>0</v>
      </c>
      <c r="E152" s="42"/>
    </row>
    <row r="153" spans="1:5" x14ac:dyDescent="0.2">
      <c r="A153" s="114">
        <v>5290</v>
      </c>
      <c r="B153" s="110" t="s">
        <v>331</v>
      </c>
      <c r="C153" s="112">
        <f>SUM(C154:C155)</f>
        <v>0</v>
      </c>
      <c r="D153" s="115">
        <f t="shared" si="0"/>
        <v>0</v>
      </c>
      <c r="E153" s="42"/>
    </row>
    <row r="154" spans="1:5" x14ac:dyDescent="0.2">
      <c r="A154" s="44">
        <v>5291</v>
      </c>
      <c r="B154" s="42" t="s">
        <v>332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333</v>
      </c>
      <c r="C155" s="45">
        <v>0</v>
      </c>
      <c r="D155" s="46">
        <f t="shared" si="0"/>
        <v>0</v>
      </c>
      <c r="E155" s="42"/>
    </row>
    <row r="156" spans="1:5" x14ac:dyDescent="0.2">
      <c r="A156" s="114">
        <v>5300</v>
      </c>
      <c r="B156" s="110" t="s">
        <v>334</v>
      </c>
      <c r="C156" s="112">
        <f>C157+C160+C163</f>
        <v>9639752.5800000001</v>
      </c>
      <c r="D156" s="115">
        <f t="shared" si="0"/>
        <v>1.2916958388132697E-2</v>
      </c>
      <c r="E156" s="42"/>
    </row>
    <row r="157" spans="1:5" x14ac:dyDescent="0.2">
      <c r="A157" s="114">
        <v>5310</v>
      </c>
      <c r="B157" s="110" t="s">
        <v>250</v>
      </c>
      <c r="C157" s="112">
        <f>C158+C159</f>
        <v>0</v>
      </c>
      <c r="D157" s="115">
        <f t="shared" si="0"/>
        <v>0</v>
      </c>
      <c r="E157" s="42"/>
    </row>
    <row r="158" spans="1:5" x14ac:dyDescent="0.2">
      <c r="A158" s="44">
        <v>5311</v>
      </c>
      <c r="B158" s="42" t="s">
        <v>335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336</v>
      </c>
      <c r="C159" s="45">
        <v>0</v>
      </c>
      <c r="D159" s="46">
        <f t="shared" si="0"/>
        <v>0</v>
      </c>
      <c r="E159" s="42"/>
    </row>
    <row r="160" spans="1:5" x14ac:dyDescent="0.2">
      <c r="A160" s="114">
        <v>5320</v>
      </c>
      <c r="B160" s="110" t="s">
        <v>251</v>
      </c>
      <c r="C160" s="112">
        <f>SUM(C161:C162)</f>
        <v>0</v>
      </c>
      <c r="D160" s="115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337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338</v>
      </c>
      <c r="C162" s="45">
        <v>0</v>
      </c>
      <c r="D162" s="46">
        <f t="shared" si="1"/>
        <v>0</v>
      </c>
      <c r="E162" s="42"/>
    </row>
    <row r="163" spans="1:5" x14ac:dyDescent="0.2">
      <c r="A163" s="114">
        <v>5330</v>
      </c>
      <c r="B163" s="110" t="s">
        <v>252</v>
      </c>
      <c r="C163" s="112">
        <f>SUM(C164:C165)</f>
        <v>9639752.5800000001</v>
      </c>
      <c r="D163" s="115">
        <f t="shared" si="1"/>
        <v>1.2916958388132697E-2</v>
      </c>
      <c r="E163" s="42"/>
    </row>
    <row r="164" spans="1:5" x14ac:dyDescent="0.2">
      <c r="A164" s="44">
        <v>5331</v>
      </c>
      <c r="B164" s="42" t="s">
        <v>339</v>
      </c>
      <c r="C164" s="45">
        <v>9639752.5800000001</v>
      </c>
      <c r="D164" s="46">
        <f t="shared" si="1"/>
        <v>1.2916958388132697E-2</v>
      </c>
      <c r="E164" s="42"/>
    </row>
    <row r="165" spans="1:5" x14ac:dyDescent="0.2">
      <c r="A165" s="44">
        <v>5332</v>
      </c>
      <c r="B165" s="42" t="s">
        <v>340</v>
      </c>
      <c r="C165" s="45">
        <v>0</v>
      </c>
      <c r="D165" s="46">
        <f t="shared" si="1"/>
        <v>0</v>
      </c>
      <c r="E165" s="42"/>
    </row>
    <row r="166" spans="1:5" x14ac:dyDescent="0.2">
      <c r="A166" s="114">
        <v>5400</v>
      </c>
      <c r="B166" s="110" t="s">
        <v>341</v>
      </c>
      <c r="C166" s="112">
        <f>C167+C170+C173+C176+C178</f>
        <v>0</v>
      </c>
      <c r="D166" s="115">
        <f t="shared" si="1"/>
        <v>0</v>
      </c>
      <c r="E166" s="42"/>
    </row>
    <row r="167" spans="1:5" x14ac:dyDescent="0.2">
      <c r="A167" s="114">
        <v>5410</v>
      </c>
      <c r="B167" s="110" t="s">
        <v>342</v>
      </c>
      <c r="C167" s="112">
        <f>SUM(C168:C169)</f>
        <v>0</v>
      </c>
      <c r="D167" s="115">
        <f t="shared" si="1"/>
        <v>0</v>
      </c>
      <c r="E167" s="42"/>
    </row>
    <row r="168" spans="1:5" x14ac:dyDescent="0.2">
      <c r="A168" s="44">
        <v>5411</v>
      </c>
      <c r="B168" s="42" t="s">
        <v>343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344</v>
      </c>
      <c r="C169" s="45">
        <v>0</v>
      </c>
      <c r="D169" s="46">
        <f t="shared" si="1"/>
        <v>0</v>
      </c>
      <c r="E169" s="42"/>
    </row>
    <row r="170" spans="1:5" x14ac:dyDescent="0.2">
      <c r="A170" s="114">
        <v>5420</v>
      </c>
      <c r="B170" s="110" t="s">
        <v>345</v>
      </c>
      <c r="C170" s="112">
        <f>SUM(C171:C172)</f>
        <v>0</v>
      </c>
      <c r="D170" s="115">
        <f t="shared" si="1"/>
        <v>0</v>
      </c>
      <c r="E170" s="42"/>
    </row>
    <row r="171" spans="1:5" x14ac:dyDescent="0.2">
      <c r="A171" s="44">
        <v>5421</v>
      </c>
      <c r="B171" s="42" t="s">
        <v>346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347</v>
      </c>
      <c r="C172" s="45">
        <v>0</v>
      </c>
      <c r="D172" s="46">
        <f t="shared" si="1"/>
        <v>0</v>
      </c>
      <c r="E172" s="42"/>
    </row>
    <row r="173" spans="1:5" x14ac:dyDescent="0.2">
      <c r="A173" s="114">
        <v>5430</v>
      </c>
      <c r="B173" s="110" t="s">
        <v>348</v>
      </c>
      <c r="C173" s="112">
        <f>SUM(C174:C175)</f>
        <v>0</v>
      </c>
      <c r="D173" s="115">
        <f t="shared" si="1"/>
        <v>0</v>
      </c>
      <c r="E173" s="42"/>
    </row>
    <row r="174" spans="1:5" x14ac:dyDescent="0.2">
      <c r="A174" s="44">
        <v>5431</v>
      </c>
      <c r="B174" s="42" t="s">
        <v>349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350</v>
      </c>
      <c r="C175" s="45">
        <v>0</v>
      </c>
      <c r="D175" s="46">
        <f t="shared" si="1"/>
        <v>0</v>
      </c>
      <c r="E175" s="42"/>
    </row>
    <row r="176" spans="1:5" x14ac:dyDescent="0.2">
      <c r="A176" s="114">
        <v>5440</v>
      </c>
      <c r="B176" s="110" t="s">
        <v>351</v>
      </c>
      <c r="C176" s="112">
        <f>SUM(C177)</f>
        <v>0</v>
      </c>
      <c r="D176" s="115">
        <f t="shared" si="1"/>
        <v>0</v>
      </c>
      <c r="E176" s="42"/>
    </row>
    <row r="177" spans="1:5" x14ac:dyDescent="0.2">
      <c r="A177" s="44">
        <v>5441</v>
      </c>
      <c r="B177" s="42" t="s">
        <v>351</v>
      </c>
      <c r="C177" s="45">
        <v>0</v>
      </c>
      <c r="D177" s="46">
        <f t="shared" si="1"/>
        <v>0</v>
      </c>
      <c r="E177" s="42"/>
    </row>
    <row r="178" spans="1:5" x14ac:dyDescent="0.2">
      <c r="A178" s="114">
        <v>5450</v>
      </c>
      <c r="B178" s="110" t="s">
        <v>352</v>
      </c>
      <c r="C178" s="112">
        <f>SUM(C179:C180)</f>
        <v>0</v>
      </c>
      <c r="D178" s="115">
        <f t="shared" si="1"/>
        <v>0</v>
      </c>
      <c r="E178" s="42"/>
    </row>
    <row r="179" spans="1:5" x14ac:dyDescent="0.2">
      <c r="A179" s="44">
        <v>5451</v>
      </c>
      <c r="B179" s="42" t="s">
        <v>353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354</v>
      </c>
      <c r="C180" s="45">
        <v>0</v>
      </c>
      <c r="D180" s="46">
        <f t="shared" si="1"/>
        <v>0</v>
      </c>
      <c r="E180" s="42"/>
    </row>
    <row r="181" spans="1:5" x14ac:dyDescent="0.2">
      <c r="A181" s="114">
        <v>5500</v>
      </c>
      <c r="B181" s="110" t="s">
        <v>355</v>
      </c>
      <c r="C181" s="112">
        <f>C182+C191+C194+C200</f>
        <v>0</v>
      </c>
      <c r="D181" s="115">
        <f t="shared" si="1"/>
        <v>0</v>
      </c>
      <c r="E181" s="42"/>
    </row>
    <row r="182" spans="1:5" x14ac:dyDescent="0.2">
      <c r="A182" s="114">
        <v>5510</v>
      </c>
      <c r="B182" s="110" t="s">
        <v>356</v>
      </c>
      <c r="C182" s="112">
        <f>SUM(C183:C190)</f>
        <v>0</v>
      </c>
      <c r="D182" s="115">
        <f t="shared" si="1"/>
        <v>0</v>
      </c>
      <c r="E182" s="42"/>
    </row>
    <row r="183" spans="1:5" x14ac:dyDescent="0.2">
      <c r="A183" s="44">
        <v>5511</v>
      </c>
      <c r="B183" s="42" t="s">
        <v>357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358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359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360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361</v>
      </c>
      <c r="C187" s="45">
        <v>0</v>
      </c>
      <c r="D187" s="46">
        <f t="shared" si="1"/>
        <v>0</v>
      </c>
      <c r="E187" s="42"/>
    </row>
    <row r="188" spans="1:5" x14ac:dyDescent="0.2">
      <c r="A188" s="44">
        <v>5516</v>
      </c>
      <c r="B188" s="42" t="s">
        <v>362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363</v>
      </c>
      <c r="C189" s="45">
        <v>0</v>
      </c>
      <c r="D189" s="46">
        <f t="shared" si="1"/>
        <v>0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14">
        <v>5520</v>
      </c>
      <c r="B191" s="110" t="s">
        <v>40</v>
      </c>
      <c r="C191" s="112">
        <f>SUM(C192:C193)</f>
        <v>0</v>
      </c>
      <c r="D191" s="115">
        <f t="shared" si="1"/>
        <v>0</v>
      </c>
      <c r="E191" s="42"/>
    </row>
    <row r="192" spans="1:5" x14ac:dyDescent="0.2">
      <c r="A192" s="44">
        <v>5521</v>
      </c>
      <c r="B192" s="42" t="s">
        <v>364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365</v>
      </c>
      <c r="C193" s="45">
        <v>0</v>
      </c>
      <c r="D193" s="46">
        <f t="shared" si="1"/>
        <v>0</v>
      </c>
      <c r="E193" s="42"/>
    </row>
    <row r="194" spans="1:5" x14ac:dyDescent="0.2">
      <c r="A194" s="114">
        <v>5530</v>
      </c>
      <c r="B194" s="110" t="s">
        <v>366</v>
      </c>
      <c r="C194" s="112">
        <f>SUM(C195:C199)</f>
        <v>0</v>
      </c>
      <c r="D194" s="115">
        <f t="shared" si="1"/>
        <v>0</v>
      </c>
      <c r="E194" s="42"/>
    </row>
    <row r="195" spans="1:5" x14ac:dyDescent="0.2">
      <c r="A195" s="44">
        <v>5531</v>
      </c>
      <c r="B195" s="42" t="s">
        <v>367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368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369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370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371</v>
      </c>
      <c r="C199" s="45">
        <v>0</v>
      </c>
      <c r="D199" s="46">
        <f t="shared" si="1"/>
        <v>0</v>
      </c>
      <c r="E199" s="42"/>
    </row>
    <row r="200" spans="1:5" x14ac:dyDescent="0.2">
      <c r="A200" s="114">
        <v>5590</v>
      </c>
      <c r="B200" s="110" t="s">
        <v>372</v>
      </c>
      <c r="C200" s="112">
        <f>SUM(C201:C209)</f>
        <v>0</v>
      </c>
      <c r="D200" s="115">
        <f t="shared" si="1"/>
        <v>0</v>
      </c>
      <c r="E200" s="42"/>
    </row>
    <row r="201" spans="1:5" x14ac:dyDescent="0.2">
      <c r="A201" s="44">
        <v>5591</v>
      </c>
      <c r="B201" s="42" t="s">
        <v>373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374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375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431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377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272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378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432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379</v>
      </c>
      <c r="C209" s="45">
        <v>0</v>
      </c>
      <c r="D209" s="46">
        <f t="shared" si="1"/>
        <v>0</v>
      </c>
      <c r="E209" s="42"/>
    </row>
    <row r="210" spans="1:5" x14ac:dyDescent="0.2">
      <c r="A210" s="114">
        <v>5600</v>
      </c>
      <c r="B210" s="110" t="s">
        <v>39</v>
      </c>
      <c r="C210" s="112">
        <f>C211</f>
        <v>0</v>
      </c>
      <c r="D210" s="115">
        <f t="shared" si="1"/>
        <v>0</v>
      </c>
      <c r="E210" s="42"/>
    </row>
    <row r="211" spans="1:5" x14ac:dyDescent="0.2">
      <c r="A211" s="114">
        <v>5610</v>
      </c>
      <c r="B211" s="110" t="s">
        <v>380</v>
      </c>
      <c r="C211" s="112">
        <f>C212</f>
        <v>0</v>
      </c>
      <c r="D211" s="115">
        <f t="shared" si="1"/>
        <v>0</v>
      </c>
      <c r="E211" s="42"/>
    </row>
    <row r="212" spans="1:5" x14ac:dyDescent="0.2">
      <c r="A212" s="44">
        <v>5611</v>
      </c>
      <c r="B212" s="42" t="s">
        <v>381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516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4"/>
  <sheetViews>
    <sheetView topLeftCell="A580" zoomScale="80" zoomScaleNormal="80" workbookViewId="0">
      <selection activeCell="H616" sqref="H616"/>
    </sheetView>
  </sheetViews>
  <sheetFormatPr baseColWidth="10" defaultColWidth="9.140625" defaultRowHeight="11.25" x14ac:dyDescent="0.2"/>
  <cols>
    <col min="1" max="1" width="12.28515625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1" width="16.28515625" style="14" customWidth="1"/>
    <col min="12" max="12" width="14" style="14" customWidth="1"/>
    <col min="13" max="16384" width="9.140625" style="14"/>
  </cols>
  <sheetData>
    <row r="1" spans="1:8" s="11" customFormat="1" ht="18.95" customHeight="1" x14ac:dyDescent="0.25">
      <c r="A1" s="179" t="s">
        <v>599</v>
      </c>
      <c r="B1" s="180"/>
      <c r="C1" s="180"/>
      <c r="D1" s="180"/>
      <c r="E1" s="180"/>
      <c r="F1" s="180"/>
      <c r="G1" s="10" t="s">
        <v>496</v>
      </c>
      <c r="H1" s="19">
        <v>2024</v>
      </c>
    </row>
    <row r="2" spans="1:8" s="11" customFormat="1" ht="18.95" customHeight="1" x14ac:dyDescent="0.25">
      <c r="A2" s="179" t="s">
        <v>500</v>
      </c>
      <c r="B2" s="180"/>
      <c r="C2" s="180"/>
      <c r="D2" s="180"/>
      <c r="E2" s="180"/>
      <c r="F2" s="180"/>
      <c r="G2" s="10" t="s">
        <v>497</v>
      </c>
      <c r="H2" s="19" t="s">
        <v>499</v>
      </c>
    </row>
    <row r="3" spans="1:8" s="11" customFormat="1" ht="18.95" customHeight="1" x14ac:dyDescent="0.25">
      <c r="A3" s="179" t="s">
        <v>600</v>
      </c>
      <c r="B3" s="180"/>
      <c r="C3" s="180"/>
      <c r="D3" s="180"/>
      <c r="E3" s="180"/>
      <c r="F3" s="180"/>
      <c r="G3" s="10" t="s">
        <v>498</v>
      </c>
      <c r="H3" s="19">
        <v>3</v>
      </c>
    </row>
    <row r="4" spans="1:8" s="11" customFormat="1" ht="18.95" customHeight="1" x14ac:dyDescent="0.25">
      <c r="A4" s="179" t="s">
        <v>514</v>
      </c>
      <c r="B4" s="180"/>
      <c r="C4" s="180"/>
      <c r="D4" s="180"/>
      <c r="E4" s="180"/>
      <c r="F4" s="180"/>
      <c r="G4" s="10"/>
      <c r="H4" s="19"/>
    </row>
    <row r="5" spans="1:8" x14ac:dyDescent="0.2">
      <c r="A5" s="12" t="s">
        <v>114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86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84</v>
      </c>
      <c r="B8" s="15" t="s">
        <v>81</v>
      </c>
      <c r="C8" s="15" t="s">
        <v>82</v>
      </c>
      <c r="D8" s="15" t="s">
        <v>83</v>
      </c>
      <c r="E8" s="15"/>
      <c r="F8" s="15"/>
      <c r="G8" s="15"/>
      <c r="H8" s="15"/>
    </row>
    <row r="9" spans="1:8" x14ac:dyDescent="0.2">
      <c r="A9" s="16">
        <v>1114</v>
      </c>
      <c r="B9" s="14" t="s">
        <v>115</v>
      </c>
      <c r="C9" s="18">
        <v>0</v>
      </c>
    </row>
    <row r="10" spans="1:8" x14ac:dyDescent="0.2">
      <c r="A10" s="16">
        <v>1115</v>
      </c>
      <c r="B10" s="14" t="s">
        <v>116</v>
      </c>
      <c r="C10" s="18">
        <v>0</v>
      </c>
    </row>
    <row r="11" spans="1:8" x14ac:dyDescent="0.2">
      <c r="A11" s="16">
        <v>1121</v>
      </c>
      <c r="B11" s="14" t="s">
        <v>117</v>
      </c>
      <c r="C11" s="18">
        <v>28863531.489999998</v>
      </c>
    </row>
    <row r="12" spans="1:8" x14ac:dyDescent="0.2">
      <c r="A12" s="16">
        <v>1121000201</v>
      </c>
      <c r="B12" s="14" t="s">
        <v>601</v>
      </c>
      <c r="C12" s="18">
        <v>28863531.489999998</v>
      </c>
      <c r="D12" s="14" t="s">
        <v>602</v>
      </c>
    </row>
    <row r="14" spans="1:8" x14ac:dyDescent="0.2">
      <c r="A14" s="13" t="s">
        <v>87</v>
      </c>
      <c r="B14" s="13"/>
      <c r="C14" s="13"/>
      <c r="D14" s="13"/>
      <c r="E14" s="13"/>
      <c r="F14" s="13"/>
      <c r="G14" s="13"/>
      <c r="H14" s="13"/>
    </row>
    <row r="15" spans="1:8" x14ac:dyDescent="0.2">
      <c r="A15" s="15" t="s">
        <v>84</v>
      </c>
      <c r="B15" s="15" t="s">
        <v>81</v>
      </c>
      <c r="C15" s="15" t="s">
        <v>82</v>
      </c>
      <c r="D15" s="15">
        <v>2023</v>
      </c>
      <c r="E15" s="15">
        <v>2022</v>
      </c>
      <c r="F15" s="15">
        <v>2021</v>
      </c>
      <c r="G15" s="15">
        <v>2020</v>
      </c>
      <c r="H15" s="15" t="s">
        <v>113</v>
      </c>
    </row>
    <row r="16" spans="1:8" x14ac:dyDescent="0.2">
      <c r="A16" s="16">
        <v>1122</v>
      </c>
      <c r="B16" s="14" t="s">
        <v>119</v>
      </c>
      <c r="C16" s="18">
        <v>8130684.8200000003</v>
      </c>
      <c r="D16" s="18">
        <v>162546378.21000001</v>
      </c>
      <c r="E16" s="18">
        <v>0</v>
      </c>
      <c r="F16" s="18">
        <v>0</v>
      </c>
      <c r="G16" s="18">
        <v>0</v>
      </c>
    </row>
    <row r="17" spans="1:10" ht="15" x14ac:dyDescent="0.25">
      <c r="A17" s="16">
        <v>1122000001</v>
      </c>
      <c r="B17" s="146" t="s">
        <v>603</v>
      </c>
      <c r="C17" s="18">
        <v>190.81</v>
      </c>
      <c r="D17" s="18">
        <v>0</v>
      </c>
      <c r="E17" s="18"/>
      <c r="F17" s="18"/>
      <c r="G17" s="18"/>
      <c r="I17"/>
      <c r="J17"/>
    </row>
    <row r="18" spans="1:10" ht="15" x14ac:dyDescent="0.25">
      <c r="A18" s="16">
        <v>1122909999</v>
      </c>
      <c r="B18" s="14" t="s">
        <v>604</v>
      </c>
      <c r="C18" s="18">
        <v>4359736.21</v>
      </c>
      <c r="D18" s="18">
        <v>155605478.93000001</v>
      </c>
      <c r="E18" s="18"/>
      <c r="F18" s="18"/>
      <c r="G18" s="18"/>
      <c r="I18"/>
      <c r="J18"/>
    </row>
    <row r="19" spans="1:10" ht="15" x14ac:dyDescent="0.25">
      <c r="A19" s="16">
        <v>1122909999</v>
      </c>
      <c r="B19" s="14" t="s">
        <v>605</v>
      </c>
      <c r="C19" s="18">
        <v>247938.22</v>
      </c>
      <c r="D19" s="18">
        <v>1467632.66</v>
      </c>
      <c r="E19" s="18"/>
      <c r="F19" s="18"/>
      <c r="G19" s="18"/>
      <c r="I19"/>
      <c r="J19"/>
    </row>
    <row r="20" spans="1:10" ht="15" x14ac:dyDescent="0.25">
      <c r="A20" s="16">
        <v>1122909999</v>
      </c>
      <c r="B20" s="14" t="s">
        <v>606</v>
      </c>
      <c r="C20" s="18">
        <v>2756.28</v>
      </c>
      <c r="D20" s="18">
        <v>177326.54</v>
      </c>
      <c r="E20" s="18"/>
      <c r="F20" s="18"/>
      <c r="G20" s="18"/>
      <c r="I20"/>
      <c r="J20"/>
    </row>
    <row r="21" spans="1:10" ht="15" x14ac:dyDescent="0.25">
      <c r="A21" s="16">
        <v>1122909999</v>
      </c>
      <c r="B21" s="14" t="s">
        <v>607</v>
      </c>
      <c r="C21" s="18">
        <v>10063.299999999999</v>
      </c>
      <c r="D21" s="18">
        <v>1785940.08</v>
      </c>
      <c r="E21" s="18"/>
      <c r="F21" s="18"/>
      <c r="G21" s="18"/>
      <c r="I21"/>
      <c r="J21"/>
    </row>
    <row r="22" spans="1:10" ht="15" x14ac:dyDescent="0.25">
      <c r="A22" s="16">
        <v>1122909999</v>
      </c>
      <c r="B22" s="14" t="s">
        <v>608</v>
      </c>
      <c r="C22" s="18">
        <v>3510000</v>
      </c>
      <c r="D22" s="18">
        <v>3510000</v>
      </c>
      <c r="E22" s="18"/>
      <c r="F22" s="18"/>
      <c r="G22" s="18"/>
      <c r="I22"/>
      <c r="J22"/>
    </row>
    <row r="23" spans="1:10" ht="15" x14ac:dyDescent="0.25">
      <c r="A23" s="16">
        <v>1124</v>
      </c>
      <c r="B23" s="14" t="s">
        <v>120</v>
      </c>
      <c r="C23" s="18">
        <v>3822832.69</v>
      </c>
      <c r="D23" s="18">
        <v>1682332.18</v>
      </c>
      <c r="E23" s="18">
        <v>0</v>
      </c>
      <c r="F23" s="18">
        <v>0</v>
      </c>
      <c r="G23" s="18">
        <v>0</v>
      </c>
      <c r="I23"/>
      <c r="J23"/>
    </row>
    <row r="24" spans="1:10" ht="15" x14ac:dyDescent="0.25">
      <c r="A24" s="152">
        <v>1124000001</v>
      </c>
      <c r="B24" s="14" t="s">
        <v>609</v>
      </c>
      <c r="C24" s="18">
        <v>3822832.69</v>
      </c>
      <c r="D24" s="18">
        <v>1682332.18</v>
      </c>
      <c r="E24" s="18"/>
      <c r="F24" s="18"/>
      <c r="G24" s="18"/>
      <c r="I24"/>
      <c r="J24"/>
    </row>
    <row r="25" spans="1:10" ht="15" x14ac:dyDescent="0.25">
      <c r="A25" s="16"/>
      <c r="C25" s="18"/>
      <c r="D25" s="18"/>
      <c r="E25" s="18"/>
      <c r="F25" s="18"/>
      <c r="G25" s="18"/>
      <c r="I25"/>
      <c r="J25"/>
    </row>
    <row r="26" spans="1:10" x14ac:dyDescent="0.2">
      <c r="A26" s="13" t="s">
        <v>88</v>
      </c>
      <c r="B26" s="13"/>
      <c r="C26" s="13"/>
      <c r="D26" s="13"/>
      <c r="E26" s="13"/>
      <c r="F26" s="13"/>
      <c r="G26" s="13"/>
      <c r="H26" s="13"/>
    </row>
    <row r="27" spans="1:10" x14ac:dyDescent="0.2">
      <c r="A27" s="15" t="s">
        <v>84</v>
      </c>
      <c r="B27" s="15" t="s">
        <v>81</v>
      </c>
      <c r="C27" s="15" t="s">
        <v>82</v>
      </c>
      <c r="D27" s="15" t="s">
        <v>121</v>
      </c>
      <c r="E27" s="15" t="s">
        <v>122</v>
      </c>
      <c r="F27" s="15" t="s">
        <v>123</v>
      </c>
      <c r="G27" s="15" t="s">
        <v>124</v>
      </c>
      <c r="H27" s="15" t="s">
        <v>125</v>
      </c>
    </row>
    <row r="28" spans="1:10" x14ac:dyDescent="0.2">
      <c r="A28" s="16">
        <v>1123</v>
      </c>
      <c r="B28" s="14" t="s">
        <v>126</v>
      </c>
      <c r="C28" s="18">
        <v>3793318.19</v>
      </c>
      <c r="D28" s="18">
        <f>SUM(D29:D442)</f>
        <v>80153.2</v>
      </c>
      <c r="E28" s="18">
        <v>0</v>
      </c>
      <c r="F28" s="18">
        <f>SUM(F29:F442)</f>
        <v>3595961.0700000026</v>
      </c>
      <c r="G28" s="18">
        <f>SUM(G29:G442)</f>
        <v>117203.92</v>
      </c>
    </row>
    <row r="29" spans="1:10" x14ac:dyDescent="0.2">
      <c r="A29" s="153">
        <v>1123000001</v>
      </c>
      <c r="B29" s="153" t="s">
        <v>610</v>
      </c>
      <c r="C29" s="154">
        <v>1141.44</v>
      </c>
      <c r="D29" s="18"/>
      <c r="E29" s="18"/>
      <c r="F29" s="18"/>
      <c r="G29" s="154">
        <v>1141.44</v>
      </c>
      <c r="H29" s="14" t="s">
        <v>1022</v>
      </c>
    </row>
    <row r="30" spans="1:10" x14ac:dyDescent="0.2">
      <c r="A30" s="153">
        <v>1123000001</v>
      </c>
      <c r="B30" s="153" t="s">
        <v>611</v>
      </c>
      <c r="C30" s="154">
        <v>290</v>
      </c>
      <c r="D30" s="18"/>
      <c r="E30" s="18"/>
      <c r="F30" s="18"/>
      <c r="G30" s="154">
        <v>290</v>
      </c>
      <c r="H30" s="14" t="s">
        <v>1022</v>
      </c>
    </row>
    <row r="31" spans="1:10" x14ac:dyDescent="0.2">
      <c r="A31" s="153">
        <v>1123000001</v>
      </c>
      <c r="B31" s="153" t="s">
        <v>612</v>
      </c>
      <c r="C31" s="154">
        <v>3310</v>
      </c>
      <c r="D31" s="18"/>
      <c r="E31" s="18"/>
      <c r="F31" s="18"/>
      <c r="G31" s="154">
        <v>3310</v>
      </c>
      <c r="H31" s="14" t="s">
        <v>1022</v>
      </c>
    </row>
    <row r="32" spans="1:10" x14ac:dyDescent="0.2">
      <c r="A32" s="153">
        <v>1123000001</v>
      </c>
      <c r="B32" s="153" t="s">
        <v>613</v>
      </c>
      <c r="C32" s="154">
        <v>2287</v>
      </c>
      <c r="D32" s="18"/>
      <c r="E32" s="18"/>
      <c r="F32" s="18"/>
      <c r="G32" s="154">
        <v>2287</v>
      </c>
      <c r="H32" s="14" t="s">
        <v>1022</v>
      </c>
    </row>
    <row r="33" spans="1:8" x14ac:dyDescent="0.2">
      <c r="A33" s="153">
        <v>1123000001</v>
      </c>
      <c r="B33" s="153" t="s">
        <v>614</v>
      </c>
      <c r="C33" s="154">
        <v>250</v>
      </c>
      <c r="D33" s="18"/>
      <c r="E33" s="18"/>
      <c r="F33" s="18"/>
      <c r="G33" s="154">
        <v>250</v>
      </c>
      <c r="H33" s="14" t="s">
        <v>1022</v>
      </c>
    </row>
    <row r="34" spans="1:8" x14ac:dyDescent="0.2">
      <c r="A34" s="153">
        <v>1123000001</v>
      </c>
      <c r="B34" s="153" t="s">
        <v>615</v>
      </c>
      <c r="C34" s="154">
        <v>55329.5</v>
      </c>
      <c r="D34" s="18"/>
      <c r="E34" s="18"/>
      <c r="F34" s="18"/>
      <c r="G34" s="154">
        <v>55329.5</v>
      </c>
      <c r="H34" s="14" t="s">
        <v>1022</v>
      </c>
    </row>
    <row r="35" spans="1:8" x14ac:dyDescent="0.2">
      <c r="A35" s="153">
        <v>1123000001</v>
      </c>
      <c r="B35" s="153" t="s">
        <v>616</v>
      </c>
      <c r="C35" s="154">
        <v>1524.43</v>
      </c>
      <c r="D35" s="18"/>
      <c r="E35" s="18"/>
      <c r="F35" s="18"/>
      <c r="G35" s="154">
        <v>1524.43</v>
      </c>
      <c r="H35" s="14" t="s">
        <v>1022</v>
      </c>
    </row>
    <row r="36" spans="1:8" x14ac:dyDescent="0.2">
      <c r="A36" s="153">
        <v>1123000001</v>
      </c>
      <c r="B36" s="153" t="s">
        <v>617</v>
      </c>
      <c r="C36" s="154">
        <v>1684.69</v>
      </c>
      <c r="D36" s="18"/>
      <c r="E36" s="18"/>
      <c r="F36" s="18"/>
      <c r="G36" s="154">
        <v>1684.69</v>
      </c>
      <c r="H36" s="14" t="s">
        <v>1022</v>
      </c>
    </row>
    <row r="37" spans="1:8" x14ac:dyDescent="0.2">
      <c r="A37" s="153">
        <v>1123000001</v>
      </c>
      <c r="B37" s="153" t="s">
        <v>618</v>
      </c>
      <c r="C37" s="154">
        <v>12800.28</v>
      </c>
      <c r="D37" s="18"/>
      <c r="E37" s="18"/>
      <c r="F37" s="18"/>
      <c r="G37" s="154">
        <v>12800.28</v>
      </c>
      <c r="H37" s="14" t="s">
        <v>1022</v>
      </c>
    </row>
    <row r="38" spans="1:8" x14ac:dyDescent="0.2">
      <c r="A38" s="153">
        <v>1123000001</v>
      </c>
      <c r="B38" s="153" t="s">
        <v>619</v>
      </c>
      <c r="C38" s="154">
        <v>15929.88</v>
      </c>
      <c r="D38" s="18"/>
      <c r="E38" s="18"/>
      <c r="F38" s="18"/>
      <c r="G38" s="154">
        <v>15929.88</v>
      </c>
      <c r="H38" s="14" t="s">
        <v>1022</v>
      </c>
    </row>
    <row r="39" spans="1:8" x14ac:dyDescent="0.2">
      <c r="A39" s="153">
        <v>1123000001</v>
      </c>
      <c r="B39" s="153" t="s">
        <v>620</v>
      </c>
      <c r="C39" s="154">
        <v>22388</v>
      </c>
      <c r="D39" s="18"/>
      <c r="E39" s="18"/>
      <c r="F39" s="18"/>
      <c r="G39" s="154">
        <v>22388</v>
      </c>
      <c r="H39" s="14" t="s">
        <v>1022</v>
      </c>
    </row>
    <row r="40" spans="1:8" x14ac:dyDescent="0.2">
      <c r="A40" s="153">
        <v>1123000001</v>
      </c>
      <c r="B40" s="153" t="s">
        <v>621</v>
      </c>
      <c r="C40" s="154">
        <v>268.7</v>
      </c>
      <c r="D40" s="18"/>
      <c r="E40" s="18"/>
      <c r="F40" s="18"/>
      <c r="G40" s="154">
        <v>268.7</v>
      </c>
      <c r="H40" s="14" t="s">
        <v>1022</v>
      </c>
    </row>
    <row r="41" spans="1:8" x14ac:dyDescent="0.2">
      <c r="A41" s="153">
        <v>1123000003</v>
      </c>
      <c r="B41" s="153" t="s">
        <v>622</v>
      </c>
      <c r="C41" s="154">
        <v>12000</v>
      </c>
      <c r="D41" s="154">
        <v>12000</v>
      </c>
      <c r="E41" s="18"/>
      <c r="F41" s="18"/>
      <c r="G41" s="18"/>
      <c r="H41" s="14" t="s">
        <v>1023</v>
      </c>
    </row>
    <row r="42" spans="1:8" x14ac:dyDescent="0.2">
      <c r="A42" s="153">
        <v>1123000003</v>
      </c>
      <c r="B42" s="153" t="s">
        <v>623</v>
      </c>
      <c r="C42" s="154">
        <v>15000</v>
      </c>
      <c r="D42" s="154">
        <v>15000</v>
      </c>
      <c r="E42" s="18"/>
      <c r="F42" s="18"/>
      <c r="G42" s="18"/>
      <c r="H42" s="14" t="s">
        <v>1023</v>
      </c>
    </row>
    <row r="43" spans="1:8" x14ac:dyDescent="0.2">
      <c r="A43" s="153">
        <v>1123000003</v>
      </c>
      <c r="B43" s="153" t="s">
        <v>624</v>
      </c>
      <c r="C43" s="154">
        <v>40000</v>
      </c>
      <c r="D43" s="154">
        <v>40000</v>
      </c>
      <c r="E43" s="18"/>
      <c r="F43" s="18"/>
      <c r="G43" s="18"/>
      <c r="H43" s="14" t="s">
        <v>1023</v>
      </c>
    </row>
    <row r="44" spans="1:8" x14ac:dyDescent="0.2">
      <c r="A44" s="153">
        <v>1123000003</v>
      </c>
      <c r="B44" s="153" t="s">
        <v>625</v>
      </c>
      <c r="C44" s="154">
        <v>7615.2</v>
      </c>
      <c r="D44" s="154">
        <v>7615.2</v>
      </c>
      <c r="E44" s="18"/>
      <c r="F44" s="18"/>
      <c r="G44" s="18"/>
      <c r="H44" s="14" t="s">
        <v>1023</v>
      </c>
    </row>
    <row r="45" spans="1:8" x14ac:dyDescent="0.2">
      <c r="A45" s="153">
        <v>1123000003</v>
      </c>
      <c r="B45" s="153" t="s">
        <v>626</v>
      </c>
      <c r="C45" s="154">
        <v>5538</v>
      </c>
      <c r="D45" s="154">
        <v>5538</v>
      </c>
      <c r="E45" s="18"/>
      <c r="F45" s="18"/>
      <c r="G45" s="18"/>
      <c r="H45" s="14" t="s">
        <v>1023</v>
      </c>
    </row>
    <row r="46" spans="1:8" x14ac:dyDescent="0.2">
      <c r="A46" s="153">
        <v>1123000011</v>
      </c>
      <c r="B46" s="153" t="s">
        <v>627</v>
      </c>
      <c r="C46" s="154">
        <v>3913.11</v>
      </c>
      <c r="D46" s="18"/>
      <c r="E46" s="18"/>
      <c r="F46" s="154">
        <v>3913.11</v>
      </c>
      <c r="G46" s="18"/>
      <c r="H46" s="14" t="s">
        <v>1024</v>
      </c>
    </row>
    <row r="47" spans="1:8" x14ac:dyDescent="0.2">
      <c r="A47" s="153">
        <v>1123000011</v>
      </c>
      <c r="B47" s="153" t="s">
        <v>628</v>
      </c>
      <c r="C47" s="154">
        <v>13621.9</v>
      </c>
      <c r="D47" s="18"/>
      <c r="E47" s="18"/>
      <c r="F47" s="154">
        <v>13621.9</v>
      </c>
      <c r="G47" s="18"/>
      <c r="H47" s="14" t="s">
        <v>1024</v>
      </c>
    </row>
    <row r="48" spans="1:8" x14ac:dyDescent="0.2">
      <c r="A48" s="153">
        <v>1123000011</v>
      </c>
      <c r="B48" s="153" t="s">
        <v>629</v>
      </c>
      <c r="C48" s="154">
        <v>20590.36</v>
      </c>
      <c r="D48" s="18"/>
      <c r="E48" s="18"/>
      <c r="F48" s="154">
        <v>20590.36</v>
      </c>
      <c r="G48" s="18"/>
      <c r="H48" s="14" t="s">
        <v>1024</v>
      </c>
    </row>
    <row r="49" spans="1:8" x14ac:dyDescent="0.2">
      <c r="A49" s="153">
        <v>1123000011</v>
      </c>
      <c r="B49" s="153" t="s">
        <v>630</v>
      </c>
      <c r="C49" s="154">
        <v>10200</v>
      </c>
      <c r="D49" s="18"/>
      <c r="E49" s="18"/>
      <c r="F49" s="154">
        <v>10200</v>
      </c>
      <c r="G49" s="18"/>
      <c r="H49" s="14" t="s">
        <v>1024</v>
      </c>
    </row>
    <row r="50" spans="1:8" x14ac:dyDescent="0.2">
      <c r="A50" s="153">
        <v>1123000011</v>
      </c>
      <c r="B50" s="153" t="s">
        <v>631</v>
      </c>
      <c r="C50" s="154">
        <v>7043.53</v>
      </c>
      <c r="D50" s="18"/>
      <c r="E50" s="18"/>
      <c r="F50" s="154">
        <v>7043.53</v>
      </c>
      <c r="G50" s="18"/>
      <c r="H50" s="14" t="s">
        <v>1024</v>
      </c>
    </row>
    <row r="51" spans="1:8" x14ac:dyDescent="0.2">
      <c r="A51" s="153">
        <v>1123000011</v>
      </c>
      <c r="B51" s="153" t="s">
        <v>632</v>
      </c>
      <c r="C51" s="154">
        <v>13621.9</v>
      </c>
      <c r="D51" s="18"/>
      <c r="E51" s="18"/>
      <c r="F51" s="154">
        <v>13621.9</v>
      </c>
      <c r="G51" s="18"/>
      <c r="H51" s="14" t="s">
        <v>1024</v>
      </c>
    </row>
    <row r="52" spans="1:8" x14ac:dyDescent="0.2">
      <c r="A52" s="153">
        <v>1123000011</v>
      </c>
      <c r="B52" s="153" t="s">
        <v>633</v>
      </c>
      <c r="C52" s="154">
        <v>5454.56</v>
      </c>
      <c r="D52" s="18"/>
      <c r="E52" s="18"/>
      <c r="F52" s="154">
        <v>5454.56</v>
      </c>
      <c r="G52" s="18"/>
      <c r="H52" s="14" t="s">
        <v>1024</v>
      </c>
    </row>
    <row r="53" spans="1:8" x14ac:dyDescent="0.2">
      <c r="A53" s="153">
        <v>1123000011</v>
      </c>
      <c r="B53" s="153" t="s">
        <v>634</v>
      </c>
      <c r="C53" s="154">
        <v>1043.46</v>
      </c>
      <c r="D53" s="18"/>
      <c r="E53" s="18"/>
      <c r="F53" s="154">
        <v>1043.46</v>
      </c>
      <c r="G53" s="18"/>
      <c r="H53" s="14" t="s">
        <v>1024</v>
      </c>
    </row>
    <row r="54" spans="1:8" x14ac:dyDescent="0.2">
      <c r="A54" s="153">
        <v>1123000011</v>
      </c>
      <c r="B54" s="153" t="s">
        <v>635</v>
      </c>
      <c r="C54" s="154">
        <v>3130.42</v>
      </c>
      <c r="D54" s="18"/>
      <c r="E54" s="18"/>
      <c r="F54" s="154">
        <v>3130.42</v>
      </c>
      <c r="G54" s="18"/>
      <c r="H54" s="14" t="s">
        <v>1024</v>
      </c>
    </row>
    <row r="55" spans="1:8" x14ac:dyDescent="0.2">
      <c r="A55" s="153">
        <v>1123000011</v>
      </c>
      <c r="B55" s="153" t="s">
        <v>636</v>
      </c>
      <c r="C55" s="154">
        <v>9901.68</v>
      </c>
      <c r="D55" s="18"/>
      <c r="E55" s="18"/>
      <c r="F55" s="154">
        <v>9901.68</v>
      </c>
      <c r="G55" s="18"/>
      <c r="H55" s="14" t="s">
        <v>1024</v>
      </c>
    </row>
    <row r="56" spans="1:8" x14ac:dyDescent="0.2">
      <c r="A56" s="153">
        <v>1123000011</v>
      </c>
      <c r="B56" s="153" t="s">
        <v>637</v>
      </c>
      <c r="C56" s="154">
        <v>9901.84</v>
      </c>
      <c r="D56" s="18"/>
      <c r="E56" s="18"/>
      <c r="F56" s="154">
        <v>9901.84</v>
      </c>
      <c r="G56" s="18"/>
      <c r="H56" s="14" t="s">
        <v>1024</v>
      </c>
    </row>
    <row r="57" spans="1:8" x14ac:dyDescent="0.2">
      <c r="A57" s="153">
        <v>1123000011</v>
      </c>
      <c r="B57" s="153" t="s">
        <v>638</v>
      </c>
      <c r="C57" s="154">
        <v>9471.2800000000007</v>
      </c>
      <c r="D57" s="18"/>
      <c r="E57" s="18"/>
      <c r="F57" s="154">
        <v>9471.2800000000007</v>
      </c>
      <c r="G57" s="18"/>
      <c r="H57" s="14" t="s">
        <v>1024</v>
      </c>
    </row>
    <row r="58" spans="1:8" x14ac:dyDescent="0.2">
      <c r="A58" s="153">
        <v>1123000011</v>
      </c>
      <c r="B58" s="153" t="s">
        <v>639</v>
      </c>
      <c r="C58" s="154">
        <v>9471.2800000000007</v>
      </c>
      <c r="D58" s="18"/>
      <c r="E58" s="18"/>
      <c r="F58" s="154">
        <v>9471.2800000000007</v>
      </c>
      <c r="G58" s="18"/>
      <c r="H58" s="14" t="s">
        <v>1024</v>
      </c>
    </row>
    <row r="59" spans="1:8" x14ac:dyDescent="0.2">
      <c r="A59" s="153">
        <v>1123000011</v>
      </c>
      <c r="B59" s="153" t="s">
        <v>640</v>
      </c>
      <c r="C59" s="154">
        <v>4636.32</v>
      </c>
      <c r="D59" s="18"/>
      <c r="E59" s="18"/>
      <c r="F59" s="154">
        <v>4636.32</v>
      </c>
      <c r="G59" s="18"/>
      <c r="H59" s="14" t="s">
        <v>1024</v>
      </c>
    </row>
    <row r="60" spans="1:8" x14ac:dyDescent="0.2">
      <c r="A60" s="153">
        <v>1123000011</v>
      </c>
      <c r="B60" s="153" t="s">
        <v>641</v>
      </c>
      <c r="C60" s="154">
        <v>3913.11</v>
      </c>
      <c r="D60" s="18"/>
      <c r="E60" s="18"/>
      <c r="F60" s="154">
        <v>3913.11</v>
      </c>
      <c r="G60" s="18"/>
      <c r="H60" s="14" t="s">
        <v>1024</v>
      </c>
    </row>
    <row r="61" spans="1:8" x14ac:dyDescent="0.2">
      <c r="A61" s="153">
        <v>1123000011</v>
      </c>
      <c r="B61" s="153" t="s">
        <v>642</v>
      </c>
      <c r="C61" s="154">
        <v>8181.76</v>
      </c>
      <c r="D61" s="18"/>
      <c r="E61" s="18"/>
      <c r="F61" s="154">
        <v>8181.76</v>
      </c>
      <c r="G61" s="18"/>
      <c r="H61" s="14" t="s">
        <v>1024</v>
      </c>
    </row>
    <row r="62" spans="1:8" x14ac:dyDescent="0.2">
      <c r="A62" s="153">
        <v>1123000011</v>
      </c>
      <c r="B62" s="153" t="s">
        <v>643</v>
      </c>
      <c r="C62" s="154">
        <v>9818.24</v>
      </c>
      <c r="D62" s="18"/>
      <c r="E62" s="18"/>
      <c r="F62" s="154">
        <v>9818.24</v>
      </c>
      <c r="G62" s="18"/>
      <c r="H62" s="14" t="s">
        <v>1024</v>
      </c>
    </row>
    <row r="63" spans="1:8" x14ac:dyDescent="0.2">
      <c r="A63" s="153">
        <v>1123000011</v>
      </c>
      <c r="B63" s="153" t="s">
        <v>644</v>
      </c>
      <c r="C63" s="154">
        <v>9818.24</v>
      </c>
      <c r="D63" s="18"/>
      <c r="E63" s="18"/>
      <c r="F63" s="154">
        <v>9818.24</v>
      </c>
      <c r="G63" s="18"/>
      <c r="H63" s="14" t="s">
        <v>1024</v>
      </c>
    </row>
    <row r="64" spans="1:8" x14ac:dyDescent="0.2">
      <c r="A64" s="153">
        <v>1123000011</v>
      </c>
      <c r="B64" s="153" t="s">
        <v>645</v>
      </c>
      <c r="C64" s="154">
        <v>5454.56</v>
      </c>
      <c r="D64" s="18"/>
      <c r="E64" s="18"/>
      <c r="F64" s="154">
        <v>5454.56</v>
      </c>
      <c r="G64" s="18"/>
      <c r="H64" s="14" t="s">
        <v>1024</v>
      </c>
    </row>
    <row r="65" spans="1:8" x14ac:dyDescent="0.2">
      <c r="A65" s="153">
        <v>1123000011</v>
      </c>
      <c r="B65" s="153" t="s">
        <v>646</v>
      </c>
      <c r="C65" s="154">
        <v>2086.89</v>
      </c>
      <c r="D65" s="18"/>
      <c r="E65" s="18"/>
      <c r="F65" s="154">
        <v>2086.89</v>
      </c>
      <c r="G65" s="18"/>
      <c r="H65" s="14" t="s">
        <v>1024</v>
      </c>
    </row>
    <row r="66" spans="1:8" x14ac:dyDescent="0.2">
      <c r="A66" s="153">
        <v>1123000011</v>
      </c>
      <c r="B66" s="153" t="s">
        <v>647</v>
      </c>
      <c r="C66" s="154">
        <v>9471.2800000000007</v>
      </c>
      <c r="D66" s="18"/>
      <c r="E66" s="18"/>
      <c r="F66" s="154">
        <v>9471.2800000000007</v>
      </c>
      <c r="G66" s="18"/>
      <c r="H66" s="14" t="s">
        <v>1024</v>
      </c>
    </row>
    <row r="67" spans="1:8" x14ac:dyDescent="0.2">
      <c r="A67" s="153">
        <v>1123000011</v>
      </c>
      <c r="B67" s="153" t="s">
        <v>648</v>
      </c>
      <c r="C67" s="154">
        <v>9471.16</v>
      </c>
      <c r="D67" s="18"/>
      <c r="E67" s="18"/>
      <c r="F67" s="154">
        <v>9471.16</v>
      </c>
      <c r="G67" s="18"/>
      <c r="H67" s="14" t="s">
        <v>1024</v>
      </c>
    </row>
    <row r="68" spans="1:8" x14ac:dyDescent="0.2">
      <c r="A68" s="153">
        <v>1123000011</v>
      </c>
      <c r="B68" s="153" t="s">
        <v>649</v>
      </c>
      <c r="C68" s="154">
        <v>13621.9</v>
      </c>
      <c r="D68" s="18"/>
      <c r="E68" s="18"/>
      <c r="F68" s="154">
        <v>13621.9</v>
      </c>
      <c r="G68" s="18"/>
      <c r="H68" s="14" t="s">
        <v>1024</v>
      </c>
    </row>
    <row r="69" spans="1:8" x14ac:dyDescent="0.2">
      <c r="A69" s="153">
        <v>1123000011</v>
      </c>
      <c r="B69" s="153" t="s">
        <v>650</v>
      </c>
      <c r="C69" s="154">
        <v>2608.7399999999998</v>
      </c>
      <c r="D69" s="18"/>
      <c r="E69" s="18"/>
      <c r="F69" s="154">
        <v>2608.7399999999998</v>
      </c>
      <c r="G69" s="18"/>
      <c r="H69" s="14" t="s">
        <v>1024</v>
      </c>
    </row>
    <row r="70" spans="1:8" x14ac:dyDescent="0.2">
      <c r="A70" s="153">
        <v>1123000011</v>
      </c>
      <c r="B70" s="153" t="s">
        <v>651</v>
      </c>
      <c r="C70" s="154">
        <v>12500.06</v>
      </c>
      <c r="D70" s="18"/>
      <c r="E70" s="18"/>
      <c r="F70" s="154">
        <v>12500.06</v>
      </c>
      <c r="G70" s="18"/>
      <c r="H70" s="14" t="s">
        <v>1024</v>
      </c>
    </row>
    <row r="71" spans="1:8" x14ac:dyDescent="0.2">
      <c r="A71" s="153">
        <v>1123000011</v>
      </c>
      <c r="B71" s="153" t="s">
        <v>652</v>
      </c>
      <c r="C71" s="154">
        <v>3529.36</v>
      </c>
      <c r="D71" s="18"/>
      <c r="E71" s="18"/>
      <c r="F71" s="154">
        <v>3529.36</v>
      </c>
      <c r="G71" s="18"/>
      <c r="H71" s="14" t="s">
        <v>1024</v>
      </c>
    </row>
    <row r="72" spans="1:8" x14ac:dyDescent="0.2">
      <c r="A72" s="153">
        <v>1123000011</v>
      </c>
      <c r="B72" s="153" t="s">
        <v>653</v>
      </c>
      <c r="C72" s="154">
        <v>5217.3100000000004</v>
      </c>
      <c r="D72" s="18"/>
      <c r="E72" s="18"/>
      <c r="F72" s="154">
        <v>5217.3100000000004</v>
      </c>
      <c r="G72" s="18"/>
      <c r="H72" s="14" t="s">
        <v>1024</v>
      </c>
    </row>
    <row r="73" spans="1:8" x14ac:dyDescent="0.2">
      <c r="A73" s="153">
        <v>1123000011</v>
      </c>
      <c r="B73" s="153" t="s">
        <v>654</v>
      </c>
      <c r="C73" s="154">
        <v>9901.68</v>
      </c>
      <c r="D73" s="18"/>
      <c r="E73" s="18"/>
      <c r="F73" s="154">
        <v>9901.68</v>
      </c>
      <c r="G73" s="18"/>
      <c r="H73" s="14" t="s">
        <v>1024</v>
      </c>
    </row>
    <row r="74" spans="1:8" x14ac:dyDescent="0.2">
      <c r="A74" s="153">
        <v>1123000011</v>
      </c>
      <c r="B74" s="153" t="s">
        <v>655</v>
      </c>
      <c r="C74" s="154">
        <v>9818.24</v>
      </c>
      <c r="D74" s="18"/>
      <c r="E74" s="18"/>
      <c r="F74" s="154">
        <v>9818.24</v>
      </c>
      <c r="G74" s="18"/>
      <c r="H74" s="14" t="s">
        <v>1024</v>
      </c>
    </row>
    <row r="75" spans="1:8" x14ac:dyDescent="0.2">
      <c r="A75" s="153">
        <v>1123000011</v>
      </c>
      <c r="B75" s="153" t="s">
        <v>656</v>
      </c>
      <c r="C75" s="154">
        <v>9901.84</v>
      </c>
      <c r="D75" s="18"/>
      <c r="E75" s="18"/>
      <c r="F75" s="154">
        <v>9901.84</v>
      </c>
      <c r="G75" s="18"/>
      <c r="H75" s="14" t="s">
        <v>1024</v>
      </c>
    </row>
    <row r="76" spans="1:8" x14ac:dyDescent="0.2">
      <c r="A76" s="153">
        <v>1123000011</v>
      </c>
      <c r="B76" s="153" t="s">
        <v>657</v>
      </c>
      <c r="C76" s="154">
        <v>7500</v>
      </c>
      <c r="D76" s="18"/>
      <c r="E76" s="18"/>
      <c r="F76" s="154">
        <v>7500</v>
      </c>
      <c r="G76" s="18"/>
      <c r="H76" s="14" t="s">
        <v>1024</v>
      </c>
    </row>
    <row r="77" spans="1:8" x14ac:dyDescent="0.2">
      <c r="A77" s="153">
        <v>1123000011</v>
      </c>
      <c r="B77" s="153" t="s">
        <v>658</v>
      </c>
      <c r="C77" s="154">
        <v>14285.75</v>
      </c>
      <c r="D77" s="18"/>
      <c r="E77" s="18"/>
      <c r="F77" s="154">
        <v>14285.75</v>
      </c>
      <c r="G77" s="18"/>
      <c r="H77" s="14" t="s">
        <v>1024</v>
      </c>
    </row>
    <row r="78" spans="1:8" x14ac:dyDescent="0.2">
      <c r="A78" s="153">
        <v>1123000011</v>
      </c>
      <c r="B78" s="153" t="s">
        <v>659</v>
      </c>
      <c r="C78" s="154">
        <v>11052.57</v>
      </c>
      <c r="D78" s="18"/>
      <c r="E78" s="18"/>
      <c r="F78" s="154">
        <v>11052.57</v>
      </c>
      <c r="G78" s="18"/>
      <c r="H78" s="14" t="s">
        <v>1024</v>
      </c>
    </row>
    <row r="79" spans="1:8" x14ac:dyDescent="0.2">
      <c r="A79" s="153">
        <v>1123000011</v>
      </c>
      <c r="B79" s="153" t="s">
        <v>660</v>
      </c>
      <c r="C79" s="154">
        <v>9999.94</v>
      </c>
      <c r="D79" s="18"/>
      <c r="E79" s="18"/>
      <c r="F79" s="154">
        <v>9999.94</v>
      </c>
      <c r="G79" s="18"/>
      <c r="H79" s="14" t="s">
        <v>1024</v>
      </c>
    </row>
    <row r="80" spans="1:8" x14ac:dyDescent="0.2">
      <c r="A80" s="153">
        <v>1123000011</v>
      </c>
      <c r="B80" s="153" t="s">
        <v>661</v>
      </c>
      <c r="C80" s="154">
        <v>7502.64</v>
      </c>
      <c r="D80" s="18"/>
      <c r="E80" s="18"/>
      <c r="F80" s="154">
        <v>7502.64</v>
      </c>
      <c r="G80" s="18"/>
      <c r="H80" s="14" t="s">
        <v>1024</v>
      </c>
    </row>
    <row r="81" spans="1:8" x14ac:dyDescent="0.2">
      <c r="A81" s="153">
        <v>1123000011</v>
      </c>
      <c r="B81" s="153" t="s">
        <v>662</v>
      </c>
      <c r="C81" s="154">
        <v>4909.12</v>
      </c>
      <c r="D81" s="18"/>
      <c r="E81" s="18"/>
      <c r="F81" s="154">
        <v>4909.12</v>
      </c>
      <c r="G81" s="18"/>
      <c r="H81" s="14" t="s">
        <v>1024</v>
      </c>
    </row>
    <row r="82" spans="1:8" x14ac:dyDescent="0.2">
      <c r="A82" s="153">
        <v>1123000011</v>
      </c>
      <c r="B82" s="153" t="s">
        <v>663</v>
      </c>
      <c r="C82" s="154">
        <v>4363.68</v>
      </c>
      <c r="D82" s="18"/>
      <c r="E82" s="18"/>
      <c r="F82" s="154">
        <v>4363.68</v>
      </c>
      <c r="G82" s="18"/>
      <c r="H82" s="14" t="s">
        <v>1024</v>
      </c>
    </row>
    <row r="83" spans="1:8" x14ac:dyDescent="0.2">
      <c r="A83" s="153">
        <v>1123000011</v>
      </c>
      <c r="B83" s="153" t="s">
        <v>664</v>
      </c>
      <c r="C83" s="154">
        <v>7826.05</v>
      </c>
      <c r="D83" s="18"/>
      <c r="E83" s="18"/>
      <c r="F83" s="154">
        <v>7826.05</v>
      </c>
      <c r="G83" s="18"/>
      <c r="H83" s="14" t="s">
        <v>1024</v>
      </c>
    </row>
    <row r="84" spans="1:8" x14ac:dyDescent="0.2">
      <c r="A84" s="153">
        <v>1123000011</v>
      </c>
      <c r="B84" s="153" t="s">
        <v>665</v>
      </c>
      <c r="C84" s="154">
        <v>4772.8</v>
      </c>
      <c r="D84" s="18"/>
      <c r="E84" s="18"/>
      <c r="F84" s="154">
        <v>4772.8</v>
      </c>
      <c r="G84" s="18"/>
      <c r="H84" s="14" t="s">
        <v>1024</v>
      </c>
    </row>
    <row r="85" spans="1:8" x14ac:dyDescent="0.2">
      <c r="A85" s="153">
        <v>1123000011</v>
      </c>
      <c r="B85" s="153" t="s">
        <v>666</v>
      </c>
      <c r="C85" s="154">
        <v>31334.84</v>
      </c>
      <c r="D85" s="18"/>
      <c r="E85" s="18"/>
      <c r="F85" s="154">
        <v>31334.84</v>
      </c>
      <c r="G85" s="18"/>
      <c r="H85" s="14" t="s">
        <v>1024</v>
      </c>
    </row>
    <row r="86" spans="1:8" x14ac:dyDescent="0.2">
      <c r="A86" s="153">
        <v>1123000011</v>
      </c>
      <c r="B86" s="153" t="s">
        <v>667</v>
      </c>
      <c r="C86" s="154">
        <v>15652.1</v>
      </c>
      <c r="D86" s="18"/>
      <c r="E86" s="18"/>
      <c r="F86" s="154">
        <v>15652.1</v>
      </c>
      <c r="G86" s="18"/>
      <c r="H86" s="14" t="s">
        <v>1024</v>
      </c>
    </row>
    <row r="87" spans="1:8" x14ac:dyDescent="0.2">
      <c r="A87" s="153">
        <v>1123000011</v>
      </c>
      <c r="B87" s="153" t="s">
        <v>668</v>
      </c>
      <c r="C87" s="154">
        <v>9545.44</v>
      </c>
      <c r="D87" s="18"/>
      <c r="E87" s="18"/>
      <c r="F87" s="154">
        <v>9545.44</v>
      </c>
      <c r="G87" s="18"/>
      <c r="H87" s="14" t="s">
        <v>1024</v>
      </c>
    </row>
    <row r="88" spans="1:8" x14ac:dyDescent="0.2">
      <c r="A88" s="153">
        <v>1123000011</v>
      </c>
      <c r="B88" s="153" t="s">
        <v>669</v>
      </c>
      <c r="C88" s="154">
        <v>4330.42</v>
      </c>
      <c r="D88" s="18"/>
      <c r="E88" s="18"/>
      <c r="F88" s="154">
        <v>4330.42</v>
      </c>
      <c r="G88" s="18"/>
      <c r="H88" s="14" t="s">
        <v>1024</v>
      </c>
    </row>
    <row r="89" spans="1:8" x14ac:dyDescent="0.2">
      <c r="A89" s="153">
        <v>1123000011</v>
      </c>
      <c r="B89" s="153" t="s">
        <v>670</v>
      </c>
      <c r="C89" s="154">
        <v>9471.2800000000007</v>
      </c>
      <c r="D89" s="18"/>
      <c r="E89" s="18"/>
      <c r="F89" s="154">
        <v>9471.2800000000007</v>
      </c>
      <c r="G89" s="18"/>
      <c r="H89" s="14" t="s">
        <v>1024</v>
      </c>
    </row>
    <row r="90" spans="1:8" x14ac:dyDescent="0.2">
      <c r="A90" s="153">
        <v>1123000011</v>
      </c>
      <c r="B90" s="153" t="s">
        <v>671</v>
      </c>
      <c r="C90" s="154">
        <v>9471.16</v>
      </c>
      <c r="D90" s="18"/>
      <c r="E90" s="18"/>
      <c r="F90" s="154">
        <v>9471.16</v>
      </c>
      <c r="G90" s="18"/>
      <c r="H90" s="14" t="s">
        <v>1024</v>
      </c>
    </row>
    <row r="91" spans="1:8" x14ac:dyDescent="0.2">
      <c r="A91" s="153">
        <v>1123000011</v>
      </c>
      <c r="B91" s="153" t="s">
        <v>672</v>
      </c>
      <c r="C91" s="154">
        <v>4695.63</v>
      </c>
      <c r="D91" s="18"/>
      <c r="E91" s="18"/>
      <c r="F91" s="154">
        <v>4695.63</v>
      </c>
      <c r="G91" s="18"/>
      <c r="H91" s="14" t="s">
        <v>1024</v>
      </c>
    </row>
    <row r="92" spans="1:8" x14ac:dyDescent="0.2">
      <c r="A92" s="153">
        <v>1123000011</v>
      </c>
      <c r="B92" s="153" t="s">
        <v>673</v>
      </c>
      <c r="C92" s="154">
        <v>9901.68</v>
      </c>
      <c r="D92" s="18"/>
      <c r="E92" s="18"/>
      <c r="F92" s="154">
        <v>9901.68</v>
      </c>
      <c r="G92" s="18"/>
      <c r="H92" s="14" t="s">
        <v>1024</v>
      </c>
    </row>
    <row r="93" spans="1:8" x14ac:dyDescent="0.2">
      <c r="A93" s="153">
        <v>1123000011</v>
      </c>
      <c r="B93" s="153" t="s">
        <v>674</v>
      </c>
      <c r="C93" s="154">
        <v>4500</v>
      </c>
      <c r="D93" s="18"/>
      <c r="E93" s="18"/>
      <c r="F93" s="154">
        <v>4500</v>
      </c>
      <c r="G93" s="18"/>
      <c r="H93" s="14" t="s">
        <v>1024</v>
      </c>
    </row>
    <row r="94" spans="1:8" x14ac:dyDescent="0.2">
      <c r="A94" s="153">
        <v>1123000011</v>
      </c>
      <c r="B94" s="153" t="s">
        <v>675</v>
      </c>
      <c r="C94" s="154">
        <v>7502.44</v>
      </c>
      <c r="D94" s="18"/>
      <c r="E94" s="18"/>
      <c r="F94" s="154">
        <v>7502.44</v>
      </c>
      <c r="G94" s="18"/>
      <c r="H94" s="14" t="s">
        <v>1024</v>
      </c>
    </row>
    <row r="95" spans="1:8" x14ac:dyDescent="0.2">
      <c r="A95" s="153">
        <v>1123000011</v>
      </c>
      <c r="B95" s="153" t="s">
        <v>676</v>
      </c>
      <c r="C95" s="154">
        <v>9471.16</v>
      </c>
      <c r="D95" s="18"/>
      <c r="E95" s="18"/>
      <c r="F95" s="154">
        <v>9471.16</v>
      </c>
      <c r="G95" s="18"/>
      <c r="H95" s="14" t="s">
        <v>1024</v>
      </c>
    </row>
    <row r="96" spans="1:8" x14ac:dyDescent="0.2">
      <c r="A96" s="153">
        <v>1123000011</v>
      </c>
      <c r="B96" s="153" t="s">
        <v>677</v>
      </c>
      <c r="C96" s="154">
        <v>34910</v>
      </c>
      <c r="D96" s="18"/>
      <c r="E96" s="18"/>
      <c r="F96" s="154">
        <v>34910</v>
      </c>
      <c r="G96" s="18"/>
      <c r="H96" s="14" t="s">
        <v>1024</v>
      </c>
    </row>
    <row r="97" spans="1:8" x14ac:dyDescent="0.2">
      <c r="A97" s="153">
        <v>1123000011</v>
      </c>
      <c r="B97" s="153" t="s">
        <v>678</v>
      </c>
      <c r="C97" s="154">
        <v>14700</v>
      </c>
      <c r="D97" s="18"/>
      <c r="E97" s="18"/>
      <c r="F97" s="154">
        <v>14700</v>
      </c>
      <c r="G97" s="18"/>
      <c r="H97" s="14" t="s">
        <v>1024</v>
      </c>
    </row>
    <row r="98" spans="1:8" x14ac:dyDescent="0.2">
      <c r="A98" s="153">
        <v>1123000011</v>
      </c>
      <c r="B98" s="153" t="s">
        <v>679</v>
      </c>
      <c r="C98" s="154">
        <v>9000</v>
      </c>
      <c r="D98" s="18"/>
      <c r="E98" s="18"/>
      <c r="F98" s="154">
        <v>9000</v>
      </c>
      <c r="G98" s="18"/>
      <c r="H98" s="14" t="s">
        <v>1024</v>
      </c>
    </row>
    <row r="99" spans="1:8" x14ac:dyDescent="0.2">
      <c r="A99" s="153">
        <v>1123000011</v>
      </c>
      <c r="B99" s="153" t="s">
        <v>680</v>
      </c>
      <c r="C99" s="154">
        <v>6521.68</v>
      </c>
      <c r="D99" s="18"/>
      <c r="E99" s="18"/>
      <c r="F99" s="154">
        <v>6521.68</v>
      </c>
      <c r="G99" s="18"/>
      <c r="H99" s="14" t="s">
        <v>1024</v>
      </c>
    </row>
    <row r="100" spans="1:8" x14ac:dyDescent="0.2">
      <c r="A100" s="153">
        <v>1123000011</v>
      </c>
      <c r="B100" s="153" t="s">
        <v>681</v>
      </c>
      <c r="C100" s="154">
        <v>2727.2</v>
      </c>
      <c r="D100" s="18"/>
      <c r="E100" s="18"/>
      <c r="F100" s="154">
        <v>2727.2</v>
      </c>
      <c r="G100" s="18"/>
      <c r="H100" s="14" t="s">
        <v>1024</v>
      </c>
    </row>
    <row r="101" spans="1:8" x14ac:dyDescent="0.2">
      <c r="A101" s="153">
        <v>1123000011</v>
      </c>
      <c r="B101" s="153" t="s">
        <v>682</v>
      </c>
      <c r="C101" s="154">
        <v>7200</v>
      </c>
      <c r="D101" s="18"/>
      <c r="E101" s="18"/>
      <c r="F101" s="154">
        <v>7200</v>
      </c>
      <c r="G101" s="18"/>
      <c r="H101" s="14" t="s">
        <v>1024</v>
      </c>
    </row>
    <row r="102" spans="1:8" x14ac:dyDescent="0.2">
      <c r="A102" s="153">
        <v>1123000011</v>
      </c>
      <c r="B102" s="153" t="s">
        <v>683</v>
      </c>
      <c r="C102" s="154">
        <v>5217.3100000000004</v>
      </c>
      <c r="D102" s="18"/>
      <c r="E102" s="18"/>
      <c r="F102" s="154">
        <v>5217.3100000000004</v>
      </c>
      <c r="G102" s="18"/>
      <c r="H102" s="14" t="s">
        <v>1024</v>
      </c>
    </row>
    <row r="103" spans="1:8" x14ac:dyDescent="0.2">
      <c r="A103" s="153">
        <v>1123000011</v>
      </c>
      <c r="B103" s="153" t="s">
        <v>684</v>
      </c>
      <c r="C103" s="154">
        <v>3913.11</v>
      </c>
      <c r="D103" s="18"/>
      <c r="E103" s="18"/>
      <c r="F103" s="154">
        <v>3913.11</v>
      </c>
      <c r="G103" s="18"/>
      <c r="H103" s="14" t="s">
        <v>1024</v>
      </c>
    </row>
    <row r="104" spans="1:8" x14ac:dyDescent="0.2">
      <c r="A104" s="153">
        <v>1123000011</v>
      </c>
      <c r="B104" s="153" t="s">
        <v>685</v>
      </c>
      <c r="C104" s="154">
        <v>14347.9</v>
      </c>
      <c r="D104" s="18"/>
      <c r="E104" s="18"/>
      <c r="F104" s="154">
        <v>14347.9</v>
      </c>
      <c r="G104" s="18"/>
      <c r="H104" s="14" t="s">
        <v>1024</v>
      </c>
    </row>
    <row r="105" spans="1:8" x14ac:dyDescent="0.2">
      <c r="A105" s="153">
        <v>1123000011</v>
      </c>
      <c r="B105" s="153" t="s">
        <v>686</v>
      </c>
      <c r="C105" s="154">
        <v>20590.36</v>
      </c>
      <c r="D105" s="18"/>
      <c r="E105" s="18"/>
      <c r="F105" s="154">
        <v>20590.36</v>
      </c>
      <c r="G105" s="18"/>
      <c r="H105" s="14" t="s">
        <v>1024</v>
      </c>
    </row>
    <row r="106" spans="1:8" x14ac:dyDescent="0.2">
      <c r="A106" s="153">
        <v>1123000011</v>
      </c>
      <c r="B106" s="153" t="s">
        <v>687</v>
      </c>
      <c r="C106" s="154">
        <v>25500</v>
      </c>
      <c r="D106" s="18"/>
      <c r="E106" s="18"/>
      <c r="F106" s="154">
        <v>25500</v>
      </c>
      <c r="G106" s="18"/>
      <c r="H106" s="14" t="s">
        <v>1024</v>
      </c>
    </row>
    <row r="107" spans="1:8" x14ac:dyDescent="0.2">
      <c r="A107" s="153">
        <v>1123000011</v>
      </c>
      <c r="B107" s="153" t="s">
        <v>688</v>
      </c>
      <c r="C107" s="154">
        <v>4636.32</v>
      </c>
      <c r="D107" s="18"/>
      <c r="E107" s="18"/>
      <c r="F107" s="154">
        <v>4636.32</v>
      </c>
      <c r="G107" s="18"/>
      <c r="H107" s="14" t="s">
        <v>1024</v>
      </c>
    </row>
    <row r="108" spans="1:8" x14ac:dyDescent="0.2">
      <c r="A108" s="153">
        <v>1123000011</v>
      </c>
      <c r="B108" s="153" t="s">
        <v>689</v>
      </c>
      <c r="C108" s="154">
        <v>10909.12</v>
      </c>
      <c r="D108" s="18"/>
      <c r="E108" s="18"/>
      <c r="F108" s="154">
        <v>10909.12</v>
      </c>
      <c r="G108" s="18"/>
      <c r="H108" s="14" t="s">
        <v>1024</v>
      </c>
    </row>
    <row r="109" spans="1:8" x14ac:dyDescent="0.2">
      <c r="A109" s="153">
        <v>1123000011</v>
      </c>
      <c r="B109" s="153" t="s">
        <v>690</v>
      </c>
      <c r="C109" s="154">
        <v>10312.5</v>
      </c>
      <c r="D109" s="18"/>
      <c r="E109" s="18"/>
      <c r="F109" s="154">
        <v>10312.5</v>
      </c>
      <c r="G109" s="18"/>
      <c r="H109" s="14" t="s">
        <v>1024</v>
      </c>
    </row>
    <row r="110" spans="1:8" x14ac:dyDescent="0.2">
      <c r="A110" s="153">
        <v>1123000011</v>
      </c>
      <c r="B110" s="153" t="s">
        <v>691</v>
      </c>
      <c r="C110" s="154">
        <v>17901.25</v>
      </c>
      <c r="D110" s="18"/>
      <c r="E110" s="18"/>
      <c r="F110" s="154">
        <v>17901.25</v>
      </c>
      <c r="G110" s="18"/>
      <c r="H110" s="14" t="s">
        <v>1024</v>
      </c>
    </row>
    <row r="111" spans="1:8" x14ac:dyDescent="0.2">
      <c r="A111" s="153">
        <v>1123000011</v>
      </c>
      <c r="B111" s="153" t="s">
        <v>692</v>
      </c>
      <c r="C111" s="154">
        <v>11596.22</v>
      </c>
      <c r="D111" s="18"/>
      <c r="E111" s="18"/>
      <c r="F111" s="154">
        <v>11596.22</v>
      </c>
      <c r="G111" s="18"/>
      <c r="H111" s="14" t="s">
        <v>1024</v>
      </c>
    </row>
    <row r="112" spans="1:8" x14ac:dyDescent="0.2">
      <c r="A112" s="153">
        <v>1123000011</v>
      </c>
      <c r="B112" s="153" t="s">
        <v>693</v>
      </c>
      <c r="C112" s="154">
        <v>9901.68</v>
      </c>
      <c r="D112" s="18"/>
      <c r="E112" s="18"/>
      <c r="F112" s="154">
        <v>9901.68</v>
      </c>
      <c r="G112" s="18"/>
      <c r="H112" s="14" t="s">
        <v>1024</v>
      </c>
    </row>
    <row r="113" spans="1:8" x14ac:dyDescent="0.2">
      <c r="A113" s="153">
        <v>1123000011</v>
      </c>
      <c r="B113" s="153" t="s">
        <v>694</v>
      </c>
      <c r="C113" s="154">
        <v>13054.3</v>
      </c>
      <c r="D113" s="18"/>
      <c r="E113" s="18"/>
      <c r="F113" s="154">
        <v>13054.3</v>
      </c>
      <c r="G113" s="18"/>
      <c r="H113" s="14" t="s">
        <v>1024</v>
      </c>
    </row>
    <row r="114" spans="1:8" x14ac:dyDescent="0.2">
      <c r="A114" s="153">
        <v>1123000011</v>
      </c>
      <c r="B114" s="153" t="s">
        <v>695</v>
      </c>
      <c r="C114" s="154">
        <v>10909.12</v>
      </c>
      <c r="D114" s="18"/>
      <c r="E114" s="18"/>
      <c r="F114" s="154">
        <v>10909.12</v>
      </c>
      <c r="G114" s="18"/>
      <c r="H114" s="14" t="s">
        <v>1024</v>
      </c>
    </row>
    <row r="115" spans="1:8" x14ac:dyDescent="0.2">
      <c r="A115" s="153">
        <v>1123000011</v>
      </c>
      <c r="B115" s="153" t="s">
        <v>696</v>
      </c>
      <c r="C115" s="154">
        <v>5454.56</v>
      </c>
      <c r="D115" s="18"/>
      <c r="E115" s="18"/>
      <c r="F115" s="154">
        <v>5454.56</v>
      </c>
      <c r="G115" s="18"/>
      <c r="H115" s="14" t="s">
        <v>1024</v>
      </c>
    </row>
    <row r="116" spans="1:8" x14ac:dyDescent="0.2">
      <c r="A116" s="153">
        <v>1123000011</v>
      </c>
      <c r="B116" s="153" t="s">
        <v>697</v>
      </c>
      <c r="C116" s="154">
        <v>12123.32</v>
      </c>
      <c r="D116" s="18"/>
      <c r="E116" s="18"/>
      <c r="F116" s="154">
        <v>12123.32</v>
      </c>
      <c r="G116" s="18"/>
      <c r="H116" s="14" t="s">
        <v>1024</v>
      </c>
    </row>
    <row r="117" spans="1:8" x14ac:dyDescent="0.2">
      <c r="A117" s="153">
        <v>1123000011</v>
      </c>
      <c r="B117" s="153" t="s">
        <v>698</v>
      </c>
      <c r="C117" s="154">
        <v>22500</v>
      </c>
      <c r="D117" s="18"/>
      <c r="E117" s="18"/>
      <c r="F117" s="154">
        <v>22500</v>
      </c>
      <c r="G117" s="18"/>
      <c r="H117" s="14" t="s">
        <v>1024</v>
      </c>
    </row>
    <row r="118" spans="1:8" x14ac:dyDescent="0.2">
      <c r="A118" s="153">
        <v>1123000011</v>
      </c>
      <c r="B118" s="153" t="s">
        <v>699</v>
      </c>
      <c r="C118" s="154">
        <v>26832.3</v>
      </c>
      <c r="D118" s="18"/>
      <c r="E118" s="18"/>
      <c r="F118" s="154">
        <v>26832.3</v>
      </c>
      <c r="G118" s="18"/>
      <c r="H118" s="14" t="s">
        <v>1024</v>
      </c>
    </row>
    <row r="119" spans="1:8" x14ac:dyDescent="0.2">
      <c r="A119" s="153">
        <v>1123000011</v>
      </c>
      <c r="B119" s="153" t="s">
        <v>700</v>
      </c>
      <c r="C119" s="154">
        <v>6521.68</v>
      </c>
      <c r="D119" s="18"/>
      <c r="E119" s="18"/>
      <c r="F119" s="154">
        <v>6521.68</v>
      </c>
      <c r="G119" s="18"/>
      <c r="H119" s="14" t="s">
        <v>1024</v>
      </c>
    </row>
    <row r="120" spans="1:8" x14ac:dyDescent="0.2">
      <c r="A120" s="153">
        <v>1123000011</v>
      </c>
      <c r="B120" s="153" t="s">
        <v>701</v>
      </c>
      <c r="C120" s="154">
        <v>4695.63</v>
      </c>
      <c r="D120" s="18"/>
      <c r="E120" s="18"/>
      <c r="F120" s="154">
        <v>4695.63</v>
      </c>
      <c r="G120" s="18"/>
      <c r="H120" s="14" t="s">
        <v>1024</v>
      </c>
    </row>
    <row r="121" spans="1:8" x14ac:dyDescent="0.2">
      <c r="A121" s="153">
        <v>1123000011</v>
      </c>
      <c r="B121" s="153" t="s">
        <v>702</v>
      </c>
      <c r="C121" s="154">
        <v>1565.21</v>
      </c>
      <c r="D121" s="18"/>
      <c r="E121" s="18"/>
      <c r="F121" s="154">
        <v>1565.21</v>
      </c>
      <c r="G121" s="18"/>
      <c r="H121" s="14" t="s">
        <v>1024</v>
      </c>
    </row>
    <row r="122" spans="1:8" x14ac:dyDescent="0.2">
      <c r="A122" s="153">
        <v>1123000011</v>
      </c>
      <c r="B122" s="153" t="s">
        <v>703</v>
      </c>
      <c r="C122" s="154">
        <v>3750</v>
      </c>
      <c r="D122" s="18"/>
      <c r="E122" s="18"/>
      <c r="F122" s="154">
        <v>3750</v>
      </c>
      <c r="G122" s="18"/>
      <c r="H122" s="14" t="s">
        <v>1024</v>
      </c>
    </row>
    <row r="123" spans="1:8" x14ac:dyDescent="0.2">
      <c r="A123" s="153">
        <v>1123000011</v>
      </c>
      <c r="B123" s="153" t="s">
        <v>704</v>
      </c>
      <c r="C123" s="154">
        <v>10904.37</v>
      </c>
      <c r="D123" s="18"/>
      <c r="E123" s="18"/>
      <c r="F123" s="154">
        <v>10904.37</v>
      </c>
      <c r="G123" s="18"/>
      <c r="H123" s="14" t="s">
        <v>1024</v>
      </c>
    </row>
    <row r="124" spans="1:8" x14ac:dyDescent="0.2">
      <c r="A124" s="153">
        <v>1123000011</v>
      </c>
      <c r="B124" s="153" t="s">
        <v>705</v>
      </c>
      <c r="C124" s="154">
        <v>6000</v>
      </c>
      <c r="D124" s="18"/>
      <c r="E124" s="18"/>
      <c r="F124" s="154">
        <v>6000</v>
      </c>
      <c r="G124" s="18"/>
      <c r="H124" s="14" t="s">
        <v>1024</v>
      </c>
    </row>
    <row r="125" spans="1:8" x14ac:dyDescent="0.2">
      <c r="A125" s="153">
        <v>1123000011</v>
      </c>
      <c r="B125" s="153" t="s">
        <v>706</v>
      </c>
      <c r="C125" s="154">
        <v>9901.84</v>
      </c>
      <c r="D125" s="18"/>
      <c r="E125" s="18"/>
      <c r="F125" s="154">
        <v>9901.84</v>
      </c>
      <c r="G125" s="18"/>
      <c r="H125" s="14" t="s">
        <v>1024</v>
      </c>
    </row>
    <row r="126" spans="1:8" x14ac:dyDescent="0.2">
      <c r="A126" s="153">
        <v>1123000011</v>
      </c>
      <c r="B126" s="153" t="s">
        <v>707</v>
      </c>
      <c r="C126" s="154">
        <v>17391.310000000001</v>
      </c>
      <c r="D126" s="18"/>
      <c r="E126" s="18"/>
      <c r="F126" s="154">
        <v>17391.310000000001</v>
      </c>
      <c r="G126" s="18"/>
      <c r="H126" s="14" t="s">
        <v>1024</v>
      </c>
    </row>
    <row r="127" spans="1:8" x14ac:dyDescent="0.2">
      <c r="A127" s="153">
        <v>1123000011</v>
      </c>
      <c r="B127" s="153" t="s">
        <v>708</v>
      </c>
      <c r="C127" s="154">
        <v>11596.22</v>
      </c>
      <c r="D127" s="18"/>
      <c r="E127" s="18"/>
      <c r="F127" s="154">
        <v>11596.22</v>
      </c>
      <c r="G127" s="18"/>
      <c r="H127" s="14" t="s">
        <v>1024</v>
      </c>
    </row>
    <row r="128" spans="1:8" x14ac:dyDescent="0.2">
      <c r="A128" s="153">
        <v>1123000011</v>
      </c>
      <c r="B128" s="153" t="s">
        <v>709</v>
      </c>
      <c r="C128" s="154">
        <v>4500</v>
      </c>
      <c r="D128" s="18"/>
      <c r="E128" s="18"/>
      <c r="F128" s="154">
        <v>4500</v>
      </c>
      <c r="G128" s="18"/>
      <c r="H128" s="14" t="s">
        <v>1024</v>
      </c>
    </row>
    <row r="129" spans="1:8" x14ac:dyDescent="0.2">
      <c r="A129" s="153">
        <v>1123000011</v>
      </c>
      <c r="B129" s="153" t="s">
        <v>710</v>
      </c>
      <c r="C129" s="154">
        <v>11250</v>
      </c>
      <c r="D129" s="18"/>
      <c r="E129" s="18"/>
      <c r="F129" s="154">
        <v>11250</v>
      </c>
      <c r="G129" s="18"/>
      <c r="H129" s="14" t="s">
        <v>1024</v>
      </c>
    </row>
    <row r="130" spans="1:8" x14ac:dyDescent="0.2">
      <c r="A130" s="153">
        <v>1123000011</v>
      </c>
      <c r="B130" s="153" t="s">
        <v>711</v>
      </c>
      <c r="C130" s="154">
        <v>22500</v>
      </c>
      <c r="D130" s="18"/>
      <c r="E130" s="18"/>
      <c r="F130" s="154">
        <v>22500</v>
      </c>
      <c r="G130" s="18"/>
      <c r="H130" s="14" t="s">
        <v>1024</v>
      </c>
    </row>
    <row r="131" spans="1:8" x14ac:dyDescent="0.2">
      <c r="A131" s="153">
        <v>1123000011</v>
      </c>
      <c r="B131" s="153" t="s">
        <v>712</v>
      </c>
      <c r="C131" s="154">
        <v>13565.21</v>
      </c>
      <c r="D131" s="18"/>
      <c r="E131" s="18"/>
      <c r="F131" s="154">
        <v>13565.21</v>
      </c>
      <c r="G131" s="18"/>
      <c r="H131" s="14" t="s">
        <v>1024</v>
      </c>
    </row>
    <row r="132" spans="1:8" x14ac:dyDescent="0.2">
      <c r="A132" s="153">
        <v>1123000011</v>
      </c>
      <c r="B132" s="153" t="s">
        <v>713</v>
      </c>
      <c r="C132" s="154">
        <v>8181.76</v>
      </c>
      <c r="D132" s="18"/>
      <c r="E132" s="18"/>
      <c r="F132" s="154">
        <v>8181.76</v>
      </c>
      <c r="G132" s="18"/>
      <c r="H132" s="14" t="s">
        <v>1024</v>
      </c>
    </row>
    <row r="133" spans="1:8" x14ac:dyDescent="0.2">
      <c r="A133" s="153">
        <v>1123000011</v>
      </c>
      <c r="B133" s="153" t="s">
        <v>714</v>
      </c>
      <c r="C133" s="154">
        <v>8181.76</v>
      </c>
      <c r="D133" s="18"/>
      <c r="E133" s="18"/>
      <c r="F133" s="154">
        <v>8181.76</v>
      </c>
      <c r="G133" s="18"/>
      <c r="H133" s="14" t="s">
        <v>1024</v>
      </c>
    </row>
    <row r="134" spans="1:8" x14ac:dyDescent="0.2">
      <c r="A134" s="153">
        <v>1123000011</v>
      </c>
      <c r="B134" s="153" t="s">
        <v>715</v>
      </c>
      <c r="C134" s="154">
        <v>5294.15</v>
      </c>
      <c r="D134" s="18"/>
      <c r="E134" s="18"/>
      <c r="F134" s="154">
        <v>5294.15</v>
      </c>
      <c r="G134" s="18"/>
      <c r="H134" s="14" t="s">
        <v>1024</v>
      </c>
    </row>
    <row r="135" spans="1:8" x14ac:dyDescent="0.2">
      <c r="A135" s="153">
        <v>1123000011</v>
      </c>
      <c r="B135" s="153" t="s">
        <v>716</v>
      </c>
      <c r="C135" s="154">
        <v>8241.2000000000007</v>
      </c>
      <c r="D135" s="18"/>
      <c r="E135" s="18"/>
      <c r="F135" s="154">
        <v>8241.2000000000007</v>
      </c>
      <c r="G135" s="18"/>
      <c r="H135" s="14" t="s">
        <v>1024</v>
      </c>
    </row>
    <row r="136" spans="1:8" x14ac:dyDescent="0.2">
      <c r="A136" s="153">
        <v>1123000011</v>
      </c>
      <c r="B136" s="153" t="s">
        <v>717</v>
      </c>
      <c r="C136" s="154">
        <v>1800</v>
      </c>
      <c r="D136" s="18"/>
      <c r="E136" s="18"/>
      <c r="F136" s="154">
        <v>1800</v>
      </c>
      <c r="G136" s="18"/>
      <c r="H136" s="14" t="s">
        <v>1024</v>
      </c>
    </row>
    <row r="137" spans="1:8" x14ac:dyDescent="0.2">
      <c r="A137" s="153">
        <v>1123000011</v>
      </c>
      <c r="B137" s="153" t="s">
        <v>718</v>
      </c>
      <c r="C137" s="154">
        <v>5217.3100000000004</v>
      </c>
      <c r="D137" s="18"/>
      <c r="E137" s="18"/>
      <c r="F137" s="154">
        <v>5217.3100000000004</v>
      </c>
      <c r="G137" s="18"/>
      <c r="H137" s="14" t="s">
        <v>1024</v>
      </c>
    </row>
    <row r="138" spans="1:8" x14ac:dyDescent="0.2">
      <c r="A138" s="153">
        <v>1123000011</v>
      </c>
      <c r="B138" s="153" t="s">
        <v>719</v>
      </c>
      <c r="C138" s="154">
        <v>4285.68</v>
      </c>
      <c r="D138" s="18"/>
      <c r="E138" s="18"/>
      <c r="F138" s="154">
        <v>4285.68</v>
      </c>
      <c r="G138" s="18"/>
      <c r="H138" s="14" t="s">
        <v>1024</v>
      </c>
    </row>
    <row r="139" spans="1:8" x14ac:dyDescent="0.2">
      <c r="A139" s="153">
        <v>1123000011</v>
      </c>
      <c r="B139" s="153" t="s">
        <v>720</v>
      </c>
      <c r="C139" s="154">
        <v>9901.84</v>
      </c>
      <c r="D139" s="18"/>
      <c r="E139" s="18"/>
      <c r="F139" s="154">
        <v>9901.84</v>
      </c>
      <c r="G139" s="18"/>
      <c r="H139" s="14" t="s">
        <v>1024</v>
      </c>
    </row>
    <row r="140" spans="1:8" x14ac:dyDescent="0.2">
      <c r="A140" s="153">
        <v>1123000011</v>
      </c>
      <c r="B140" s="153" t="s">
        <v>721</v>
      </c>
      <c r="C140" s="154">
        <v>10909.12</v>
      </c>
      <c r="D140" s="18"/>
      <c r="E140" s="18"/>
      <c r="F140" s="154">
        <v>10909.12</v>
      </c>
      <c r="G140" s="18"/>
      <c r="H140" s="14" t="s">
        <v>1024</v>
      </c>
    </row>
    <row r="141" spans="1:8" x14ac:dyDescent="0.2">
      <c r="A141" s="153">
        <v>1123000011</v>
      </c>
      <c r="B141" s="153" t="s">
        <v>722</v>
      </c>
      <c r="C141" s="154">
        <v>2608.7399999999998</v>
      </c>
      <c r="D141" s="18"/>
      <c r="E141" s="18"/>
      <c r="F141" s="154">
        <v>2608.7399999999998</v>
      </c>
      <c r="G141" s="18"/>
      <c r="H141" s="14" t="s">
        <v>1024</v>
      </c>
    </row>
    <row r="142" spans="1:8" x14ac:dyDescent="0.2">
      <c r="A142" s="153">
        <v>1123000011</v>
      </c>
      <c r="B142" s="153" t="s">
        <v>723</v>
      </c>
      <c r="C142" s="154">
        <v>4285.68</v>
      </c>
      <c r="D142" s="18"/>
      <c r="E142" s="18"/>
      <c r="F142" s="154">
        <v>4285.68</v>
      </c>
      <c r="G142" s="18"/>
      <c r="H142" s="14" t="s">
        <v>1024</v>
      </c>
    </row>
    <row r="143" spans="1:8" x14ac:dyDescent="0.2">
      <c r="A143" s="153">
        <v>1123000011</v>
      </c>
      <c r="B143" s="153" t="s">
        <v>724</v>
      </c>
      <c r="C143" s="154">
        <v>8241.48</v>
      </c>
      <c r="D143" s="18"/>
      <c r="E143" s="18"/>
      <c r="F143" s="154">
        <v>8241.48</v>
      </c>
      <c r="G143" s="18"/>
      <c r="H143" s="14" t="s">
        <v>1024</v>
      </c>
    </row>
    <row r="144" spans="1:8" x14ac:dyDescent="0.2">
      <c r="A144" s="153">
        <v>1123000011</v>
      </c>
      <c r="B144" s="153" t="s">
        <v>725</v>
      </c>
      <c r="C144" s="154">
        <v>6521.68</v>
      </c>
      <c r="D144" s="18"/>
      <c r="E144" s="18"/>
      <c r="F144" s="154">
        <v>6521.68</v>
      </c>
      <c r="G144" s="18"/>
      <c r="H144" s="14" t="s">
        <v>1024</v>
      </c>
    </row>
    <row r="145" spans="1:8" x14ac:dyDescent="0.2">
      <c r="A145" s="153">
        <v>1123000011</v>
      </c>
      <c r="B145" s="153" t="s">
        <v>726</v>
      </c>
      <c r="C145" s="154">
        <v>3000</v>
      </c>
      <c r="D145" s="18"/>
      <c r="E145" s="18"/>
      <c r="F145" s="154">
        <v>3000</v>
      </c>
      <c r="G145" s="18"/>
      <c r="H145" s="14" t="s">
        <v>1024</v>
      </c>
    </row>
    <row r="146" spans="1:8" x14ac:dyDescent="0.2">
      <c r="A146" s="153">
        <v>1123000011</v>
      </c>
      <c r="B146" s="153" t="s">
        <v>727</v>
      </c>
      <c r="C146" s="154">
        <v>7502.64</v>
      </c>
      <c r="D146" s="18"/>
      <c r="E146" s="18"/>
      <c r="F146" s="154">
        <v>7502.64</v>
      </c>
      <c r="G146" s="18"/>
      <c r="H146" s="14" t="s">
        <v>1024</v>
      </c>
    </row>
    <row r="147" spans="1:8" x14ac:dyDescent="0.2">
      <c r="A147" s="153">
        <v>1123000011</v>
      </c>
      <c r="B147" s="153" t="s">
        <v>728</v>
      </c>
      <c r="C147" s="154">
        <v>9471.16</v>
      </c>
      <c r="D147" s="18"/>
      <c r="E147" s="18"/>
      <c r="F147" s="154">
        <v>9471.16</v>
      </c>
      <c r="G147" s="18"/>
      <c r="H147" s="14" t="s">
        <v>1024</v>
      </c>
    </row>
    <row r="148" spans="1:8" x14ac:dyDescent="0.2">
      <c r="A148" s="153">
        <v>1123000011</v>
      </c>
      <c r="B148" s="153" t="s">
        <v>729</v>
      </c>
      <c r="C148" s="154">
        <v>7883.13</v>
      </c>
      <c r="D148" s="18"/>
      <c r="E148" s="18"/>
      <c r="F148" s="154">
        <v>7883.13</v>
      </c>
      <c r="G148" s="18"/>
      <c r="H148" s="14" t="s">
        <v>1024</v>
      </c>
    </row>
    <row r="149" spans="1:8" x14ac:dyDescent="0.2">
      <c r="A149" s="153">
        <v>1123000011</v>
      </c>
      <c r="B149" s="153" t="s">
        <v>730</v>
      </c>
      <c r="C149" s="154">
        <v>3913.11</v>
      </c>
      <c r="D149" s="18"/>
      <c r="E149" s="18"/>
      <c r="F149" s="154">
        <v>3913.11</v>
      </c>
      <c r="G149" s="18"/>
      <c r="H149" s="14" t="s">
        <v>1024</v>
      </c>
    </row>
    <row r="150" spans="1:8" x14ac:dyDescent="0.2">
      <c r="A150" s="153">
        <v>1123000011</v>
      </c>
      <c r="B150" s="153" t="s">
        <v>731</v>
      </c>
      <c r="C150" s="154">
        <v>10922.69</v>
      </c>
      <c r="D150" s="18"/>
      <c r="E150" s="18"/>
      <c r="F150" s="154">
        <v>10922.69</v>
      </c>
      <c r="G150" s="18"/>
      <c r="H150" s="14" t="s">
        <v>1024</v>
      </c>
    </row>
    <row r="151" spans="1:8" x14ac:dyDescent="0.2">
      <c r="A151" s="153">
        <v>1123000011</v>
      </c>
      <c r="B151" s="153" t="s">
        <v>732</v>
      </c>
      <c r="C151" s="154">
        <v>10434.790000000001</v>
      </c>
      <c r="D151" s="18"/>
      <c r="E151" s="18"/>
      <c r="F151" s="154">
        <v>10434.790000000001</v>
      </c>
      <c r="G151" s="18"/>
      <c r="H151" s="14" t="s">
        <v>1024</v>
      </c>
    </row>
    <row r="152" spans="1:8" x14ac:dyDescent="0.2">
      <c r="A152" s="153">
        <v>1123000011</v>
      </c>
      <c r="B152" s="153" t="s">
        <v>733</v>
      </c>
      <c r="C152" s="154">
        <v>18260.84</v>
      </c>
      <c r="D152" s="18"/>
      <c r="E152" s="18"/>
      <c r="F152" s="154">
        <v>18260.84</v>
      </c>
      <c r="G152" s="18"/>
      <c r="H152" s="14" t="s">
        <v>1024</v>
      </c>
    </row>
    <row r="153" spans="1:8" x14ac:dyDescent="0.2">
      <c r="A153" s="153">
        <v>1123000011</v>
      </c>
      <c r="B153" s="153" t="s">
        <v>734</v>
      </c>
      <c r="C153" s="154">
        <v>21818.240000000002</v>
      </c>
      <c r="D153" s="18"/>
      <c r="E153" s="18"/>
      <c r="F153" s="154">
        <v>21818.240000000002</v>
      </c>
      <c r="G153" s="18"/>
      <c r="H153" s="14" t="s">
        <v>1024</v>
      </c>
    </row>
    <row r="154" spans="1:8" x14ac:dyDescent="0.2">
      <c r="A154" s="153">
        <v>1123000011</v>
      </c>
      <c r="B154" s="153" t="s">
        <v>735</v>
      </c>
      <c r="C154" s="154">
        <v>13636.32</v>
      </c>
      <c r="D154" s="18"/>
      <c r="E154" s="18"/>
      <c r="F154" s="154">
        <v>13636.32</v>
      </c>
      <c r="G154" s="18"/>
      <c r="H154" s="14" t="s">
        <v>1024</v>
      </c>
    </row>
    <row r="155" spans="1:8" x14ac:dyDescent="0.2">
      <c r="A155" s="153">
        <v>1123000011</v>
      </c>
      <c r="B155" s="153" t="s">
        <v>736</v>
      </c>
      <c r="C155" s="154">
        <v>25577.24</v>
      </c>
      <c r="D155" s="18"/>
      <c r="E155" s="18"/>
      <c r="F155" s="154">
        <v>25577.24</v>
      </c>
      <c r="G155" s="18"/>
      <c r="H155" s="14" t="s">
        <v>1024</v>
      </c>
    </row>
    <row r="156" spans="1:8" x14ac:dyDescent="0.2">
      <c r="A156" s="153">
        <v>1123000011</v>
      </c>
      <c r="B156" s="153" t="s">
        <v>737</v>
      </c>
      <c r="C156" s="154">
        <v>3636.3</v>
      </c>
      <c r="D156" s="18"/>
      <c r="E156" s="18"/>
      <c r="F156" s="154">
        <v>3636.3</v>
      </c>
      <c r="G156" s="18"/>
      <c r="H156" s="14" t="s">
        <v>1024</v>
      </c>
    </row>
    <row r="157" spans="1:8" x14ac:dyDescent="0.2">
      <c r="A157" s="153">
        <v>1123000011</v>
      </c>
      <c r="B157" s="153" t="s">
        <v>738</v>
      </c>
      <c r="C157" s="154">
        <v>5478.32</v>
      </c>
      <c r="D157" s="18"/>
      <c r="E157" s="18"/>
      <c r="F157" s="154">
        <v>5478.32</v>
      </c>
      <c r="G157" s="18"/>
      <c r="H157" s="14" t="s">
        <v>1024</v>
      </c>
    </row>
    <row r="158" spans="1:8" x14ac:dyDescent="0.2">
      <c r="A158" s="153">
        <v>1123000011</v>
      </c>
      <c r="B158" s="153" t="s">
        <v>739</v>
      </c>
      <c r="C158" s="154">
        <v>9901.68</v>
      </c>
      <c r="D158" s="18"/>
      <c r="E158" s="18"/>
      <c r="F158" s="154">
        <v>9901.68</v>
      </c>
      <c r="G158" s="18"/>
      <c r="H158" s="14" t="s">
        <v>1024</v>
      </c>
    </row>
    <row r="159" spans="1:8" x14ac:dyDescent="0.2">
      <c r="A159" s="153">
        <v>1123000011</v>
      </c>
      <c r="B159" s="153" t="s">
        <v>740</v>
      </c>
      <c r="C159" s="154">
        <v>5217.3100000000004</v>
      </c>
      <c r="D159" s="18"/>
      <c r="E159" s="18"/>
      <c r="F159" s="154">
        <v>5217.3100000000004</v>
      </c>
      <c r="G159" s="18"/>
      <c r="H159" s="14" t="s">
        <v>1024</v>
      </c>
    </row>
    <row r="160" spans="1:8" x14ac:dyDescent="0.2">
      <c r="A160" s="153">
        <v>1123000011</v>
      </c>
      <c r="B160" s="153" t="s">
        <v>741</v>
      </c>
      <c r="C160" s="154">
        <v>2608.7399999999998</v>
      </c>
      <c r="D160" s="18"/>
      <c r="E160" s="18"/>
      <c r="F160" s="154">
        <v>2608.7399999999998</v>
      </c>
      <c r="G160" s="18"/>
      <c r="H160" s="14" t="s">
        <v>1024</v>
      </c>
    </row>
    <row r="161" spans="1:8" x14ac:dyDescent="0.2">
      <c r="A161" s="153">
        <v>1123000011</v>
      </c>
      <c r="B161" s="153" t="s">
        <v>742</v>
      </c>
      <c r="C161" s="154">
        <v>7826.05</v>
      </c>
      <c r="D161" s="18"/>
      <c r="E161" s="18"/>
      <c r="F161" s="154">
        <v>7826.05</v>
      </c>
      <c r="G161" s="18"/>
      <c r="H161" s="14" t="s">
        <v>1024</v>
      </c>
    </row>
    <row r="162" spans="1:8" x14ac:dyDescent="0.2">
      <c r="A162" s="153">
        <v>1123000011</v>
      </c>
      <c r="B162" s="153" t="s">
        <v>743</v>
      </c>
      <c r="C162" s="154">
        <v>6600</v>
      </c>
      <c r="D162" s="18"/>
      <c r="E162" s="18"/>
      <c r="F162" s="154">
        <v>6600</v>
      </c>
      <c r="G162" s="18"/>
      <c r="H162" s="14" t="s">
        <v>1024</v>
      </c>
    </row>
    <row r="163" spans="1:8" x14ac:dyDescent="0.2">
      <c r="A163" s="153">
        <v>1123000011</v>
      </c>
      <c r="B163" s="153" t="s">
        <v>744</v>
      </c>
      <c r="C163" s="154">
        <v>17063.96</v>
      </c>
      <c r="D163" s="18"/>
      <c r="E163" s="18"/>
      <c r="F163" s="154">
        <v>17063.96</v>
      </c>
      <c r="G163" s="18"/>
      <c r="H163" s="14" t="s">
        <v>1024</v>
      </c>
    </row>
    <row r="164" spans="1:8" x14ac:dyDescent="0.2">
      <c r="A164" s="153">
        <v>1123000011</v>
      </c>
      <c r="B164" s="153" t="s">
        <v>745</v>
      </c>
      <c r="C164" s="154">
        <v>11419.12</v>
      </c>
      <c r="D164" s="18"/>
      <c r="E164" s="18"/>
      <c r="F164" s="154">
        <v>11419.12</v>
      </c>
      <c r="G164" s="18"/>
      <c r="H164" s="14" t="s">
        <v>1024</v>
      </c>
    </row>
    <row r="165" spans="1:8" x14ac:dyDescent="0.2">
      <c r="A165" s="153">
        <v>1123000011</v>
      </c>
      <c r="B165" s="153" t="s">
        <v>746</v>
      </c>
      <c r="C165" s="154">
        <v>6818.24</v>
      </c>
      <c r="D165" s="18"/>
      <c r="E165" s="18"/>
      <c r="F165" s="154">
        <v>6818.24</v>
      </c>
      <c r="G165" s="18"/>
      <c r="H165" s="14" t="s">
        <v>1024</v>
      </c>
    </row>
    <row r="166" spans="1:8" x14ac:dyDescent="0.2">
      <c r="A166" s="153">
        <v>1123000011</v>
      </c>
      <c r="B166" s="153" t="s">
        <v>747</v>
      </c>
      <c r="C166" s="154">
        <v>14776.56</v>
      </c>
      <c r="D166" s="18"/>
      <c r="E166" s="18"/>
      <c r="F166" s="154">
        <v>14776.56</v>
      </c>
      <c r="G166" s="18"/>
      <c r="H166" s="14" t="s">
        <v>1024</v>
      </c>
    </row>
    <row r="167" spans="1:8" x14ac:dyDescent="0.2">
      <c r="A167" s="153">
        <v>1123000011</v>
      </c>
      <c r="B167" s="153" t="s">
        <v>748</v>
      </c>
      <c r="C167" s="154">
        <v>2608.7399999999998</v>
      </c>
      <c r="D167" s="18"/>
      <c r="E167" s="18"/>
      <c r="F167" s="154">
        <v>2608.7399999999998</v>
      </c>
      <c r="G167" s="18"/>
      <c r="H167" s="14" t="s">
        <v>1024</v>
      </c>
    </row>
    <row r="168" spans="1:8" x14ac:dyDescent="0.2">
      <c r="A168" s="153">
        <v>1123000011</v>
      </c>
      <c r="B168" s="153" t="s">
        <v>749</v>
      </c>
      <c r="C168" s="154">
        <v>2608.7399999999998</v>
      </c>
      <c r="D168" s="18"/>
      <c r="E168" s="18"/>
      <c r="F168" s="154">
        <v>2608.7399999999998</v>
      </c>
      <c r="G168" s="18"/>
      <c r="H168" s="14" t="s">
        <v>1024</v>
      </c>
    </row>
    <row r="169" spans="1:8" x14ac:dyDescent="0.2">
      <c r="A169" s="153">
        <v>1123000011</v>
      </c>
      <c r="B169" s="153" t="s">
        <v>750</v>
      </c>
      <c r="C169" s="154">
        <v>2869.58</v>
      </c>
      <c r="D169" s="18"/>
      <c r="E169" s="18"/>
      <c r="F169" s="154">
        <v>2869.58</v>
      </c>
      <c r="G169" s="18"/>
      <c r="H169" s="14" t="s">
        <v>1024</v>
      </c>
    </row>
    <row r="170" spans="1:8" x14ac:dyDescent="0.2">
      <c r="A170" s="153">
        <v>1123000011</v>
      </c>
      <c r="B170" s="153" t="s">
        <v>751</v>
      </c>
      <c r="C170" s="154">
        <v>14100</v>
      </c>
      <c r="D170" s="18"/>
      <c r="E170" s="18"/>
      <c r="F170" s="154">
        <v>14100</v>
      </c>
      <c r="G170" s="18"/>
      <c r="H170" s="14" t="s">
        <v>1024</v>
      </c>
    </row>
    <row r="171" spans="1:8" x14ac:dyDescent="0.2">
      <c r="A171" s="153">
        <v>1123000011</v>
      </c>
      <c r="B171" s="153" t="s">
        <v>752</v>
      </c>
      <c r="C171" s="154">
        <v>5454.56</v>
      </c>
      <c r="D171" s="18"/>
      <c r="E171" s="18"/>
      <c r="F171" s="154">
        <v>5454.56</v>
      </c>
      <c r="G171" s="18"/>
      <c r="H171" s="14" t="s">
        <v>1024</v>
      </c>
    </row>
    <row r="172" spans="1:8" x14ac:dyDescent="0.2">
      <c r="A172" s="153">
        <v>1123000011</v>
      </c>
      <c r="B172" s="153" t="s">
        <v>753</v>
      </c>
      <c r="C172" s="154">
        <v>1304.3699999999999</v>
      </c>
      <c r="D172" s="18"/>
      <c r="E172" s="18"/>
      <c r="F172" s="154">
        <v>1304.3699999999999</v>
      </c>
      <c r="G172" s="18"/>
      <c r="H172" s="14" t="s">
        <v>1024</v>
      </c>
    </row>
    <row r="173" spans="1:8" x14ac:dyDescent="0.2">
      <c r="A173" s="153">
        <v>1123000011</v>
      </c>
      <c r="B173" s="153" t="s">
        <v>754</v>
      </c>
      <c r="C173" s="154">
        <v>5400</v>
      </c>
      <c r="D173" s="18"/>
      <c r="E173" s="18"/>
      <c r="F173" s="154">
        <v>5400</v>
      </c>
      <c r="G173" s="18"/>
      <c r="H173" s="14" t="s">
        <v>1024</v>
      </c>
    </row>
    <row r="174" spans="1:8" x14ac:dyDescent="0.2">
      <c r="A174" s="153">
        <v>1123000011</v>
      </c>
      <c r="B174" s="153" t="s">
        <v>755</v>
      </c>
      <c r="C174" s="154">
        <v>6000</v>
      </c>
      <c r="D174" s="18"/>
      <c r="E174" s="18"/>
      <c r="F174" s="154">
        <v>6000</v>
      </c>
      <c r="G174" s="18"/>
      <c r="H174" s="14" t="s">
        <v>1024</v>
      </c>
    </row>
    <row r="175" spans="1:8" x14ac:dyDescent="0.2">
      <c r="A175" s="153">
        <v>1123000011</v>
      </c>
      <c r="B175" s="153" t="s">
        <v>756</v>
      </c>
      <c r="C175" s="154">
        <v>2727.2</v>
      </c>
      <c r="D175" s="18"/>
      <c r="E175" s="18"/>
      <c r="F175" s="154">
        <v>2727.2</v>
      </c>
      <c r="G175" s="18"/>
      <c r="H175" s="14" t="s">
        <v>1024</v>
      </c>
    </row>
    <row r="176" spans="1:8" x14ac:dyDescent="0.2">
      <c r="A176" s="153">
        <v>1123000011</v>
      </c>
      <c r="B176" s="153" t="s">
        <v>757</v>
      </c>
      <c r="C176" s="154">
        <v>10250.06</v>
      </c>
      <c r="D176" s="18"/>
      <c r="E176" s="18"/>
      <c r="F176" s="154">
        <v>10250.06</v>
      </c>
      <c r="G176" s="18"/>
      <c r="H176" s="14" t="s">
        <v>1024</v>
      </c>
    </row>
    <row r="177" spans="1:8" x14ac:dyDescent="0.2">
      <c r="A177" s="153">
        <v>1123000011</v>
      </c>
      <c r="B177" s="153" t="s">
        <v>758</v>
      </c>
      <c r="C177" s="154">
        <v>17063.96</v>
      </c>
      <c r="D177" s="18"/>
      <c r="E177" s="18"/>
      <c r="F177" s="154">
        <v>17063.96</v>
      </c>
      <c r="G177" s="18"/>
      <c r="H177" s="14" t="s">
        <v>1024</v>
      </c>
    </row>
    <row r="178" spans="1:8" x14ac:dyDescent="0.2">
      <c r="A178" s="153">
        <v>1123000011</v>
      </c>
      <c r="B178" s="153" t="s">
        <v>759</v>
      </c>
      <c r="C178" s="154">
        <v>3913.11</v>
      </c>
      <c r="D178" s="18"/>
      <c r="E178" s="18"/>
      <c r="F178" s="154">
        <v>3913.11</v>
      </c>
      <c r="G178" s="18"/>
      <c r="H178" s="14" t="s">
        <v>1024</v>
      </c>
    </row>
    <row r="179" spans="1:8" x14ac:dyDescent="0.2">
      <c r="A179" s="153">
        <v>1123000011</v>
      </c>
      <c r="B179" s="153" t="s">
        <v>760</v>
      </c>
      <c r="C179" s="154">
        <v>46173.95</v>
      </c>
      <c r="D179" s="18"/>
      <c r="E179" s="18"/>
      <c r="F179" s="154">
        <v>46173.95</v>
      </c>
      <c r="G179" s="18"/>
      <c r="H179" s="14" t="s">
        <v>1024</v>
      </c>
    </row>
    <row r="180" spans="1:8" x14ac:dyDescent="0.2">
      <c r="A180" s="153">
        <v>1123000011</v>
      </c>
      <c r="B180" s="153" t="s">
        <v>761</v>
      </c>
      <c r="C180" s="154">
        <v>25425</v>
      </c>
      <c r="D180" s="18"/>
      <c r="E180" s="18"/>
      <c r="F180" s="154">
        <v>25425</v>
      </c>
      <c r="G180" s="18"/>
      <c r="H180" s="14" t="s">
        <v>1024</v>
      </c>
    </row>
    <row r="181" spans="1:8" x14ac:dyDescent="0.2">
      <c r="A181" s="153">
        <v>1123000011</v>
      </c>
      <c r="B181" s="153" t="s">
        <v>762</v>
      </c>
      <c r="C181" s="154">
        <v>5454.56</v>
      </c>
      <c r="D181" s="18"/>
      <c r="E181" s="18"/>
      <c r="F181" s="154">
        <v>5454.56</v>
      </c>
      <c r="G181" s="18"/>
      <c r="H181" s="14" t="s">
        <v>1024</v>
      </c>
    </row>
    <row r="182" spans="1:8" x14ac:dyDescent="0.2">
      <c r="A182" s="153">
        <v>1123000011</v>
      </c>
      <c r="B182" s="153" t="s">
        <v>763</v>
      </c>
      <c r="C182" s="154">
        <v>13636.32</v>
      </c>
      <c r="D182" s="18"/>
      <c r="E182" s="18"/>
      <c r="F182" s="154">
        <v>13636.32</v>
      </c>
      <c r="G182" s="18"/>
      <c r="H182" s="14" t="s">
        <v>1024</v>
      </c>
    </row>
    <row r="183" spans="1:8" x14ac:dyDescent="0.2">
      <c r="A183" s="153">
        <v>1123000011</v>
      </c>
      <c r="B183" s="153" t="s">
        <v>764</v>
      </c>
      <c r="C183" s="154">
        <v>10445.44</v>
      </c>
      <c r="D183" s="18"/>
      <c r="E183" s="18"/>
      <c r="F183" s="154">
        <v>10445.44</v>
      </c>
      <c r="G183" s="18"/>
      <c r="H183" s="14" t="s">
        <v>1024</v>
      </c>
    </row>
    <row r="184" spans="1:8" x14ac:dyDescent="0.2">
      <c r="A184" s="153">
        <v>1123000011</v>
      </c>
      <c r="B184" s="153" t="s">
        <v>765</v>
      </c>
      <c r="C184" s="154">
        <v>12999.94</v>
      </c>
      <c r="D184" s="18"/>
      <c r="E184" s="18"/>
      <c r="F184" s="154">
        <v>12999.94</v>
      </c>
      <c r="G184" s="18"/>
      <c r="H184" s="14" t="s">
        <v>1024</v>
      </c>
    </row>
    <row r="185" spans="1:8" x14ac:dyDescent="0.2">
      <c r="A185" s="153">
        <v>1123000011</v>
      </c>
      <c r="B185" s="153" t="s">
        <v>766</v>
      </c>
      <c r="C185" s="154">
        <v>5217.3900000000003</v>
      </c>
      <c r="D185" s="18"/>
      <c r="E185" s="18"/>
      <c r="F185" s="154">
        <v>5217.3900000000003</v>
      </c>
      <c r="G185" s="18"/>
      <c r="H185" s="14" t="s">
        <v>1024</v>
      </c>
    </row>
    <row r="186" spans="1:8" x14ac:dyDescent="0.2">
      <c r="A186" s="153">
        <v>1123000011</v>
      </c>
      <c r="B186" s="153" t="s">
        <v>767</v>
      </c>
      <c r="C186" s="154">
        <v>36149.24</v>
      </c>
      <c r="D186" s="18"/>
      <c r="E186" s="18"/>
      <c r="F186" s="154">
        <v>36149.24</v>
      </c>
      <c r="G186" s="18"/>
      <c r="H186" s="14" t="s">
        <v>1024</v>
      </c>
    </row>
    <row r="187" spans="1:8" x14ac:dyDescent="0.2">
      <c r="A187" s="153">
        <v>1123000011</v>
      </c>
      <c r="B187" s="153" t="s">
        <v>768</v>
      </c>
      <c r="C187" s="154">
        <v>5454.56</v>
      </c>
      <c r="D187" s="18"/>
      <c r="E187" s="18"/>
      <c r="F187" s="154">
        <v>5454.56</v>
      </c>
      <c r="G187" s="18"/>
      <c r="H187" s="14" t="s">
        <v>1024</v>
      </c>
    </row>
    <row r="188" spans="1:8" x14ac:dyDescent="0.2">
      <c r="A188" s="153">
        <v>1123000011</v>
      </c>
      <c r="B188" s="153" t="s">
        <v>769</v>
      </c>
      <c r="C188" s="154">
        <v>2608.7399999999998</v>
      </c>
      <c r="D188" s="18"/>
      <c r="E188" s="18"/>
      <c r="F188" s="154">
        <v>2608.7399999999998</v>
      </c>
      <c r="G188" s="18"/>
      <c r="H188" s="14" t="s">
        <v>1024</v>
      </c>
    </row>
    <row r="189" spans="1:8" x14ac:dyDescent="0.2">
      <c r="A189" s="153">
        <v>1123000011</v>
      </c>
      <c r="B189" s="153" t="s">
        <v>770</v>
      </c>
      <c r="C189" s="154">
        <v>2608.7399999999998</v>
      </c>
      <c r="D189" s="18"/>
      <c r="E189" s="18"/>
      <c r="F189" s="154">
        <v>2608.7399999999998</v>
      </c>
      <c r="G189" s="18"/>
      <c r="H189" s="14" t="s">
        <v>1024</v>
      </c>
    </row>
    <row r="190" spans="1:8" x14ac:dyDescent="0.2">
      <c r="A190" s="153">
        <v>1123000011</v>
      </c>
      <c r="B190" s="153" t="s">
        <v>771</v>
      </c>
      <c r="C190" s="154">
        <v>6818.24</v>
      </c>
      <c r="D190" s="18"/>
      <c r="E190" s="18"/>
      <c r="F190" s="154">
        <v>6818.24</v>
      </c>
      <c r="G190" s="18"/>
      <c r="H190" s="14" t="s">
        <v>1024</v>
      </c>
    </row>
    <row r="191" spans="1:8" x14ac:dyDescent="0.2">
      <c r="A191" s="153">
        <v>1123000011</v>
      </c>
      <c r="B191" s="153" t="s">
        <v>772</v>
      </c>
      <c r="C191" s="154">
        <v>6900</v>
      </c>
      <c r="D191" s="18"/>
      <c r="E191" s="18"/>
      <c r="F191" s="154">
        <v>6900</v>
      </c>
      <c r="G191" s="18"/>
      <c r="H191" s="14" t="s">
        <v>1024</v>
      </c>
    </row>
    <row r="192" spans="1:8" x14ac:dyDescent="0.2">
      <c r="A192" s="153">
        <v>1123000011</v>
      </c>
      <c r="B192" s="153" t="s">
        <v>773</v>
      </c>
      <c r="C192" s="154">
        <v>3469.08</v>
      </c>
      <c r="D192" s="18"/>
      <c r="E192" s="18"/>
      <c r="F192" s="154">
        <v>3469.08</v>
      </c>
      <c r="G192" s="18"/>
      <c r="H192" s="14" t="s">
        <v>1024</v>
      </c>
    </row>
    <row r="193" spans="1:8" x14ac:dyDescent="0.2">
      <c r="A193" s="153">
        <v>1123000011</v>
      </c>
      <c r="B193" s="153" t="s">
        <v>774</v>
      </c>
      <c r="C193" s="154">
        <v>9999.94</v>
      </c>
      <c r="D193" s="18"/>
      <c r="E193" s="18"/>
      <c r="F193" s="154">
        <v>9999.94</v>
      </c>
      <c r="G193" s="18"/>
      <c r="H193" s="14" t="s">
        <v>1024</v>
      </c>
    </row>
    <row r="194" spans="1:8" x14ac:dyDescent="0.2">
      <c r="A194" s="153">
        <v>1123000011</v>
      </c>
      <c r="B194" s="153" t="s">
        <v>775</v>
      </c>
      <c r="C194" s="154">
        <v>15652.1</v>
      </c>
      <c r="D194" s="18"/>
      <c r="E194" s="18"/>
      <c r="F194" s="154">
        <v>15652.1</v>
      </c>
      <c r="G194" s="18"/>
      <c r="H194" s="14" t="s">
        <v>1024</v>
      </c>
    </row>
    <row r="195" spans="1:8" x14ac:dyDescent="0.2">
      <c r="A195" s="153">
        <v>1123000011</v>
      </c>
      <c r="B195" s="153" t="s">
        <v>776</v>
      </c>
      <c r="C195" s="154">
        <v>5454.56</v>
      </c>
      <c r="D195" s="18"/>
      <c r="E195" s="18"/>
      <c r="F195" s="154">
        <v>5454.56</v>
      </c>
      <c r="G195" s="18"/>
      <c r="H195" s="14" t="s">
        <v>1024</v>
      </c>
    </row>
    <row r="196" spans="1:8" x14ac:dyDescent="0.2">
      <c r="A196" s="153">
        <v>1123000011</v>
      </c>
      <c r="B196" s="153" t="s">
        <v>777</v>
      </c>
      <c r="C196" s="154">
        <v>6409.12</v>
      </c>
      <c r="D196" s="18"/>
      <c r="E196" s="18"/>
      <c r="F196" s="154">
        <v>6409.12</v>
      </c>
      <c r="G196" s="18"/>
      <c r="H196" s="14" t="s">
        <v>1024</v>
      </c>
    </row>
    <row r="197" spans="1:8" x14ac:dyDescent="0.2">
      <c r="A197" s="153">
        <v>1123000011</v>
      </c>
      <c r="B197" s="153" t="s">
        <v>778</v>
      </c>
      <c r="C197" s="154">
        <v>2727.2</v>
      </c>
      <c r="D197" s="18"/>
      <c r="E197" s="18"/>
      <c r="F197" s="154">
        <v>2727.2</v>
      </c>
      <c r="G197" s="18"/>
      <c r="H197" s="14" t="s">
        <v>1024</v>
      </c>
    </row>
    <row r="198" spans="1:8" x14ac:dyDescent="0.2">
      <c r="A198" s="153">
        <v>1123000011</v>
      </c>
      <c r="B198" s="153" t="s">
        <v>779</v>
      </c>
      <c r="C198" s="154">
        <v>10016.35</v>
      </c>
      <c r="D198" s="18"/>
      <c r="E198" s="18"/>
      <c r="F198" s="154">
        <v>10016.35</v>
      </c>
      <c r="G198" s="18"/>
      <c r="H198" s="14" t="s">
        <v>1024</v>
      </c>
    </row>
    <row r="199" spans="1:8" x14ac:dyDescent="0.2">
      <c r="A199" s="153">
        <v>1123000011</v>
      </c>
      <c r="B199" s="153" t="s">
        <v>780</v>
      </c>
      <c r="C199" s="154">
        <v>12272.8</v>
      </c>
      <c r="D199" s="18"/>
      <c r="E199" s="18"/>
      <c r="F199" s="154">
        <v>12272.8</v>
      </c>
      <c r="G199" s="18"/>
      <c r="H199" s="14" t="s">
        <v>1024</v>
      </c>
    </row>
    <row r="200" spans="1:8" x14ac:dyDescent="0.2">
      <c r="A200" s="153">
        <v>1123000011</v>
      </c>
      <c r="B200" s="153" t="s">
        <v>781</v>
      </c>
      <c r="C200" s="154">
        <v>12123.32</v>
      </c>
      <c r="D200" s="18"/>
      <c r="E200" s="18"/>
      <c r="F200" s="154">
        <v>12123.32</v>
      </c>
      <c r="G200" s="18"/>
      <c r="H200" s="14" t="s">
        <v>1024</v>
      </c>
    </row>
    <row r="201" spans="1:8" x14ac:dyDescent="0.2">
      <c r="A201" s="153">
        <v>1123000011</v>
      </c>
      <c r="B201" s="153" t="s">
        <v>782</v>
      </c>
      <c r="C201" s="154">
        <v>12123.32</v>
      </c>
      <c r="D201" s="18"/>
      <c r="E201" s="18"/>
      <c r="F201" s="154">
        <v>12123.32</v>
      </c>
      <c r="G201" s="18"/>
      <c r="H201" s="14" t="s">
        <v>1024</v>
      </c>
    </row>
    <row r="202" spans="1:8" x14ac:dyDescent="0.2">
      <c r="A202" s="153">
        <v>1123000011</v>
      </c>
      <c r="B202" s="153" t="s">
        <v>783</v>
      </c>
      <c r="C202" s="154">
        <v>1714.35</v>
      </c>
      <c r="D202" s="18"/>
      <c r="E202" s="18"/>
      <c r="F202" s="154">
        <v>1714.35</v>
      </c>
      <c r="G202" s="18"/>
      <c r="H202" s="14" t="s">
        <v>1024</v>
      </c>
    </row>
    <row r="203" spans="1:8" x14ac:dyDescent="0.2">
      <c r="A203" s="153">
        <v>1123000011</v>
      </c>
      <c r="B203" s="153" t="s">
        <v>784</v>
      </c>
      <c r="C203" s="154">
        <v>2499.94</v>
      </c>
      <c r="D203" s="18"/>
      <c r="E203" s="18"/>
      <c r="F203" s="154">
        <v>2499.94</v>
      </c>
      <c r="G203" s="18"/>
      <c r="H203" s="14" t="s">
        <v>1024</v>
      </c>
    </row>
    <row r="204" spans="1:8" x14ac:dyDescent="0.2">
      <c r="A204" s="153">
        <v>1123000011</v>
      </c>
      <c r="B204" s="153" t="s">
        <v>785</v>
      </c>
      <c r="C204" s="154">
        <v>2608.7399999999998</v>
      </c>
      <c r="D204" s="18"/>
      <c r="E204" s="18"/>
      <c r="F204" s="154">
        <v>2608.7399999999998</v>
      </c>
      <c r="G204" s="18"/>
      <c r="H204" s="14" t="s">
        <v>1024</v>
      </c>
    </row>
    <row r="205" spans="1:8" x14ac:dyDescent="0.2">
      <c r="A205" s="153">
        <v>1123000011</v>
      </c>
      <c r="B205" s="153" t="s">
        <v>786</v>
      </c>
      <c r="C205" s="154">
        <v>18260.84</v>
      </c>
      <c r="D205" s="18"/>
      <c r="E205" s="18"/>
      <c r="F205" s="154">
        <v>18260.84</v>
      </c>
      <c r="G205" s="18"/>
      <c r="H205" s="14" t="s">
        <v>1024</v>
      </c>
    </row>
    <row r="206" spans="1:8" x14ac:dyDescent="0.2">
      <c r="A206" s="153">
        <v>1123000011</v>
      </c>
      <c r="B206" s="153" t="s">
        <v>787</v>
      </c>
      <c r="C206" s="154">
        <v>8181.76</v>
      </c>
      <c r="D206" s="18"/>
      <c r="E206" s="18"/>
      <c r="F206" s="154">
        <v>8181.76</v>
      </c>
      <c r="G206" s="18"/>
      <c r="H206" s="14" t="s">
        <v>1024</v>
      </c>
    </row>
    <row r="207" spans="1:8" x14ac:dyDescent="0.2">
      <c r="A207" s="153">
        <v>1123000011</v>
      </c>
      <c r="B207" s="153" t="s">
        <v>788</v>
      </c>
      <c r="C207" s="154">
        <v>5000.0600000000004</v>
      </c>
      <c r="D207" s="18"/>
      <c r="E207" s="18"/>
      <c r="F207" s="154">
        <v>5000.0600000000004</v>
      </c>
      <c r="G207" s="18"/>
      <c r="H207" s="14" t="s">
        <v>1024</v>
      </c>
    </row>
    <row r="208" spans="1:8" x14ac:dyDescent="0.2">
      <c r="A208" s="153">
        <v>1123000011</v>
      </c>
      <c r="B208" s="153" t="s">
        <v>789</v>
      </c>
      <c r="C208" s="154">
        <v>9999.94</v>
      </c>
      <c r="D208" s="18"/>
      <c r="E208" s="18"/>
      <c r="F208" s="154">
        <v>9999.94</v>
      </c>
      <c r="G208" s="18"/>
      <c r="H208" s="14" t="s">
        <v>1024</v>
      </c>
    </row>
    <row r="209" spans="1:8" x14ac:dyDescent="0.2">
      <c r="A209" s="153">
        <v>1123000011</v>
      </c>
      <c r="B209" s="153" t="s">
        <v>790</v>
      </c>
      <c r="C209" s="154">
        <v>7176.49</v>
      </c>
      <c r="D209" s="18"/>
      <c r="E209" s="18"/>
      <c r="F209" s="154">
        <v>7176.49</v>
      </c>
      <c r="G209" s="18"/>
      <c r="H209" s="14" t="s">
        <v>1024</v>
      </c>
    </row>
    <row r="210" spans="1:8" x14ac:dyDescent="0.2">
      <c r="A210" s="153">
        <v>1123000011</v>
      </c>
      <c r="B210" s="153" t="s">
        <v>791</v>
      </c>
      <c r="C210" s="154">
        <v>2400</v>
      </c>
      <c r="D210" s="18"/>
      <c r="E210" s="18"/>
      <c r="F210" s="154">
        <v>2400</v>
      </c>
      <c r="G210" s="18"/>
      <c r="H210" s="14" t="s">
        <v>1024</v>
      </c>
    </row>
    <row r="211" spans="1:8" x14ac:dyDescent="0.2">
      <c r="A211" s="153">
        <v>1123000011</v>
      </c>
      <c r="B211" s="153" t="s">
        <v>792</v>
      </c>
      <c r="C211" s="154">
        <v>7826.05</v>
      </c>
      <c r="D211" s="18"/>
      <c r="E211" s="18"/>
      <c r="F211" s="154">
        <v>7826.05</v>
      </c>
      <c r="G211" s="18"/>
      <c r="H211" s="14" t="s">
        <v>1024</v>
      </c>
    </row>
    <row r="212" spans="1:8" x14ac:dyDescent="0.2">
      <c r="A212" s="153">
        <v>1123000011</v>
      </c>
      <c r="B212" s="153" t="s">
        <v>793</v>
      </c>
      <c r="C212" s="154">
        <v>4636.32</v>
      </c>
      <c r="D212" s="18"/>
      <c r="E212" s="18"/>
      <c r="F212" s="154">
        <v>4636.32</v>
      </c>
      <c r="G212" s="18"/>
      <c r="H212" s="14" t="s">
        <v>1024</v>
      </c>
    </row>
    <row r="213" spans="1:8" x14ac:dyDescent="0.2">
      <c r="A213" s="153">
        <v>1123000011</v>
      </c>
      <c r="B213" s="153" t="s">
        <v>794</v>
      </c>
      <c r="C213" s="154">
        <v>2000.06</v>
      </c>
      <c r="D213" s="18"/>
      <c r="E213" s="18"/>
      <c r="F213" s="154">
        <v>2000.06</v>
      </c>
      <c r="G213" s="18"/>
      <c r="H213" s="14" t="s">
        <v>1024</v>
      </c>
    </row>
    <row r="214" spans="1:8" x14ac:dyDescent="0.2">
      <c r="A214" s="153">
        <v>1123000011</v>
      </c>
      <c r="B214" s="153" t="s">
        <v>795</v>
      </c>
      <c r="C214" s="154">
        <v>2727.2</v>
      </c>
      <c r="D214" s="18"/>
      <c r="E214" s="18"/>
      <c r="F214" s="154">
        <v>2727.2</v>
      </c>
      <c r="G214" s="18"/>
      <c r="H214" s="14" t="s">
        <v>1024</v>
      </c>
    </row>
    <row r="215" spans="1:8" x14ac:dyDescent="0.2">
      <c r="A215" s="153">
        <v>1123000011</v>
      </c>
      <c r="B215" s="153" t="s">
        <v>796</v>
      </c>
      <c r="C215" s="154">
        <v>10373.1</v>
      </c>
      <c r="D215" s="18"/>
      <c r="E215" s="18"/>
      <c r="F215" s="154">
        <v>10373.1</v>
      </c>
      <c r="G215" s="18"/>
      <c r="H215" s="14" t="s">
        <v>1024</v>
      </c>
    </row>
    <row r="216" spans="1:8" x14ac:dyDescent="0.2">
      <c r="A216" s="153">
        <v>1123000011</v>
      </c>
      <c r="B216" s="153" t="s">
        <v>797</v>
      </c>
      <c r="C216" s="154">
        <v>12123.32</v>
      </c>
      <c r="D216" s="18"/>
      <c r="E216" s="18"/>
      <c r="F216" s="154">
        <v>12123.32</v>
      </c>
      <c r="G216" s="18"/>
      <c r="H216" s="14" t="s">
        <v>1024</v>
      </c>
    </row>
    <row r="217" spans="1:8" x14ac:dyDescent="0.2">
      <c r="A217" s="153">
        <v>1123000011</v>
      </c>
      <c r="B217" s="153" t="s">
        <v>798</v>
      </c>
      <c r="C217" s="154">
        <v>6260.84</v>
      </c>
      <c r="D217" s="18"/>
      <c r="E217" s="18"/>
      <c r="F217" s="154">
        <v>6260.84</v>
      </c>
      <c r="G217" s="18"/>
      <c r="H217" s="14" t="s">
        <v>1024</v>
      </c>
    </row>
    <row r="218" spans="1:8" x14ac:dyDescent="0.2">
      <c r="A218" s="153">
        <v>1123000011</v>
      </c>
      <c r="B218" s="153" t="s">
        <v>799</v>
      </c>
      <c r="C218" s="154">
        <v>6249.94</v>
      </c>
      <c r="D218" s="18"/>
      <c r="E218" s="18"/>
      <c r="F218" s="154">
        <v>6249.94</v>
      </c>
      <c r="G218" s="18"/>
      <c r="H218" s="14" t="s">
        <v>1024</v>
      </c>
    </row>
    <row r="219" spans="1:8" x14ac:dyDescent="0.2">
      <c r="A219" s="153">
        <v>1123000011</v>
      </c>
      <c r="B219" s="153" t="s">
        <v>800</v>
      </c>
      <c r="C219" s="154">
        <v>30000</v>
      </c>
      <c r="D219" s="18"/>
      <c r="E219" s="18"/>
      <c r="F219" s="154">
        <v>30000</v>
      </c>
      <c r="G219" s="18"/>
      <c r="H219" s="14" t="s">
        <v>1024</v>
      </c>
    </row>
    <row r="220" spans="1:8" x14ac:dyDescent="0.2">
      <c r="A220" s="153">
        <v>1123000011</v>
      </c>
      <c r="B220" s="153" t="s">
        <v>801</v>
      </c>
      <c r="C220" s="154">
        <v>9130.42</v>
      </c>
      <c r="D220" s="18"/>
      <c r="E220" s="18"/>
      <c r="F220" s="154">
        <v>9130.42</v>
      </c>
      <c r="G220" s="18"/>
      <c r="H220" s="14" t="s">
        <v>1024</v>
      </c>
    </row>
    <row r="221" spans="1:8" x14ac:dyDescent="0.2">
      <c r="A221" s="153">
        <v>1123000011</v>
      </c>
      <c r="B221" s="153" t="s">
        <v>802</v>
      </c>
      <c r="C221" s="154">
        <v>2086.89</v>
      </c>
      <c r="D221" s="18"/>
      <c r="E221" s="18"/>
      <c r="F221" s="154">
        <v>2086.89</v>
      </c>
      <c r="G221" s="18"/>
      <c r="H221" s="14" t="s">
        <v>1024</v>
      </c>
    </row>
    <row r="222" spans="1:8" x14ac:dyDescent="0.2">
      <c r="A222" s="153">
        <v>1123000011</v>
      </c>
      <c r="B222" s="153" t="s">
        <v>803</v>
      </c>
      <c r="C222" s="154">
        <v>2181.7600000000002</v>
      </c>
      <c r="D222" s="18"/>
      <c r="E222" s="18"/>
      <c r="F222" s="154">
        <v>2181.7600000000002</v>
      </c>
      <c r="G222" s="18"/>
      <c r="H222" s="14" t="s">
        <v>1024</v>
      </c>
    </row>
    <row r="223" spans="1:8" x14ac:dyDescent="0.2">
      <c r="A223" s="153">
        <v>1123000011</v>
      </c>
      <c r="B223" s="153" t="s">
        <v>804</v>
      </c>
      <c r="C223" s="154">
        <v>26842.12</v>
      </c>
      <c r="D223" s="18"/>
      <c r="E223" s="18"/>
      <c r="F223" s="154">
        <v>26842.12</v>
      </c>
      <c r="G223" s="18"/>
      <c r="H223" s="14" t="s">
        <v>1024</v>
      </c>
    </row>
    <row r="224" spans="1:8" x14ac:dyDescent="0.2">
      <c r="A224" s="153">
        <v>1123000011</v>
      </c>
      <c r="B224" s="153" t="s">
        <v>805</v>
      </c>
      <c r="C224" s="154">
        <v>3000</v>
      </c>
      <c r="D224" s="18"/>
      <c r="E224" s="18"/>
      <c r="F224" s="154">
        <v>3000</v>
      </c>
      <c r="G224" s="18"/>
      <c r="H224" s="14" t="s">
        <v>1024</v>
      </c>
    </row>
    <row r="225" spans="1:8" x14ac:dyDescent="0.2">
      <c r="A225" s="153">
        <v>1123000011</v>
      </c>
      <c r="B225" s="153" t="s">
        <v>806</v>
      </c>
      <c r="C225" s="154">
        <v>5000.0600000000004</v>
      </c>
      <c r="D225" s="18"/>
      <c r="E225" s="18"/>
      <c r="F225" s="154">
        <v>5000.0600000000004</v>
      </c>
      <c r="G225" s="18"/>
      <c r="H225" s="14" t="s">
        <v>1024</v>
      </c>
    </row>
    <row r="226" spans="1:8" x14ac:dyDescent="0.2">
      <c r="A226" s="153">
        <v>1123000011</v>
      </c>
      <c r="B226" s="153" t="s">
        <v>807</v>
      </c>
      <c r="C226" s="154">
        <v>10434.790000000001</v>
      </c>
      <c r="D226" s="18"/>
      <c r="E226" s="18"/>
      <c r="F226" s="154">
        <v>10434.790000000001</v>
      </c>
      <c r="G226" s="18"/>
      <c r="H226" s="14" t="s">
        <v>1024</v>
      </c>
    </row>
    <row r="227" spans="1:8" x14ac:dyDescent="0.2">
      <c r="A227" s="153">
        <v>1123000011</v>
      </c>
      <c r="B227" s="153" t="s">
        <v>808</v>
      </c>
      <c r="C227" s="154">
        <v>1411.68</v>
      </c>
      <c r="D227" s="18"/>
      <c r="E227" s="18"/>
      <c r="F227" s="154">
        <v>1411.68</v>
      </c>
      <c r="G227" s="18"/>
      <c r="H227" s="14" t="s">
        <v>1024</v>
      </c>
    </row>
    <row r="228" spans="1:8" x14ac:dyDescent="0.2">
      <c r="A228" s="153">
        <v>1123000011</v>
      </c>
      <c r="B228" s="153" t="s">
        <v>809</v>
      </c>
      <c r="C228" s="154">
        <v>12123.2</v>
      </c>
      <c r="D228" s="18"/>
      <c r="E228" s="18"/>
      <c r="F228" s="154">
        <v>12123.2</v>
      </c>
      <c r="G228" s="18"/>
      <c r="H228" s="14" t="s">
        <v>1024</v>
      </c>
    </row>
    <row r="229" spans="1:8" x14ac:dyDescent="0.2">
      <c r="A229" s="153">
        <v>1123000011</v>
      </c>
      <c r="B229" s="153" t="s">
        <v>810</v>
      </c>
      <c r="C229" s="154">
        <v>6818.24</v>
      </c>
      <c r="D229" s="18"/>
      <c r="E229" s="18"/>
      <c r="F229" s="154">
        <v>6818.24</v>
      </c>
      <c r="G229" s="18"/>
      <c r="H229" s="14" t="s">
        <v>1024</v>
      </c>
    </row>
    <row r="230" spans="1:8" x14ac:dyDescent="0.2">
      <c r="A230" s="153">
        <v>1123000011</v>
      </c>
      <c r="B230" s="153" t="s">
        <v>811</v>
      </c>
      <c r="C230" s="154">
        <v>1695.63</v>
      </c>
      <c r="D230" s="18"/>
      <c r="E230" s="18"/>
      <c r="F230" s="154">
        <v>1695.63</v>
      </c>
      <c r="G230" s="18"/>
      <c r="H230" s="14" t="s">
        <v>1024</v>
      </c>
    </row>
    <row r="231" spans="1:8" x14ac:dyDescent="0.2">
      <c r="A231" s="153">
        <v>1123000011</v>
      </c>
      <c r="B231" s="153" t="s">
        <v>812</v>
      </c>
      <c r="C231" s="154">
        <v>14134</v>
      </c>
      <c r="D231" s="18"/>
      <c r="E231" s="18"/>
      <c r="F231" s="154">
        <v>14134</v>
      </c>
      <c r="G231" s="18"/>
      <c r="H231" s="14" t="s">
        <v>1024</v>
      </c>
    </row>
    <row r="232" spans="1:8" x14ac:dyDescent="0.2">
      <c r="A232" s="153">
        <v>1123000011</v>
      </c>
      <c r="B232" s="153" t="s">
        <v>813</v>
      </c>
      <c r="C232" s="154">
        <v>7200</v>
      </c>
      <c r="D232" s="18"/>
      <c r="E232" s="18"/>
      <c r="F232" s="154">
        <v>7200</v>
      </c>
      <c r="G232" s="18"/>
      <c r="H232" s="14" t="s">
        <v>1024</v>
      </c>
    </row>
    <row r="233" spans="1:8" x14ac:dyDescent="0.2">
      <c r="A233" s="153">
        <v>1123000011</v>
      </c>
      <c r="B233" s="153" t="s">
        <v>814</v>
      </c>
      <c r="C233" s="154">
        <v>3130.42</v>
      </c>
      <c r="D233" s="18"/>
      <c r="E233" s="18"/>
      <c r="F233" s="154">
        <v>3130.42</v>
      </c>
      <c r="G233" s="18"/>
      <c r="H233" s="14" t="s">
        <v>1024</v>
      </c>
    </row>
    <row r="234" spans="1:8" x14ac:dyDescent="0.2">
      <c r="A234" s="153">
        <v>1123000011</v>
      </c>
      <c r="B234" s="153" t="s">
        <v>815</v>
      </c>
      <c r="C234" s="154">
        <v>6249.94</v>
      </c>
      <c r="D234" s="18"/>
      <c r="E234" s="18"/>
      <c r="F234" s="154">
        <v>6249.94</v>
      </c>
      <c r="G234" s="18"/>
      <c r="H234" s="14" t="s">
        <v>1024</v>
      </c>
    </row>
    <row r="235" spans="1:8" x14ac:dyDescent="0.2">
      <c r="A235" s="153">
        <v>1123000011</v>
      </c>
      <c r="B235" s="153" t="s">
        <v>816</v>
      </c>
      <c r="C235" s="154">
        <v>13043.53</v>
      </c>
      <c r="D235" s="18"/>
      <c r="E235" s="18"/>
      <c r="F235" s="154">
        <v>13043.53</v>
      </c>
      <c r="G235" s="18"/>
      <c r="H235" s="14" t="s">
        <v>1024</v>
      </c>
    </row>
    <row r="236" spans="1:8" x14ac:dyDescent="0.2">
      <c r="A236" s="153">
        <v>1123000011</v>
      </c>
      <c r="B236" s="153" t="s">
        <v>817</v>
      </c>
      <c r="C236" s="154">
        <v>3913.11</v>
      </c>
      <c r="D236" s="18"/>
      <c r="E236" s="18"/>
      <c r="F236" s="154">
        <v>3913.11</v>
      </c>
      <c r="G236" s="18"/>
      <c r="H236" s="14" t="s">
        <v>1024</v>
      </c>
    </row>
    <row r="237" spans="1:8" x14ac:dyDescent="0.2">
      <c r="A237" s="153">
        <v>1123000011</v>
      </c>
      <c r="B237" s="153" t="s">
        <v>818</v>
      </c>
      <c r="C237" s="154">
        <v>8823.51</v>
      </c>
      <c r="D237" s="18"/>
      <c r="E237" s="18"/>
      <c r="F237" s="154">
        <v>8823.51</v>
      </c>
      <c r="G237" s="18"/>
      <c r="H237" s="14" t="s">
        <v>1024</v>
      </c>
    </row>
    <row r="238" spans="1:8" x14ac:dyDescent="0.2">
      <c r="A238" s="153">
        <v>1123000011</v>
      </c>
      <c r="B238" s="153" t="s">
        <v>819</v>
      </c>
      <c r="C238" s="154">
        <v>2181.7600000000002</v>
      </c>
      <c r="D238" s="18"/>
      <c r="E238" s="18"/>
      <c r="F238" s="154">
        <v>2181.7600000000002</v>
      </c>
      <c r="G238" s="18"/>
      <c r="H238" s="14" t="s">
        <v>1024</v>
      </c>
    </row>
    <row r="239" spans="1:8" x14ac:dyDescent="0.2">
      <c r="A239" s="153">
        <v>1123000011</v>
      </c>
      <c r="B239" s="153" t="s">
        <v>820</v>
      </c>
      <c r="C239" s="154">
        <v>6818.24</v>
      </c>
      <c r="D239" s="18"/>
      <c r="E239" s="18"/>
      <c r="F239" s="154">
        <v>6818.24</v>
      </c>
      <c r="G239" s="18"/>
      <c r="H239" s="14" t="s">
        <v>1024</v>
      </c>
    </row>
    <row r="240" spans="1:8" x14ac:dyDescent="0.2">
      <c r="A240" s="153">
        <v>1123000011</v>
      </c>
      <c r="B240" s="153" t="s">
        <v>821</v>
      </c>
      <c r="C240" s="154">
        <v>9471.2800000000007</v>
      </c>
      <c r="D240" s="18"/>
      <c r="E240" s="18"/>
      <c r="F240" s="154">
        <v>9471.2800000000007</v>
      </c>
      <c r="G240" s="18"/>
      <c r="H240" s="14" t="s">
        <v>1024</v>
      </c>
    </row>
    <row r="241" spans="1:8" x14ac:dyDescent="0.2">
      <c r="A241" s="153">
        <v>1123000011</v>
      </c>
      <c r="B241" s="153" t="s">
        <v>822</v>
      </c>
      <c r="C241" s="154">
        <v>5217.3100000000004</v>
      </c>
      <c r="D241" s="18"/>
      <c r="E241" s="18"/>
      <c r="F241" s="154">
        <v>5217.3100000000004</v>
      </c>
      <c r="G241" s="18"/>
      <c r="H241" s="14" t="s">
        <v>1024</v>
      </c>
    </row>
    <row r="242" spans="1:8" x14ac:dyDescent="0.2">
      <c r="A242" s="153">
        <v>1123000011</v>
      </c>
      <c r="B242" s="153" t="s">
        <v>823</v>
      </c>
      <c r="C242" s="154">
        <v>2400</v>
      </c>
      <c r="D242" s="18"/>
      <c r="E242" s="18"/>
      <c r="F242" s="154">
        <v>2400</v>
      </c>
      <c r="G242" s="18"/>
      <c r="H242" s="14" t="s">
        <v>1024</v>
      </c>
    </row>
    <row r="243" spans="1:8" x14ac:dyDescent="0.2">
      <c r="A243" s="153">
        <v>1123000011</v>
      </c>
      <c r="B243" s="153" t="s">
        <v>824</v>
      </c>
      <c r="C243" s="154">
        <v>5454.56</v>
      </c>
      <c r="D243" s="18"/>
      <c r="E243" s="18"/>
      <c r="F243" s="154">
        <v>5454.56</v>
      </c>
      <c r="G243" s="18"/>
      <c r="H243" s="14" t="s">
        <v>1024</v>
      </c>
    </row>
    <row r="244" spans="1:8" x14ac:dyDescent="0.2">
      <c r="A244" s="153">
        <v>1123000011</v>
      </c>
      <c r="B244" s="153" t="s">
        <v>825</v>
      </c>
      <c r="C244" s="154">
        <v>9901.84</v>
      </c>
      <c r="D244" s="18"/>
      <c r="E244" s="18"/>
      <c r="F244" s="154">
        <v>9901.84</v>
      </c>
      <c r="G244" s="18"/>
      <c r="H244" s="14" t="s">
        <v>1024</v>
      </c>
    </row>
    <row r="245" spans="1:8" x14ac:dyDescent="0.2">
      <c r="A245" s="153">
        <v>1123000011</v>
      </c>
      <c r="B245" s="153" t="s">
        <v>826</v>
      </c>
      <c r="C245" s="154">
        <v>11595.63</v>
      </c>
      <c r="D245" s="18"/>
      <c r="E245" s="18"/>
      <c r="F245" s="154">
        <v>11595.63</v>
      </c>
      <c r="G245" s="18"/>
      <c r="H245" s="14" t="s">
        <v>1024</v>
      </c>
    </row>
    <row r="246" spans="1:8" x14ac:dyDescent="0.2">
      <c r="A246" s="153">
        <v>1123000011</v>
      </c>
      <c r="B246" s="153" t="s">
        <v>827</v>
      </c>
      <c r="C246" s="154">
        <v>5217.3100000000004</v>
      </c>
      <c r="D246" s="18"/>
      <c r="E246" s="18"/>
      <c r="F246" s="154">
        <v>5217.3100000000004</v>
      </c>
      <c r="G246" s="18"/>
      <c r="H246" s="14" t="s">
        <v>1024</v>
      </c>
    </row>
    <row r="247" spans="1:8" x14ac:dyDescent="0.2">
      <c r="A247" s="153">
        <v>1123000011</v>
      </c>
      <c r="B247" s="153" t="s">
        <v>828</v>
      </c>
      <c r="C247" s="154">
        <v>34643.08</v>
      </c>
      <c r="D247" s="18"/>
      <c r="E247" s="18"/>
      <c r="F247" s="154">
        <v>34643.08</v>
      </c>
      <c r="G247" s="18"/>
      <c r="H247" s="14" t="s">
        <v>1024</v>
      </c>
    </row>
    <row r="248" spans="1:8" x14ac:dyDescent="0.2">
      <c r="A248" s="153">
        <v>1123000011</v>
      </c>
      <c r="B248" s="153" t="s">
        <v>829</v>
      </c>
      <c r="C248" s="154">
        <v>120497.60000000001</v>
      </c>
      <c r="D248" s="18"/>
      <c r="E248" s="18"/>
      <c r="F248" s="154">
        <v>120497.60000000001</v>
      </c>
      <c r="G248" s="18"/>
      <c r="H248" s="14" t="s">
        <v>1024</v>
      </c>
    </row>
    <row r="249" spans="1:8" x14ac:dyDescent="0.2">
      <c r="A249" s="153">
        <v>1123000011</v>
      </c>
      <c r="B249" s="153" t="s">
        <v>830</v>
      </c>
      <c r="C249" s="154">
        <v>3913.11</v>
      </c>
      <c r="D249" s="18"/>
      <c r="E249" s="18"/>
      <c r="F249" s="154">
        <v>3913.11</v>
      </c>
      <c r="G249" s="18"/>
      <c r="H249" s="14" t="s">
        <v>1024</v>
      </c>
    </row>
    <row r="250" spans="1:8" x14ac:dyDescent="0.2">
      <c r="A250" s="153">
        <v>1123000011</v>
      </c>
      <c r="B250" s="153" t="s">
        <v>831</v>
      </c>
      <c r="C250" s="154">
        <v>15339.63</v>
      </c>
      <c r="D250" s="18"/>
      <c r="E250" s="18"/>
      <c r="F250" s="154">
        <v>15339.63</v>
      </c>
      <c r="G250" s="18"/>
      <c r="H250" s="14" t="s">
        <v>1024</v>
      </c>
    </row>
    <row r="251" spans="1:8" x14ac:dyDescent="0.2">
      <c r="A251" s="153">
        <v>1123000011</v>
      </c>
      <c r="B251" s="153" t="s">
        <v>832</v>
      </c>
      <c r="C251" s="154">
        <v>48882.34</v>
      </c>
      <c r="D251" s="18"/>
      <c r="E251" s="18"/>
      <c r="F251" s="154">
        <v>48882.34</v>
      </c>
      <c r="G251" s="18"/>
      <c r="H251" s="14" t="s">
        <v>1024</v>
      </c>
    </row>
    <row r="252" spans="1:8" x14ac:dyDescent="0.2">
      <c r="A252" s="153">
        <v>1123000011</v>
      </c>
      <c r="B252" s="153" t="s">
        <v>833</v>
      </c>
      <c r="C252" s="154">
        <v>5217.3100000000004</v>
      </c>
      <c r="D252" s="18"/>
      <c r="E252" s="18"/>
      <c r="F252" s="154">
        <v>5217.3100000000004</v>
      </c>
      <c r="G252" s="18"/>
      <c r="H252" s="14" t="s">
        <v>1024</v>
      </c>
    </row>
    <row r="253" spans="1:8" x14ac:dyDescent="0.2">
      <c r="A253" s="153">
        <v>1123000011</v>
      </c>
      <c r="B253" s="153" t="s">
        <v>834</v>
      </c>
      <c r="C253" s="154">
        <v>13043.53</v>
      </c>
      <c r="D253" s="18"/>
      <c r="E253" s="18"/>
      <c r="F253" s="154">
        <v>13043.53</v>
      </c>
      <c r="G253" s="18"/>
      <c r="H253" s="14" t="s">
        <v>1024</v>
      </c>
    </row>
    <row r="254" spans="1:8" x14ac:dyDescent="0.2">
      <c r="A254" s="153">
        <v>1123000011</v>
      </c>
      <c r="B254" s="153" t="s">
        <v>835</v>
      </c>
      <c r="C254" s="154">
        <v>22381.9</v>
      </c>
      <c r="D254" s="18"/>
      <c r="E254" s="18"/>
      <c r="F254" s="154">
        <v>22381.9</v>
      </c>
      <c r="G254" s="18"/>
      <c r="H254" s="14" t="s">
        <v>1024</v>
      </c>
    </row>
    <row r="255" spans="1:8" x14ac:dyDescent="0.2">
      <c r="A255" s="153">
        <v>1123000011</v>
      </c>
      <c r="B255" s="153" t="s">
        <v>836</v>
      </c>
      <c r="C255" s="154">
        <v>13621.9</v>
      </c>
      <c r="D255" s="18"/>
      <c r="E255" s="18"/>
      <c r="F255" s="154">
        <v>13621.9</v>
      </c>
      <c r="G255" s="18"/>
      <c r="H255" s="14" t="s">
        <v>1024</v>
      </c>
    </row>
    <row r="256" spans="1:8" x14ac:dyDescent="0.2">
      <c r="A256" s="153">
        <v>1123000011</v>
      </c>
      <c r="B256" s="153" t="s">
        <v>837</v>
      </c>
      <c r="C256" s="154">
        <v>5454.56</v>
      </c>
      <c r="D256" s="18"/>
      <c r="E256" s="18"/>
      <c r="F256" s="154">
        <v>5454.56</v>
      </c>
      <c r="G256" s="18"/>
      <c r="H256" s="14" t="s">
        <v>1024</v>
      </c>
    </row>
    <row r="257" spans="1:8" x14ac:dyDescent="0.2">
      <c r="A257" s="153">
        <v>1123000011</v>
      </c>
      <c r="B257" s="153" t="s">
        <v>838</v>
      </c>
      <c r="C257" s="154">
        <v>15130.42</v>
      </c>
      <c r="D257" s="18"/>
      <c r="E257" s="18"/>
      <c r="F257" s="154">
        <v>15130.42</v>
      </c>
      <c r="G257" s="18"/>
      <c r="H257" s="14" t="s">
        <v>1024</v>
      </c>
    </row>
    <row r="258" spans="1:8" x14ac:dyDescent="0.2">
      <c r="A258" s="153">
        <v>1123000011</v>
      </c>
      <c r="B258" s="153" t="s">
        <v>839</v>
      </c>
      <c r="C258" s="154">
        <v>6818.24</v>
      </c>
      <c r="D258" s="18"/>
      <c r="E258" s="18"/>
      <c r="F258" s="154">
        <v>6818.24</v>
      </c>
      <c r="G258" s="18"/>
      <c r="H258" s="14" t="s">
        <v>1024</v>
      </c>
    </row>
    <row r="259" spans="1:8" x14ac:dyDescent="0.2">
      <c r="A259" s="153">
        <v>1123000011</v>
      </c>
      <c r="B259" s="153" t="s">
        <v>840</v>
      </c>
      <c r="C259" s="154">
        <v>23424.94</v>
      </c>
      <c r="D259" s="18"/>
      <c r="E259" s="18"/>
      <c r="F259" s="154">
        <v>23424.94</v>
      </c>
      <c r="G259" s="18"/>
      <c r="H259" s="14" t="s">
        <v>1024</v>
      </c>
    </row>
    <row r="260" spans="1:8" x14ac:dyDescent="0.2">
      <c r="A260" s="153">
        <v>1123000011</v>
      </c>
      <c r="B260" s="153" t="s">
        <v>841</v>
      </c>
      <c r="C260" s="154">
        <v>5217.3100000000004</v>
      </c>
      <c r="D260" s="18"/>
      <c r="E260" s="18"/>
      <c r="F260" s="154">
        <v>5217.3100000000004</v>
      </c>
      <c r="G260" s="18"/>
      <c r="H260" s="14" t="s">
        <v>1024</v>
      </c>
    </row>
    <row r="261" spans="1:8" x14ac:dyDescent="0.2">
      <c r="A261" s="153">
        <v>1123000011</v>
      </c>
      <c r="B261" s="153" t="s">
        <v>842</v>
      </c>
      <c r="C261" s="154">
        <v>28044.49</v>
      </c>
      <c r="D261" s="18"/>
      <c r="E261" s="18"/>
      <c r="F261" s="154">
        <v>28044.49</v>
      </c>
      <c r="G261" s="18"/>
      <c r="H261" s="14" t="s">
        <v>1024</v>
      </c>
    </row>
    <row r="262" spans="1:8" x14ac:dyDescent="0.2">
      <c r="A262" s="153">
        <v>1123000011</v>
      </c>
      <c r="B262" s="153" t="s">
        <v>843</v>
      </c>
      <c r="C262" s="154">
        <v>20869.580000000002</v>
      </c>
      <c r="D262" s="18"/>
      <c r="E262" s="18"/>
      <c r="F262" s="154">
        <v>20869.580000000002</v>
      </c>
      <c r="G262" s="18"/>
      <c r="H262" s="14" t="s">
        <v>1024</v>
      </c>
    </row>
    <row r="263" spans="1:8" x14ac:dyDescent="0.2">
      <c r="A263" s="153">
        <v>1123000011</v>
      </c>
      <c r="B263" s="153" t="s">
        <v>844</v>
      </c>
      <c r="C263" s="154">
        <v>4285.6499999999996</v>
      </c>
      <c r="D263" s="18"/>
      <c r="E263" s="18"/>
      <c r="F263" s="154">
        <v>4285.6499999999996</v>
      </c>
      <c r="G263" s="18"/>
      <c r="H263" s="14" t="s">
        <v>1024</v>
      </c>
    </row>
    <row r="264" spans="1:8" x14ac:dyDescent="0.2">
      <c r="A264" s="153">
        <v>1123000011</v>
      </c>
      <c r="B264" s="153" t="s">
        <v>845</v>
      </c>
      <c r="C264" s="154">
        <v>3000</v>
      </c>
      <c r="D264" s="18"/>
      <c r="E264" s="18"/>
      <c r="F264" s="154">
        <v>3000</v>
      </c>
      <c r="G264" s="18"/>
      <c r="H264" s="14" t="s">
        <v>1024</v>
      </c>
    </row>
    <row r="265" spans="1:8" x14ac:dyDescent="0.2">
      <c r="A265" s="153">
        <v>1123000011</v>
      </c>
      <c r="B265" s="153" t="s">
        <v>846</v>
      </c>
      <c r="C265" s="154">
        <v>9999.94</v>
      </c>
      <c r="D265" s="18"/>
      <c r="E265" s="18"/>
      <c r="F265" s="154">
        <v>9999.94</v>
      </c>
      <c r="G265" s="18"/>
      <c r="H265" s="14" t="s">
        <v>1024</v>
      </c>
    </row>
    <row r="266" spans="1:8" x14ac:dyDescent="0.2">
      <c r="A266" s="153">
        <v>1123000011</v>
      </c>
      <c r="B266" s="153" t="s">
        <v>847</v>
      </c>
      <c r="C266" s="154">
        <v>3913.11</v>
      </c>
      <c r="D266" s="18"/>
      <c r="E266" s="18"/>
      <c r="F266" s="154">
        <v>3913.11</v>
      </c>
      <c r="G266" s="18"/>
      <c r="H266" s="14" t="s">
        <v>1024</v>
      </c>
    </row>
    <row r="267" spans="1:8" x14ac:dyDescent="0.2">
      <c r="A267" s="153">
        <v>1123000011</v>
      </c>
      <c r="B267" s="153" t="s">
        <v>848</v>
      </c>
      <c r="C267" s="154">
        <v>10800</v>
      </c>
      <c r="D267" s="18"/>
      <c r="E267" s="18"/>
      <c r="F267" s="154">
        <v>10800</v>
      </c>
      <c r="G267" s="18"/>
      <c r="H267" s="14" t="s">
        <v>1024</v>
      </c>
    </row>
    <row r="268" spans="1:8" x14ac:dyDescent="0.2">
      <c r="A268" s="153">
        <v>1123000011</v>
      </c>
      <c r="B268" s="153" t="s">
        <v>849</v>
      </c>
      <c r="C268" s="154">
        <v>3130.42</v>
      </c>
      <c r="D268" s="18"/>
      <c r="E268" s="18"/>
      <c r="F268" s="154">
        <v>3130.42</v>
      </c>
      <c r="G268" s="18"/>
      <c r="H268" s="14" t="s">
        <v>1024</v>
      </c>
    </row>
    <row r="269" spans="1:8" x14ac:dyDescent="0.2">
      <c r="A269" s="153">
        <v>1123000011</v>
      </c>
      <c r="B269" s="153" t="s">
        <v>850</v>
      </c>
      <c r="C269" s="154">
        <v>10434.790000000001</v>
      </c>
      <c r="D269" s="18"/>
      <c r="E269" s="18"/>
      <c r="F269" s="154">
        <v>10434.790000000001</v>
      </c>
      <c r="G269" s="18"/>
      <c r="H269" s="14" t="s">
        <v>1024</v>
      </c>
    </row>
    <row r="270" spans="1:8" x14ac:dyDescent="0.2">
      <c r="A270" s="153">
        <v>1123000011</v>
      </c>
      <c r="B270" s="153" t="s">
        <v>851</v>
      </c>
      <c r="C270" s="154">
        <v>5454.56</v>
      </c>
      <c r="D270" s="18"/>
      <c r="E270" s="18"/>
      <c r="F270" s="154">
        <v>5454.56</v>
      </c>
      <c r="G270" s="18"/>
      <c r="H270" s="14" t="s">
        <v>1024</v>
      </c>
    </row>
    <row r="271" spans="1:8" x14ac:dyDescent="0.2">
      <c r="A271" s="153">
        <v>1123000011</v>
      </c>
      <c r="B271" s="153" t="s">
        <v>852</v>
      </c>
      <c r="C271" s="154">
        <v>2608.7399999999998</v>
      </c>
      <c r="D271" s="18"/>
      <c r="E271" s="18"/>
      <c r="F271" s="154">
        <v>2608.7399999999998</v>
      </c>
      <c r="G271" s="18"/>
      <c r="H271" s="14" t="s">
        <v>1024</v>
      </c>
    </row>
    <row r="272" spans="1:8" x14ac:dyDescent="0.2">
      <c r="A272" s="153">
        <v>1123000011</v>
      </c>
      <c r="B272" s="153" t="s">
        <v>853</v>
      </c>
      <c r="C272" s="154">
        <v>12000</v>
      </c>
      <c r="D272" s="18"/>
      <c r="E272" s="18"/>
      <c r="F272" s="154">
        <v>12000</v>
      </c>
      <c r="G272" s="18"/>
      <c r="H272" s="14" t="s">
        <v>1024</v>
      </c>
    </row>
    <row r="273" spans="1:8" x14ac:dyDescent="0.2">
      <c r="A273" s="153">
        <v>1123000011</v>
      </c>
      <c r="B273" s="153" t="s">
        <v>854</v>
      </c>
      <c r="C273" s="154">
        <v>4090.88</v>
      </c>
      <c r="D273" s="18"/>
      <c r="E273" s="18"/>
      <c r="F273" s="154">
        <v>4090.88</v>
      </c>
      <c r="G273" s="18"/>
      <c r="H273" s="14" t="s">
        <v>1024</v>
      </c>
    </row>
    <row r="274" spans="1:8" x14ac:dyDescent="0.2">
      <c r="A274" s="153">
        <v>1123000011</v>
      </c>
      <c r="B274" s="153" t="s">
        <v>855</v>
      </c>
      <c r="C274" s="154">
        <v>7826.05</v>
      </c>
      <c r="D274" s="18"/>
      <c r="E274" s="18"/>
      <c r="F274" s="154">
        <v>7826.05</v>
      </c>
      <c r="G274" s="18"/>
      <c r="H274" s="14" t="s">
        <v>1024</v>
      </c>
    </row>
    <row r="275" spans="1:8" x14ac:dyDescent="0.2">
      <c r="A275" s="153">
        <v>1123000011</v>
      </c>
      <c r="B275" s="153" t="s">
        <v>856</v>
      </c>
      <c r="C275" s="154">
        <v>5294.15</v>
      </c>
      <c r="D275" s="18"/>
      <c r="E275" s="18"/>
      <c r="F275" s="154">
        <v>5294.15</v>
      </c>
      <c r="G275" s="18"/>
      <c r="H275" s="14" t="s">
        <v>1024</v>
      </c>
    </row>
    <row r="276" spans="1:8" x14ac:dyDescent="0.2">
      <c r="A276" s="153">
        <v>1123000011</v>
      </c>
      <c r="B276" s="153" t="s">
        <v>857</v>
      </c>
      <c r="C276" s="154">
        <v>2526.35</v>
      </c>
      <c r="D276" s="18"/>
      <c r="E276" s="18"/>
      <c r="F276" s="154">
        <v>2526.35</v>
      </c>
      <c r="G276" s="18"/>
      <c r="H276" s="14" t="s">
        <v>1024</v>
      </c>
    </row>
    <row r="277" spans="1:8" x14ac:dyDescent="0.2">
      <c r="A277" s="153">
        <v>1123000011</v>
      </c>
      <c r="B277" s="153" t="s">
        <v>858</v>
      </c>
      <c r="C277" s="154">
        <v>6249.94</v>
      </c>
      <c r="D277" s="18"/>
      <c r="E277" s="18"/>
      <c r="F277" s="154">
        <v>6249.94</v>
      </c>
      <c r="G277" s="18"/>
      <c r="H277" s="14" t="s">
        <v>1024</v>
      </c>
    </row>
    <row r="278" spans="1:8" x14ac:dyDescent="0.2">
      <c r="A278" s="153">
        <v>1123000011</v>
      </c>
      <c r="B278" s="153" t="s">
        <v>859</v>
      </c>
      <c r="C278" s="154">
        <v>14400</v>
      </c>
      <c r="D278" s="18"/>
      <c r="E278" s="18"/>
      <c r="F278" s="154">
        <v>14400</v>
      </c>
      <c r="G278" s="18"/>
      <c r="H278" s="14" t="s">
        <v>1024</v>
      </c>
    </row>
    <row r="279" spans="1:8" x14ac:dyDescent="0.2">
      <c r="A279" s="153">
        <v>1123000011</v>
      </c>
      <c r="B279" s="153" t="s">
        <v>860</v>
      </c>
      <c r="C279" s="154">
        <v>8750.06</v>
      </c>
      <c r="D279" s="18"/>
      <c r="E279" s="18"/>
      <c r="F279" s="154">
        <v>8750.06</v>
      </c>
      <c r="G279" s="18"/>
      <c r="H279" s="14" t="s">
        <v>1024</v>
      </c>
    </row>
    <row r="280" spans="1:8" x14ac:dyDescent="0.2">
      <c r="A280" s="153">
        <v>1123000011</v>
      </c>
      <c r="B280" s="153" t="s">
        <v>861</v>
      </c>
      <c r="C280" s="154">
        <v>4695.63</v>
      </c>
      <c r="D280" s="18"/>
      <c r="E280" s="18"/>
      <c r="F280" s="154">
        <v>4695.63</v>
      </c>
      <c r="G280" s="18"/>
      <c r="H280" s="14" t="s">
        <v>1024</v>
      </c>
    </row>
    <row r="281" spans="1:8" x14ac:dyDescent="0.2">
      <c r="A281" s="153">
        <v>1123000011</v>
      </c>
      <c r="B281" s="153" t="s">
        <v>862</v>
      </c>
      <c r="C281" s="154">
        <v>9130.42</v>
      </c>
      <c r="D281" s="18"/>
      <c r="E281" s="18"/>
      <c r="F281" s="154">
        <v>9130.42</v>
      </c>
      <c r="G281" s="18"/>
      <c r="H281" s="14" t="s">
        <v>1024</v>
      </c>
    </row>
    <row r="282" spans="1:8" x14ac:dyDescent="0.2">
      <c r="A282" s="153">
        <v>1123000011</v>
      </c>
      <c r="B282" s="153" t="s">
        <v>863</v>
      </c>
      <c r="C282" s="154">
        <v>1636.32</v>
      </c>
      <c r="D282" s="18"/>
      <c r="E282" s="18"/>
      <c r="F282" s="154">
        <v>1636.32</v>
      </c>
      <c r="G282" s="18"/>
      <c r="H282" s="14" t="s">
        <v>1024</v>
      </c>
    </row>
    <row r="283" spans="1:8" x14ac:dyDescent="0.2">
      <c r="A283" s="153">
        <v>1123000011</v>
      </c>
      <c r="B283" s="153" t="s">
        <v>864</v>
      </c>
      <c r="C283" s="154">
        <v>2727.2</v>
      </c>
      <c r="D283" s="18"/>
      <c r="E283" s="18"/>
      <c r="F283" s="154">
        <v>2727.2</v>
      </c>
      <c r="G283" s="18"/>
      <c r="H283" s="14" t="s">
        <v>1024</v>
      </c>
    </row>
    <row r="284" spans="1:8" x14ac:dyDescent="0.2">
      <c r="A284" s="153">
        <v>1123000011</v>
      </c>
      <c r="B284" s="153" t="s">
        <v>865</v>
      </c>
      <c r="C284" s="154">
        <v>7826.05</v>
      </c>
      <c r="D284" s="18"/>
      <c r="E284" s="18"/>
      <c r="F284" s="154">
        <v>7826.05</v>
      </c>
      <c r="G284" s="18"/>
      <c r="H284" s="14" t="s">
        <v>1024</v>
      </c>
    </row>
    <row r="285" spans="1:8" x14ac:dyDescent="0.2">
      <c r="A285" s="153">
        <v>1123000011</v>
      </c>
      <c r="B285" s="153" t="s">
        <v>866</v>
      </c>
      <c r="C285" s="154">
        <v>2608.7399999999998</v>
      </c>
      <c r="D285" s="18"/>
      <c r="E285" s="18"/>
      <c r="F285" s="154">
        <v>2608.7399999999998</v>
      </c>
      <c r="G285" s="18"/>
      <c r="H285" s="14" t="s">
        <v>1024</v>
      </c>
    </row>
    <row r="286" spans="1:8" x14ac:dyDescent="0.2">
      <c r="A286" s="153">
        <v>1123000011</v>
      </c>
      <c r="B286" s="153" t="s">
        <v>867</v>
      </c>
      <c r="C286" s="154">
        <v>6521.68</v>
      </c>
      <c r="D286" s="18"/>
      <c r="E286" s="18"/>
      <c r="F286" s="154">
        <v>6521.68</v>
      </c>
      <c r="G286" s="18"/>
      <c r="H286" s="14" t="s">
        <v>1024</v>
      </c>
    </row>
    <row r="287" spans="1:8" x14ac:dyDescent="0.2">
      <c r="A287" s="153">
        <v>1123000011</v>
      </c>
      <c r="B287" s="153" t="s">
        <v>868</v>
      </c>
      <c r="C287" s="154">
        <v>4826.05</v>
      </c>
      <c r="D287" s="18"/>
      <c r="E287" s="18"/>
      <c r="F287" s="154">
        <v>4826.05</v>
      </c>
      <c r="G287" s="18"/>
      <c r="H287" s="14" t="s">
        <v>1024</v>
      </c>
    </row>
    <row r="288" spans="1:8" x14ac:dyDescent="0.2">
      <c r="A288" s="153">
        <v>1123000011</v>
      </c>
      <c r="B288" s="153" t="s">
        <v>869</v>
      </c>
      <c r="C288" s="154">
        <v>4090.88</v>
      </c>
      <c r="D288" s="18"/>
      <c r="E288" s="18"/>
      <c r="F288" s="154">
        <v>4090.88</v>
      </c>
      <c r="G288" s="18"/>
      <c r="H288" s="14" t="s">
        <v>1024</v>
      </c>
    </row>
    <row r="289" spans="1:8" x14ac:dyDescent="0.2">
      <c r="A289" s="153">
        <v>1123000011</v>
      </c>
      <c r="B289" s="153" t="s">
        <v>870</v>
      </c>
      <c r="C289" s="154">
        <v>3714.25</v>
      </c>
      <c r="D289" s="18"/>
      <c r="E289" s="18"/>
      <c r="F289" s="154">
        <v>3714.25</v>
      </c>
      <c r="G289" s="18"/>
      <c r="H289" s="14" t="s">
        <v>1024</v>
      </c>
    </row>
    <row r="290" spans="1:8" x14ac:dyDescent="0.2">
      <c r="A290" s="153">
        <v>1123000011</v>
      </c>
      <c r="B290" s="153" t="s">
        <v>871</v>
      </c>
      <c r="C290" s="154">
        <v>10909.12</v>
      </c>
      <c r="D290" s="18"/>
      <c r="E290" s="18"/>
      <c r="F290" s="154">
        <v>10909.12</v>
      </c>
      <c r="G290" s="18"/>
      <c r="H290" s="14" t="s">
        <v>1024</v>
      </c>
    </row>
    <row r="291" spans="1:8" x14ac:dyDescent="0.2">
      <c r="A291" s="153">
        <v>1123000011</v>
      </c>
      <c r="B291" s="153" t="s">
        <v>872</v>
      </c>
      <c r="C291" s="154">
        <v>3913.11</v>
      </c>
      <c r="D291" s="18"/>
      <c r="E291" s="18"/>
      <c r="F291" s="154">
        <v>3913.11</v>
      </c>
      <c r="G291" s="18"/>
      <c r="H291" s="14" t="s">
        <v>1024</v>
      </c>
    </row>
    <row r="292" spans="1:8" x14ac:dyDescent="0.2">
      <c r="A292" s="153">
        <v>1123000011</v>
      </c>
      <c r="B292" s="153" t="s">
        <v>873</v>
      </c>
      <c r="C292" s="154">
        <v>5424.94</v>
      </c>
      <c r="D292" s="18"/>
      <c r="E292" s="18"/>
      <c r="F292" s="154">
        <v>5424.94</v>
      </c>
      <c r="G292" s="18"/>
      <c r="H292" s="14" t="s">
        <v>1024</v>
      </c>
    </row>
    <row r="293" spans="1:8" x14ac:dyDescent="0.2">
      <c r="A293" s="153">
        <v>1123000011</v>
      </c>
      <c r="B293" s="153" t="s">
        <v>874</v>
      </c>
      <c r="C293" s="154">
        <v>1304.3699999999999</v>
      </c>
      <c r="D293" s="18"/>
      <c r="E293" s="18"/>
      <c r="F293" s="154">
        <v>1304.3699999999999</v>
      </c>
      <c r="G293" s="18"/>
      <c r="H293" s="14" t="s">
        <v>1024</v>
      </c>
    </row>
    <row r="294" spans="1:8" x14ac:dyDescent="0.2">
      <c r="A294" s="153">
        <v>1123000011</v>
      </c>
      <c r="B294" s="153" t="s">
        <v>622</v>
      </c>
      <c r="C294" s="154">
        <v>12999.94</v>
      </c>
      <c r="D294" s="18"/>
      <c r="E294" s="18"/>
      <c r="F294" s="154">
        <v>12999.94</v>
      </c>
      <c r="G294" s="18"/>
      <c r="H294" s="14" t="s">
        <v>1024</v>
      </c>
    </row>
    <row r="295" spans="1:8" x14ac:dyDescent="0.2">
      <c r="A295" s="153">
        <v>1123000011</v>
      </c>
      <c r="B295" s="153" t="s">
        <v>875</v>
      </c>
      <c r="C295" s="154">
        <v>1173.95</v>
      </c>
      <c r="D295" s="18"/>
      <c r="E295" s="18"/>
      <c r="F295" s="154">
        <v>1173.95</v>
      </c>
      <c r="G295" s="18"/>
      <c r="H295" s="14" t="s">
        <v>1024</v>
      </c>
    </row>
    <row r="296" spans="1:8" x14ac:dyDescent="0.2">
      <c r="A296" s="153">
        <v>1123000011</v>
      </c>
      <c r="B296" s="153" t="s">
        <v>876</v>
      </c>
      <c r="C296" s="154">
        <v>13043.53</v>
      </c>
      <c r="D296" s="18"/>
      <c r="E296" s="18"/>
      <c r="F296" s="154">
        <v>13043.53</v>
      </c>
      <c r="G296" s="18"/>
      <c r="H296" s="14" t="s">
        <v>1024</v>
      </c>
    </row>
    <row r="297" spans="1:8" x14ac:dyDescent="0.2">
      <c r="A297" s="153">
        <v>1123000011</v>
      </c>
      <c r="B297" s="153" t="s">
        <v>877</v>
      </c>
      <c r="C297" s="154">
        <v>10909.12</v>
      </c>
      <c r="D297" s="18"/>
      <c r="E297" s="18"/>
      <c r="F297" s="154">
        <v>10909.12</v>
      </c>
      <c r="G297" s="18"/>
      <c r="H297" s="14" t="s">
        <v>1024</v>
      </c>
    </row>
    <row r="298" spans="1:8" x14ac:dyDescent="0.2">
      <c r="A298" s="153">
        <v>1123000011</v>
      </c>
      <c r="B298" s="153" t="s">
        <v>878</v>
      </c>
      <c r="C298" s="154">
        <v>2727.2</v>
      </c>
      <c r="D298" s="18"/>
      <c r="E298" s="18"/>
      <c r="F298" s="154">
        <v>2727.2</v>
      </c>
      <c r="G298" s="18"/>
      <c r="H298" s="14" t="s">
        <v>1024</v>
      </c>
    </row>
    <row r="299" spans="1:8" x14ac:dyDescent="0.2">
      <c r="A299" s="153">
        <v>1123000011</v>
      </c>
      <c r="B299" s="153" t="s">
        <v>879</v>
      </c>
      <c r="C299" s="154">
        <v>4285.6499999999996</v>
      </c>
      <c r="D299" s="18"/>
      <c r="E299" s="18"/>
      <c r="F299" s="154">
        <v>4285.6499999999996</v>
      </c>
      <c r="G299" s="18"/>
      <c r="H299" s="14" t="s">
        <v>1024</v>
      </c>
    </row>
    <row r="300" spans="1:8" x14ac:dyDescent="0.2">
      <c r="A300" s="153">
        <v>1123000011</v>
      </c>
      <c r="B300" s="153" t="s">
        <v>880</v>
      </c>
      <c r="C300" s="154">
        <v>3272.8</v>
      </c>
      <c r="D300" s="18"/>
      <c r="E300" s="18"/>
      <c r="F300" s="154">
        <v>3272.8</v>
      </c>
      <c r="G300" s="18"/>
      <c r="H300" s="14" t="s">
        <v>1024</v>
      </c>
    </row>
    <row r="301" spans="1:8" x14ac:dyDescent="0.2">
      <c r="A301" s="153">
        <v>1123000011</v>
      </c>
      <c r="B301" s="153" t="s">
        <v>881</v>
      </c>
      <c r="C301" s="154">
        <v>2608.7399999999998</v>
      </c>
      <c r="D301" s="18"/>
      <c r="E301" s="18"/>
      <c r="F301" s="154">
        <v>2608.7399999999998</v>
      </c>
      <c r="G301" s="18"/>
      <c r="H301" s="14" t="s">
        <v>1024</v>
      </c>
    </row>
    <row r="302" spans="1:8" x14ac:dyDescent="0.2">
      <c r="A302" s="153">
        <v>1123000011</v>
      </c>
      <c r="B302" s="153" t="s">
        <v>882</v>
      </c>
      <c r="C302" s="154">
        <v>7176.32</v>
      </c>
      <c r="D302" s="18"/>
      <c r="E302" s="18"/>
      <c r="F302" s="154">
        <v>7176.32</v>
      </c>
      <c r="G302" s="18"/>
      <c r="H302" s="14" t="s">
        <v>1024</v>
      </c>
    </row>
    <row r="303" spans="1:8" x14ac:dyDescent="0.2">
      <c r="A303" s="153">
        <v>1123000011</v>
      </c>
      <c r="B303" s="153" t="s">
        <v>883</v>
      </c>
      <c r="C303" s="154">
        <v>22356.47</v>
      </c>
      <c r="D303" s="18"/>
      <c r="E303" s="18"/>
      <c r="F303" s="154">
        <v>22356.47</v>
      </c>
      <c r="G303" s="18"/>
      <c r="H303" s="14" t="s">
        <v>1024</v>
      </c>
    </row>
    <row r="304" spans="1:8" x14ac:dyDescent="0.2">
      <c r="A304" s="153">
        <v>1123000011</v>
      </c>
      <c r="B304" s="153" t="s">
        <v>884</v>
      </c>
      <c r="C304" s="154">
        <v>9471.16</v>
      </c>
      <c r="D304" s="18"/>
      <c r="E304" s="18"/>
      <c r="F304" s="154">
        <v>9471.16</v>
      </c>
      <c r="G304" s="18"/>
      <c r="H304" s="14" t="s">
        <v>1024</v>
      </c>
    </row>
    <row r="305" spans="1:8" x14ac:dyDescent="0.2">
      <c r="A305" s="153">
        <v>1123000011</v>
      </c>
      <c r="B305" s="153" t="s">
        <v>885</v>
      </c>
      <c r="C305" s="154">
        <v>3272.8</v>
      </c>
      <c r="D305" s="18"/>
      <c r="E305" s="18"/>
      <c r="F305" s="154">
        <v>3272.8</v>
      </c>
      <c r="G305" s="18"/>
      <c r="H305" s="14" t="s">
        <v>1024</v>
      </c>
    </row>
    <row r="306" spans="1:8" x14ac:dyDescent="0.2">
      <c r="A306" s="153">
        <v>1123000011</v>
      </c>
      <c r="B306" s="153" t="s">
        <v>886</v>
      </c>
      <c r="C306" s="154">
        <v>4615.3900000000003</v>
      </c>
      <c r="D306" s="18"/>
      <c r="E306" s="18"/>
      <c r="F306" s="154">
        <v>4615.3900000000003</v>
      </c>
      <c r="G306" s="18"/>
      <c r="H306" s="14" t="s">
        <v>1024</v>
      </c>
    </row>
    <row r="307" spans="1:8" x14ac:dyDescent="0.2">
      <c r="A307" s="153">
        <v>1123000011</v>
      </c>
      <c r="B307" s="153" t="s">
        <v>887</v>
      </c>
      <c r="C307" s="154">
        <v>3652.1</v>
      </c>
      <c r="D307" s="18"/>
      <c r="E307" s="18"/>
      <c r="F307" s="154">
        <v>3652.1</v>
      </c>
      <c r="G307" s="18"/>
      <c r="H307" s="14" t="s">
        <v>1024</v>
      </c>
    </row>
    <row r="308" spans="1:8" x14ac:dyDescent="0.2">
      <c r="A308" s="153">
        <v>1123000011</v>
      </c>
      <c r="B308" s="153" t="s">
        <v>888</v>
      </c>
      <c r="C308" s="154">
        <v>2608.7399999999998</v>
      </c>
      <c r="D308" s="18"/>
      <c r="E308" s="18"/>
      <c r="F308" s="154">
        <v>2608.7399999999998</v>
      </c>
      <c r="G308" s="18"/>
      <c r="H308" s="14" t="s">
        <v>1024</v>
      </c>
    </row>
    <row r="309" spans="1:8" x14ac:dyDescent="0.2">
      <c r="A309" s="153">
        <v>1123000011</v>
      </c>
      <c r="B309" s="153" t="s">
        <v>889</v>
      </c>
      <c r="C309" s="154">
        <v>5454.56</v>
      </c>
      <c r="D309" s="18"/>
      <c r="E309" s="18"/>
      <c r="F309" s="154">
        <v>5454.56</v>
      </c>
      <c r="G309" s="18"/>
      <c r="H309" s="14" t="s">
        <v>1024</v>
      </c>
    </row>
    <row r="310" spans="1:8" x14ac:dyDescent="0.2">
      <c r="A310" s="153">
        <v>1123000011</v>
      </c>
      <c r="B310" s="153" t="s">
        <v>890</v>
      </c>
      <c r="C310" s="154">
        <v>8181.76</v>
      </c>
      <c r="D310" s="18"/>
      <c r="E310" s="18"/>
      <c r="F310" s="154">
        <v>8181.76</v>
      </c>
      <c r="G310" s="18"/>
      <c r="H310" s="14" t="s">
        <v>1024</v>
      </c>
    </row>
    <row r="311" spans="1:8" x14ac:dyDescent="0.2">
      <c r="A311" s="153">
        <v>1123000011</v>
      </c>
      <c r="B311" s="153" t="s">
        <v>891</v>
      </c>
      <c r="C311" s="154">
        <v>5454.56</v>
      </c>
      <c r="D311" s="18"/>
      <c r="E311" s="18"/>
      <c r="F311" s="154">
        <v>5454.56</v>
      </c>
      <c r="G311" s="18"/>
      <c r="H311" s="14" t="s">
        <v>1024</v>
      </c>
    </row>
    <row r="312" spans="1:8" x14ac:dyDescent="0.2">
      <c r="A312" s="153">
        <v>1123000011</v>
      </c>
      <c r="B312" s="153" t="s">
        <v>892</v>
      </c>
      <c r="C312" s="154">
        <v>2727.2</v>
      </c>
      <c r="D312" s="18"/>
      <c r="E312" s="18"/>
      <c r="F312" s="154">
        <v>2727.2</v>
      </c>
      <c r="G312" s="18"/>
      <c r="H312" s="14" t="s">
        <v>1024</v>
      </c>
    </row>
    <row r="313" spans="1:8" x14ac:dyDescent="0.2">
      <c r="A313" s="153">
        <v>1123000011</v>
      </c>
      <c r="B313" s="153" t="s">
        <v>893</v>
      </c>
      <c r="C313" s="154">
        <v>10434.790000000001</v>
      </c>
      <c r="D313" s="18"/>
      <c r="E313" s="18"/>
      <c r="F313" s="154">
        <v>10434.790000000001</v>
      </c>
      <c r="G313" s="18"/>
      <c r="H313" s="14" t="s">
        <v>1024</v>
      </c>
    </row>
    <row r="314" spans="1:8" x14ac:dyDescent="0.2">
      <c r="A314" s="153">
        <v>1123000011</v>
      </c>
      <c r="B314" s="153" t="s">
        <v>894</v>
      </c>
      <c r="C314" s="154">
        <v>6750</v>
      </c>
      <c r="D314" s="18"/>
      <c r="E314" s="18"/>
      <c r="F314" s="154">
        <v>6750</v>
      </c>
      <c r="G314" s="18"/>
      <c r="H314" s="14" t="s">
        <v>1024</v>
      </c>
    </row>
    <row r="315" spans="1:8" x14ac:dyDescent="0.2">
      <c r="A315" s="153">
        <v>1123000011</v>
      </c>
      <c r="B315" s="153" t="s">
        <v>895</v>
      </c>
      <c r="C315" s="154">
        <v>10434.790000000001</v>
      </c>
      <c r="D315" s="18"/>
      <c r="E315" s="18"/>
      <c r="F315" s="154">
        <v>10434.790000000001</v>
      </c>
      <c r="G315" s="18"/>
      <c r="H315" s="14" t="s">
        <v>1024</v>
      </c>
    </row>
    <row r="316" spans="1:8" x14ac:dyDescent="0.2">
      <c r="A316" s="153">
        <v>1123000011</v>
      </c>
      <c r="B316" s="153" t="s">
        <v>896</v>
      </c>
      <c r="C316" s="154">
        <v>5217.3100000000004</v>
      </c>
      <c r="D316" s="18"/>
      <c r="E316" s="18"/>
      <c r="F316" s="154">
        <v>5217.3100000000004</v>
      </c>
      <c r="G316" s="18"/>
      <c r="H316" s="14" t="s">
        <v>1024</v>
      </c>
    </row>
    <row r="317" spans="1:8" x14ac:dyDescent="0.2">
      <c r="A317" s="153">
        <v>1123000011</v>
      </c>
      <c r="B317" s="153" t="s">
        <v>897</v>
      </c>
      <c r="C317" s="154">
        <v>12500.06</v>
      </c>
      <c r="D317" s="18"/>
      <c r="E317" s="18"/>
      <c r="F317" s="154">
        <v>12500.06</v>
      </c>
      <c r="G317" s="18"/>
      <c r="H317" s="14" t="s">
        <v>1024</v>
      </c>
    </row>
    <row r="318" spans="1:8" x14ac:dyDescent="0.2">
      <c r="A318" s="153">
        <v>1123000011</v>
      </c>
      <c r="B318" s="153" t="s">
        <v>898</v>
      </c>
      <c r="C318" s="154">
        <v>44349.94</v>
      </c>
      <c r="D318" s="18"/>
      <c r="E318" s="18"/>
      <c r="F318" s="154">
        <v>44349.94</v>
      </c>
      <c r="G318" s="18"/>
      <c r="H318" s="14" t="s">
        <v>1024</v>
      </c>
    </row>
    <row r="319" spans="1:8" x14ac:dyDescent="0.2">
      <c r="A319" s="153">
        <v>1123000011</v>
      </c>
      <c r="B319" s="153" t="s">
        <v>899</v>
      </c>
      <c r="C319" s="154">
        <v>2727.2</v>
      </c>
      <c r="D319" s="18"/>
      <c r="E319" s="18"/>
      <c r="F319" s="154">
        <v>2727.2</v>
      </c>
      <c r="G319" s="18"/>
      <c r="H319" s="14" t="s">
        <v>1024</v>
      </c>
    </row>
    <row r="320" spans="1:8" x14ac:dyDescent="0.2">
      <c r="A320" s="153">
        <v>1123000011</v>
      </c>
      <c r="B320" s="153" t="s">
        <v>900</v>
      </c>
      <c r="C320" s="154">
        <v>1565.21</v>
      </c>
      <c r="D320" s="18"/>
      <c r="E320" s="18"/>
      <c r="F320" s="154">
        <v>1565.21</v>
      </c>
      <c r="G320" s="18"/>
      <c r="H320" s="14" t="s">
        <v>1024</v>
      </c>
    </row>
    <row r="321" spans="1:8" x14ac:dyDescent="0.2">
      <c r="A321" s="153">
        <v>1123000011</v>
      </c>
      <c r="B321" s="153" t="s">
        <v>901</v>
      </c>
      <c r="C321" s="154">
        <v>5454.56</v>
      </c>
      <c r="D321" s="18"/>
      <c r="E321" s="18"/>
      <c r="F321" s="154">
        <v>5454.56</v>
      </c>
      <c r="G321" s="18"/>
      <c r="H321" s="14" t="s">
        <v>1024</v>
      </c>
    </row>
    <row r="322" spans="1:8" x14ac:dyDescent="0.2">
      <c r="A322" s="153">
        <v>1123000011</v>
      </c>
      <c r="B322" s="153" t="s">
        <v>902</v>
      </c>
      <c r="C322" s="154">
        <v>3272.8</v>
      </c>
      <c r="D322" s="18"/>
      <c r="E322" s="18"/>
      <c r="F322" s="154">
        <v>3272.8</v>
      </c>
      <c r="G322" s="18"/>
      <c r="H322" s="14" t="s">
        <v>1024</v>
      </c>
    </row>
    <row r="323" spans="1:8" x14ac:dyDescent="0.2">
      <c r="A323" s="153">
        <v>1123000011</v>
      </c>
      <c r="B323" s="153" t="s">
        <v>903</v>
      </c>
      <c r="C323" s="154">
        <v>6272.8</v>
      </c>
      <c r="D323" s="18"/>
      <c r="E323" s="18"/>
      <c r="F323" s="154">
        <v>6272.8</v>
      </c>
      <c r="G323" s="18"/>
      <c r="H323" s="14" t="s">
        <v>1024</v>
      </c>
    </row>
    <row r="324" spans="1:8" x14ac:dyDescent="0.2">
      <c r="A324" s="153">
        <v>1123000011</v>
      </c>
      <c r="B324" s="153" t="s">
        <v>904</v>
      </c>
      <c r="C324" s="154">
        <v>2869.58</v>
      </c>
      <c r="D324" s="18"/>
      <c r="E324" s="18"/>
      <c r="F324" s="154">
        <v>2869.58</v>
      </c>
      <c r="G324" s="18"/>
      <c r="H324" s="14" t="s">
        <v>1024</v>
      </c>
    </row>
    <row r="325" spans="1:8" x14ac:dyDescent="0.2">
      <c r="A325" s="153">
        <v>1123000011</v>
      </c>
      <c r="B325" s="153" t="s">
        <v>905</v>
      </c>
      <c r="C325" s="154">
        <v>5478.32</v>
      </c>
      <c r="D325" s="18"/>
      <c r="E325" s="18"/>
      <c r="F325" s="154">
        <v>5478.32</v>
      </c>
      <c r="G325" s="18"/>
      <c r="H325" s="14" t="s">
        <v>1024</v>
      </c>
    </row>
    <row r="326" spans="1:8" x14ac:dyDescent="0.2">
      <c r="A326" s="153">
        <v>1123000011</v>
      </c>
      <c r="B326" s="153" t="s">
        <v>906</v>
      </c>
      <c r="C326" s="154">
        <v>4090.88</v>
      </c>
      <c r="D326" s="18"/>
      <c r="E326" s="18"/>
      <c r="F326" s="154">
        <v>4090.88</v>
      </c>
      <c r="G326" s="18"/>
      <c r="H326" s="14" t="s">
        <v>1024</v>
      </c>
    </row>
    <row r="327" spans="1:8" x14ac:dyDescent="0.2">
      <c r="A327" s="153">
        <v>1123000011</v>
      </c>
      <c r="B327" s="153" t="s">
        <v>907</v>
      </c>
      <c r="C327" s="154">
        <v>2857.15</v>
      </c>
      <c r="D327" s="18"/>
      <c r="E327" s="18"/>
      <c r="F327" s="154">
        <v>2857.15</v>
      </c>
      <c r="G327" s="18"/>
      <c r="H327" s="14" t="s">
        <v>1024</v>
      </c>
    </row>
    <row r="328" spans="1:8" x14ac:dyDescent="0.2">
      <c r="A328" s="153">
        <v>1123000011</v>
      </c>
      <c r="B328" s="153" t="s">
        <v>908</v>
      </c>
      <c r="C328" s="154">
        <v>2700</v>
      </c>
      <c r="D328" s="18"/>
      <c r="E328" s="18"/>
      <c r="F328" s="154">
        <v>2700</v>
      </c>
      <c r="G328" s="18"/>
      <c r="H328" s="14" t="s">
        <v>1024</v>
      </c>
    </row>
    <row r="329" spans="1:8" x14ac:dyDescent="0.2">
      <c r="A329" s="153">
        <v>1123000011</v>
      </c>
      <c r="B329" s="153" t="s">
        <v>909</v>
      </c>
      <c r="C329" s="154">
        <v>6600</v>
      </c>
      <c r="D329" s="18"/>
      <c r="E329" s="18"/>
      <c r="F329" s="154">
        <v>6600</v>
      </c>
      <c r="G329" s="18"/>
      <c r="H329" s="14" t="s">
        <v>1024</v>
      </c>
    </row>
    <row r="330" spans="1:8" x14ac:dyDescent="0.2">
      <c r="A330" s="153">
        <v>1123000011</v>
      </c>
      <c r="B330" s="153" t="s">
        <v>910</v>
      </c>
      <c r="C330" s="154">
        <v>18750</v>
      </c>
      <c r="D330" s="18"/>
      <c r="E330" s="18"/>
      <c r="F330" s="154">
        <v>18750</v>
      </c>
      <c r="G330" s="18"/>
      <c r="H330" s="14" t="s">
        <v>1024</v>
      </c>
    </row>
    <row r="331" spans="1:8" x14ac:dyDescent="0.2">
      <c r="A331" s="153">
        <v>1123000011</v>
      </c>
      <c r="B331" s="153" t="s">
        <v>911</v>
      </c>
      <c r="C331" s="154">
        <v>11595.63</v>
      </c>
      <c r="D331" s="18"/>
      <c r="E331" s="18"/>
      <c r="F331" s="154">
        <v>11595.63</v>
      </c>
      <c r="G331" s="18"/>
      <c r="H331" s="14" t="s">
        <v>1024</v>
      </c>
    </row>
    <row r="332" spans="1:8" x14ac:dyDescent="0.2">
      <c r="A332" s="153">
        <v>1123000011</v>
      </c>
      <c r="B332" s="153" t="s">
        <v>912</v>
      </c>
      <c r="C332" s="154">
        <v>7173.95</v>
      </c>
      <c r="D332" s="18"/>
      <c r="E332" s="18"/>
      <c r="F332" s="154">
        <v>7173.95</v>
      </c>
      <c r="G332" s="18"/>
      <c r="H332" s="14" t="s">
        <v>1024</v>
      </c>
    </row>
    <row r="333" spans="1:8" x14ac:dyDescent="0.2">
      <c r="A333" s="153">
        <v>1123000011</v>
      </c>
      <c r="B333" s="153" t="s">
        <v>913</v>
      </c>
      <c r="C333" s="154">
        <v>3818.24</v>
      </c>
      <c r="D333" s="18"/>
      <c r="E333" s="18"/>
      <c r="F333" s="154">
        <v>3818.24</v>
      </c>
      <c r="G333" s="18"/>
      <c r="H333" s="14" t="s">
        <v>1024</v>
      </c>
    </row>
    <row r="334" spans="1:8" x14ac:dyDescent="0.2">
      <c r="A334" s="153">
        <v>1123000011</v>
      </c>
      <c r="B334" s="153" t="s">
        <v>914</v>
      </c>
      <c r="C334" s="154">
        <v>9901.7999999999993</v>
      </c>
      <c r="D334" s="18"/>
      <c r="E334" s="18"/>
      <c r="F334" s="154">
        <v>9901.7999999999993</v>
      </c>
      <c r="G334" s="18"/>
      <c r="H334" s="14" t="s">
        <v>1024</v>
      </c>
    </row>
    <row r="335" spans="1:8" x14ac:dyDescent="0.2">
      <c r="A335" s="153">
        <v>1123000011</v>
      </c>
      <c r="B335" s="153" t="s">
        <v>915</v>
      </c>
      <c r="C335" s="154">
        <v>11596.22</v>
      </c>
      <c r="D335" s="18"/>
      <c r="E335" s="18"/>
      <c r="F335" s="154">
        <v>11596.22</v>
      </c>
      <c r="G335" s="18"/>
      <c r="H335" s="14" t="s">
        <v>1024</v>
      </c>
    </row>
    <row r="336" spans="1:8" x14ac:dyDescent="0.2">
      <c r="A336" s="153">
        <v>1123000011</v>
      </c>
      <c r="B336" s="153" t="s">
        <v>916</v>
      </c>
      <c r="C336" s="154">
        <v>3000</v>
      </c>
      <c r="D336" s="18"/>
      <c r="E336" s="18"/>
      <c r="F336" s="154">
        <v>3000</v>
      </c>
      <c r="G336" s="18"/>
      <c r="H336" s="14" t="s">
        <v>1024</v>
      </c>
    </row>
    <row r="337" spans="1:8" x14ac:dyDescent="0.2">
      <c r="A337" s="153">
        <v>1123000011</v>
      </c>
      <c r="B337" s="153" t="s">
        <v>917</v>
      </c>
      <c r="C337" s="154">
        <v>10909.12</v>
      </c>
      <c r="D337" s="18"/>
      <c r="E337" s="18"/>
      <c r="F337" s="154">
        <v>10909.12</v>
      </c>
      <c r="G337" s="18"/>
      <c r="H337" s="14" t="s">
        <v>1024</v>
      </c>
    </row>
    <row r="338" spans="1:8" x14ac:dyDescent="0.2">
      <c r="A338" s="153">
        <v>1123000011</v>
      </c>
      <c r="B338" s="153" t="s">
        <v>918</v>
      </c>
      <c r="C338" s="154">
        <v>6000</v>
      </c>
      <c r="D338" s="18"/>
      <c r="E338" s="18"/>
      <c r="F338" s="154">
        <v>6000</v>
      </c>
      <c r="G338" s="18"/>
      <c r="H338" s="14" t="s">
        <v>1024</v>
      </c>
    </row>
    <row r="339" spans="1:8" x14ac:dyDescent="0.2">
      <c r="A339" s="153">
        <v>1123000011</v>
      </c>
      <c r="B339" s="153" t="s">
        <v>919</v>
      </c>
      <c r="C339" s="154">
        <v>5000.0600000000004</v>
      </c>
      <c r="D339" s="18"/>
      <c r="E339" s="18"/>
      <c r="F339" s="154">
        <v>5000.0600000000004</v>
      </c>
      <c r="G339" s="18"/>
      <c r="H339" s="14" t="s">
        <v>1024</v>
      </c>
    </row>
    <row r="340" spans="1:8" x14ac:dyDescent="0.2">
      <c r="A340" s="153">
        <v>1123000011</v>
      </c>
      <c r="B340" s="153" t="s">
        <v>920</v>
      </c>
      <c r="C340" s="154">
        <v>12123.32</v>
      </c>
      <c r="D340" s="18"/>
      <c r="E340" s="18"/>
      <c r="F340" s="154">
        <v>12123.32</v>
      </c>
      <c r="G340" s="18"/>
      <c r="H340" s="14" t="s">
        <v>1024</v>
      </c>
    </row>
    <row r="341" spans="1:8" x14ac:dyDescent="0.2">
      <c r="A341" s="153">
        <v>1123000011</v>
      </c>
      <c r="B341" s="153" t="s">
        <v>921</v>
      </c>
      <c r="C341" s="154">
        <v>2608.7399999999998</v>
      </c>
      <c r="D341" s="18"/>
      <c r="E341" s="18"/>
      <c r="F341" s="154">
        <v>2608.7399999999998</v>
      </c>
      <c r="G341" s="18"/>
      <c r="H341" s="14" t="s">
        <v>1024</v>
      </c>
    </row>
    <row r="342" spans="1:8" x14ac:dyDescent="0.2">
      <c r="A342" s="153">
        <v>1123000011</v>
      </c>
      <c r="B342" s="153" t="s">
        <v>922</v>
      </c>
      <c r="C342" s="154">
        <v>2727.2</v>
      </c>
      <c r="D342" s="18"/>
      <c r="E342" s="18"/>
      <c r="F342" s="154">
        <v>2727.2</v>
      </c>
      <c r="G342" s="18"/>
      <c r="H342" s="14" t="s">
        <v>1024</v>
      </c>
    </row>
    <row r="343" spans="1:8" x14ac:dyDescent="0.2">
      <c r="A343" s="153">
        <v>1123000011</v>
      </c>
      <c r="B343" s="153" t="s">
        <v>923</v>
      </c>
      <c r="C343" s="154">
        <v>3750</v>
      </c>
      <c r="D343" s="18"/>
      <c r="E343" s="18"/>
      <c r="F343" s="154">
        <v>3750</v>
      </c>
      <c r="G343" s="18"/>
      <c r="H343" s="14" t="s">
        <v>1024</v>
      </c>
    </row>
    <row r="344" spans="1:8" x14ac:dyDescent="0.2">
      <c r="A344" s="153">
        <v>1123000011</v>
      </c>
      <c r="B344" s="153" t="s">
        <v>924</v>
      </c>
      <c r="C344" s="154">
        <v>13636.32</v>
      </c>
      <c r="D344" s="18"/>
      <c r="E344" s="18"/>
      <c r="F344" s="154">
        <v>13636.32</v>
      </c>
      <c r="G344" s="18"/>
      <c r="H344" s="14" t="s">
        <v>1024</v>
      </c>
    </row>
    <row r="345" spans="1:8" x14ac:dyDescent="0.2">
      <c r="A345" s="153">
        <v>1123000011</v>
      </c>
      <c r="B345" s="153" t="s">
        <v>623</v>
      </c>
      <c r="C345" s="154">
        <v>12500.06</v>
      </c>
      <c r="D345" s="18"/>
      <c r="E345" s="18"/>
      <c r="F345" s="154">
        <v>12500.06</v>
      </c>
      <c r="G345" s="18"/>
      <c r="H345" s="14" t="s">
        <v>1024</v>
      </c>
    </row>
    <row r="346" spans="1:8" x14ac:dyDescent="0.2">
      <c r="A346" s="153">
        <v>1123000011</v>
      </c>
      <c r="B346" s="153" t="s">
        <v>925</v>
      </c>
      <c r="C346" s="154">
        <v>7826.05</v>
      </c>
      <c r="D346" s="18"/>
      <c r="E346" s="18"/>
      <c r="F346" s="154">
        <v>7826.05</v>
      </c>
      <c r="G346" s="18"/>
      <c r="H346" s="14" t="s">
        <v>1024</v>
      </c>
    </row>
    <row r="347" spans="1:8" x14ac:dyDescent="0.2">
      <c r="A347" s="153">
        <v>1123000011</v>
      </c>
      <c r="B347" s="153" t="s">
        <v>926</v>
      </c>
      <c r="C347" s="154">
        <v>2608.7399999999998</v>
      </c>
      <c r="D347" s="18"/>
      <c r="E347" s="18"/>
      <c r="F347" s="154">
        <v>2608.7399999999998</v>
      </c>
      <c r="G347" s="18"/>
      <c r="H347" s="14" t="s">
        <v>1024</v>
      </c>
    </row>
    <row r="348" spans="1:8" x14ac:dyDescent="0.2">
      <c r="A348" s="153">
        <v>1123000011</v>
      </c>
      <c r="B348" s="153" t="s">
        <v>927</v>
      </c>
      <c r="C348" s="154">
        <v>10445.44</v>
      </c>
      <c r="D348" s="18"/>
      <c r="E348" s="18"/>
      <c r="F348" s="154">
        <v>10445.44</v>
      </c>
      <c r="G348" s="18"/>
      <c r="H348" s="14" t="s">
        <v>1024</v>
      </c>
    </row>
    <row r="349" spans="1:8" x14ac:dyDescent="0.2">
      <c r="A349" s="153">
        <v>1123000011</v>
      </c>
      <c r="B349" s="153" t="s">
        <v>928</v>
      </c>
      <c r="C349" s="154">
        <v>2478.3200000000002</v>
      </c>
      <c r="D349" s="18"/>
      <c r="E349" s="18"/>
      <c r="F349" s="154">
        <v>2478.3200000000002</v>
      </c>
      <c r="G349" s="18"/>
      <c r="H349" s="14" t="s">
        <v>1024</v>
      </c>
    </row>
    <row r="350" spans="1:8" x14ac:dyDescent="0.2">
      <c r="A350" s="153">
        <v>1123000011</v>
      </c>
      <c r="B350" s="153" t="s">
        <v>929</v>
      </c>
      <c r="C350" s="154">
        <v>22381.86</v>
      </c>
      <c r="D350" s="18"/>
      <c r="E350" s="18"/>
      <c r="F350" s="154">
        <v>22381.86</v>
      </c>
      <c r="G350" s="18"/>
      <c r="H350" s="14" t="s">
        <v>1024</v>
      </c>
    </row>
    <row r="351" spans="1:8" x14ac:dyDescent="0.2">
      <c r="A351" s="153">
        <v>1123000011</v>
      </c>
      <c r="B351" s="153" t="s">
        <v>930</v>
      </c>
      <c r="C351" s="154">
        <v>13043.53</v>
      </c>
      <c r="D351" s="18"/>
      <c r="E351" s="18"/>
      <c r="F351" s="154">
        <v>13043.53</v>
      </c>
      <c r="G351" s="18"/>
      <c r="H351" s="14" t="s">
        <v>1024</v>
      </c>
    </row>
    <row r="352" spans="1:8" x14ac:dyDescent="0.2">
      <c r="A352" s="153">
        <v>1123000011</v>
      </c>
      <c r="B352" s="153" t="s">
        <v>931</v>
      </c>
      <c r="C352" s="154">
        <v>6500.02</v>
      </c>
      <c r="D352" s="18"/>
      <c r="E352" s="18"/>
      <c r="F352" s="154">
        <v>6500.02</v>
      </c>
      <c r="G352" s="18"/>
      <c r="H352" s="14" t="s">
        <v>1024</v>
      </c>
    </row>
    <row r="353" spans="1:8" x14ac:dyDescent="0.2">
      <c r="A353" s="153">
        <v>1123000011</v>
      </c>
      <c r="B353" s="153" t="s">
        <v>932</v>
      </c>
      <c r="C353" s="154">
        <v>9901.84</v>
      </c>
      <c r="D353" s="18"/>
      <c r="E353" s="18"/>
      <c r="F353" s="154">
        <v>9901.84</v>
      </c>
      <c r="G353" s="18"/>
      <c r="H353" s="14" t="s">
        <v>1024</v>
      </c>
    </row>
    <row r="354" spans="1:8" x14ac:dyDescent="0.2">
      <c r="A354" s="153">
        <v>1123000011</v>
      </c>
      <c r="B354" s="153" t="s">
        <v>933</v>
      </c>
      <c r="C354" s="154">
        <v>2400</v>
      </c>
      <c r="D354" s="18"/>
      <c r="E354" s="18"/>
      <c r="F354" s="154">
        <v>2400</v>
      </c>
      <c r="G354" s="18"/>
      <c r="H354" s="14" t="s">
        <v>1024</v>
      </c>
    </row>
    <row r="355" spans="1:8" x14ac:dyDescent="0.2">
      <c r="A355" s="153">
        <v>1123000011</v>
      </c>
      <c r="B355" s="153" t="s">
        <v>934</v>
      </c>
      <c r="C355" s="154">
        <v>6272.8</v>
      </c>
      <c r="D355" s="18"/>
      <c r="E355" s="18"/>
      <c r="F355" s="154">
        <v>6272.8</v>
      </c>
      <c r="G355" s="18"/>
      <c r="H355" s="14" t="s">
        <v>1024</v>
      </c>
    </row>
    <row r="356" spans="1:8" x14ac:dyDescent="0.2">
      <c r="A356" s="153">
        <v>1123000011</v>
      </c>
      <c r="B356" s="153" t="s">
        <v>935</v>
      </c>
      <c r="C356" s="154">
        <v>20752.98</v>
      </c>
      <c r="D356" s="18"/>
      <c r="E356" s="18"/>
      <c r="F356" s="154">
        <v>20752.98</v>
      </c>
      <c r="G356" s="18"/>
      <c r="H356" s="14" t="s">
        <v>1024</v>
      </c>
    </row>
    <row r="357" spans="1:8" x14ac:dyDescent="0.2">
      <c r="A357" s="153">
        <v>1123000011</v>
      </c>
      <c r="B357" s="153" t="s">
        <v>936</v>
      </c>
      <c r="C357" s="154">
        <v>10909.12</v>
      </c>
      <c r="D357" s="18"/>
      <c r="E357" s="18"/>
      <c r="F357" s="154">
        <v>10909.12</v>
      </c>
      <c r="G357" s="18"/>
      <c r="H357" s="14" t="s">
        <v>1024</v>
      </c>
    </row>
    <row r="358" spans="1:8" x14ac:dyDescent="0.2">
      <c r="A358" s="153">
        <v>1123000011</v>
      </c>
      <c r="B358" s="153" t="s">
        <v>937</v>
      </c>
      <c r="C358" s="154">
        <v>9901.84</v>
      </c>
      <c r="D358" s="18"/>
      <c r="E358" s="18"/>
      <c r="F358" s="154">
        <v>9901.84</v>
      </c>
      <c r="G358" s="18"/>
      <c r="H358" s="14" t="s">
        <v>1024</v>
      </c>
    </row>
    <row r="359" spans="1:8" x14ac:dyDescent="0.2">
      <c r="A359" s="153">
        <v>1123000011</v>
      </c>
      <c r="B359" s="153" t="s">
        <v>938</v>
      </c>
      <c r="C359" s="154">
        <v>9471.2800000000007</v>
      </c>
      <c r="D359" s="18"/>
      <c r="E359" s="18"/>
      <c r="F359" s="154">
        <v>9471.2800000000007</v>
      </c>
      <c r="G359" s="18"/>
      <c r="H359" s="14" t="s">
        <v>1024</v>
      </c>
    </row>
    <row r="360" spans="1:8" x14ac:dyDescent="0.2">
      <c r="A360" s="153">
        <v>1123000011</v>
      </c>
      <c r="B360" s="153" t="s">
        <v>939</v>
      </c>
      <c r="C360" s="154">
        <v>9471.16</v>
      </c>
      <c r="D360" s="18"/>
      <c r="E360" s="18"/>
      <c r="F360" s="154">
        <v>9471.16</v>
      </c>
      <c r="G360" s="18"/>
      <c r="H360" s="14" t="s">
        <v>1024</v>
      </c>
    </row>
    <row r="361" spans="1:8" x14ac:dyDescent="0.2">
      <c r="A361" s="153">
        <v>1123000011</v>
      </c>
      <c r="B361" s="153" t="s">
        <v>940</v>
      </c>
      <c r="C361" s="154">
        <v>9471.16</v>
      </c>
      <c r="D361" s="18"/>
      <c r="E361" s="18"/>
      <c r="F361" s="154">
        <v>9471.16</v>
      </c>
      <c r="G361" s="18"/>
      <c r="H361" s="14" t="s">
        <v>1024</v>
      </c>
    </row>
    <row r="362" spans="1:8" x14ac:dyDescent="0.2">
      <c r="A362" s="153">
        <v>1123000011</v>
      </c>
      <c r="B362" s="153" t="s">
        <v>941</v>
      </c>
      <c r="C362" s="154">
        <v>9471.2800000000007</v>
      </c>
      <c r="D362" s="18"/>
      <c r="E362" s="18"/>
      <c r="F362" s="154">
        <v>9471.2800000000007</v>
      </c>
      <c r="G362" s="18"/>
      <c r="H362" s="14" t="s">
        <v>1024</v>
      </c>
    </row>
    <row r="363" spans="1:8" x14ac:dyDescent="0.2">
      <c r="A363" s="153">
        <v>1123000011</v>
      </c>
      <c r="B363" s="153" t="s">
        <v>942</v>
      </c>
      <c r="C363" s="154">
        <v>5869.58</v>
      </c>
      <c r="D363" s="18"/>
      <c r="E363" s="18"/>
      <c r="F363" s="154">
        <v>5869.58</v>
      </c>
      <c r="G363" s="18"/>
      <c r="H363" s="14" t="s">
        <v>1024</v>
      </c>
    </row>
    <row r="364" spans="1:8" x14ac:dyDescent="0.2">
      <c r="A364" s="153">
        <v>1123000011</v>
      </c>
      <c r="B364" s="153" t="s">
        <v>943</v>
      </c>
      <c r="C364" s="154">
        <v>9471.16</v>
      </c>
      <c r="D364" s="18"/>
      <c r="E364" s="18"/>
      <c r="F364" s="154">
        <v>9471.16</v>
      </c>
      <c r="G364" s="18"/>
      <c r="H364" s="14" t="s">
        <v>1024</v>
      </c>
    </row>
    <row r="365" spans="1:8" x14ac:dyDescent="0.2">
      <c r="A365" s="153">
        <v>1123000011</v>
      </c>
      <c r="B365" s="153" t="s">
        <v>944</v>
      </c>
      <c r="C365" s="154">
        <v>9471.16</v>
      </c>
      <c r="D365" s="18"/>
      <c r="E365" s="18"/>
      <c r="F365" s="154">
        <v>9471.16</v>
      </c>
      <c r="G365" s="18"/>
      <c r="H365" s="14" t="s">
        <v>1024</v>
      </c>
    </row>
    <row r="366" spans="1:8" x14ac:dyDescent="0.2">
      <c r="A366" s="153">
        <v>1123000011</v>
      </c>
      <c r="B366" s="153" t="s">
        <v>945</v>
      </c>
      <c r="C366" s="154">
        <v>6000</v>
      </c>
      <c r="D366" s="18"/>
      <c r="E366" s="18"/>
      <c r="F366" s="154">
        <v>6000</v>
      </c>
      <c r="G366" s="18"/>
      <c r="H366" s="14" t="s">
        <v>1024</v>
      </c>
    </row>
    <row r="367" spans="1:8" x14ac:dyDescent="0.2">
      <c r="A367" s="153">
        <v>1123000011</v>
      </c>
      <c r="B367" s="153" t="s">
        <v>946</v>
      </c>
      <c r="C367" s="154">
        <v>3375</v>
      </c>
      <c r="D367" s="18"/>
      <c r="E367" s="18"/>
      <c r="F367" s="154">
        <v>3375</v>
      </c>
      <c r="G367" s="18"/>
      <c r="H367" s="14" t="s">
        <v>1024</v>
      </c>
    </row>
    <row r="368" spans="1:8" x14ac:dyDescent="0.2">
      <c r="A368" s="153">
        <v>1123000011</v>
      </c>
      <c r="B368" s="153" t="s">
        <v>947</v>
      </c>
      <c r="C368" s="154">
        <v>4826.05</v>
      </c>
      <c r="D368" s="18"/>
      <c r="E368" s="18"/>
      <c r="F368" s="154">
        <v>4826.05</v>
      </c>
      <c r="G368" s="18"/>
      <c r="H368" s="14" t="s">
        <v>1024</v>
      </c>
    </row>
    <row r="369" spans="1:8" x14ac:dyDescent="0.2">
      <c r="A369" s="153">
        <v>1123000011</v>
      </c>
      <c r="B369" s="153" t="s">
        <v>948</v>
      </c>
      <c r="C369" s="154">
        <v>5454.56</v>
      </c>
      <c r="D369" s="18"/>
      <c r="E369" s="18"/>
      <c r="F369" s="154">
        <v>5454.56</v>
      </c>
      <c r="G369" s="18"/>
      <c r="H369" s="14" t="s">
        <v>1024</v>
      </c>
    </row>
    <row r="370" spans="1:8" x14ac:dyDescent="0.2">
      <c r="A370" s="153">
        <v>1123000011</v>
      </c>
      <c r="B370" s="153" t="s">
        <v>949</v>
      </c>
      <c r="C370" s="154">
        <v>3913.11</v>
      </c>
      <c r="D370" s="18"/>
      <c r="E370" s="18"/>
      <c r="F370" s="154">
        <v>3913.11</v>
      </c>
      <c r="G370" s="18"/>
      <c r="H370" s="14" t="s">
        <v>1024</v>
      </c>
    </row>
    <row r="371" spans="1:8" x14ac:dyDescent="0.2">
      <c r="A371" s="153">
        <v>1123000011</v>
      </c>
      <c r="B371" s="153" t="s">
        <v>950</v>
      </c>
      <c r="C371" s="154">
        <v>27900</v>
      </c>
      <c r="D371" s="18"/>
      <c r="E371" s="18"/>
      <c r="F371" s="154">
        <v>27900</v>
      </c>
      <c r="G371" s="18"/>
      <c r="H371" s="14" t="s">
        <v>1024</v>
      </c>
    </row>
    <row r="372" spans="1:8" x14ac:dyDescent="0.2">
      <c r="A372" s="153">
        <v>1123000011</v>
      </c>
      <c r="B372" s="153" t="s">
        <v>951</v>
      </c>
      <c r="C372" s="154">
        <v>13416.19</v>
      </c>
      <c r="D372" s="18"/>
      <c r="E372" s="18"/>
      <c r="F372" s="154">
        <v>13416.19</v>
      </c>
      <c r="G372" s="18"/>
      <c r="H372" s="14" t="s">
        <v>1024</v>
      </c>
    </row>
    <row r="373" spans="1:8" x14ac:dyDescent="0.2">
      <c r="A373" s="153">
        <v>1123000011</v>
      </c>
      <c r="B373" s="153" t="s">
        <v>952</v>
      </c>
      <c r="C373" s="154">
        <v>1636.32</v>
      </c>
      <c r="D373" s="18"/>
      <c r="E373" s="18"/>
      <c r="F373" s="154">
        <v>1636.32</v>
      </c>
      <c r="G373" s="18"/>
      <c r="H373" s="14" t="s">
        <v>1024</v>
      </c>
    </row>
    <row r="374" spans="1:8" x14ac:dyDescent="0.2">
      <c r="A374" s="153">
        <v>1123000011</v>
      </c>
      <c r="B374" s="153" t="s">
        <v>953</v>
      </c>
      <c r="C374" s="154">
        <v>4857.2</v>
      </c>
      <c r="D374" s="18"/>
      <c r="E374" s="18"/>
      <c r="F374" s="154">
        <v>4857.2</v>
      </c>
      <c r="G374" s="18"/>
      <c r="H374" s="14" t="s">
        <v>1024</v>
      </c>
    </row>
    <row r="375" spans="1:8" x14ac:dyDescent="0.2">
      <c r="A375" s="153">
        <v>1123000011</v>
      </c>
      <c r="B375" s="153" t="s">
        <v>954</v>
      </c>
      <c r="C375" s="154">
        <v>6750</v>
      </c>
      <c r="D375" s="18"/>
      <c r="E375" s="18"/>
      <c r="F375" s="154">
        <v>6750</v>
      </c>
      <c r="G375" s="18"/>
      <c r="H375" s="14" t="s">
        <v>1024</v>
      </c>
    </row>
    <row r="376" spans="1:8" x14ac:dyDescent="0.2">
      <c r="A376" s="153">
        <v>1123000011</v>
      </c>
      <c r="B376" s="153" t="s">
        <v>955</v>
      </c>
      <c r="C376" s="154">
        <v>3750</v>
      </c>
      <c r="D376" s="18"/>
      <c r="E376" s="18"/>
      <c r="F376" s="154">
        <v>3750</v>
      </c>
      <c r="G376" s="18"/>
      <c r="H376" s="14" t="s">
        <v>1024</v>
      </c>
    </row>
    <row r="377" spans="1:8" x14ac:dyDescent="0.2">
      <c r="A377" s="153">
        <v>1123000011</v>
      </c>
      <c r="B377" s="153" t="s">
        <v>956</v>
      </c>
      <c r="C377" s="154">
        <v>5000.0600000000004</v>
      </c>
      <c r="D377" s="18"/>
      <c r="E377" s="18"/>
      <c r="F377" s="154">
        <v>5000.0600000000004</v>
      </c>
      <c r="G377" s="18"/>
      <c r="H377" s="14" t="s">
        <v>1024</v>
      </c>
    </row>
    <row r="378" spans="1:8" x14ac:dyDescent="0.2">
      <c r="A378" s="153">
        <v>1123000011</v>
      </c>
      <c r="B378" s="153" t="s">
        <v>957</v>
      </c>
      <c r="C378" s="154">
        <v>11250</v>
      </c>
      <c r="D378" s="18"/>
      <c r="E378" s="18"/>
      <c r="F378" s="154">
        <v>11250</v>
      </c>
      <c r="G378" s="18"/>
      <c r="H378" s="14" t="s">
        <v>1024</v>
      </c>
    </row>
    <row r="379" spans="1:8" x14ac:dyDescent="0.2">
      <c r="A379" s="153">
        <v>1123000011</v>
      </c>
      <c r="B379" s="153" t="s">
        <v>958</v>
      </c>
      <c r="C379" s="154">
        <v>5217.3100000000004</v>
      </c>
      <c r="D379" s="18"/>
      <c r="E379" s="18"/>
      <c r="F379" s="154">
        <v>5217.3100000000004</v>
      </c>
      <c r="G379" s="18"/>
      <c r="H379" s="14" t="s">
        <v>1024</v>
      </c>
    </row>
    <row r="380" spans="1:8" x14ac:dyDescent="0.2">
      <c r="A380" s="153">
        <v>1123000011</v>
      </c>
      <c r="B380" s="153" t="s">
        <v>959</v>
      </c>
      <c r="C380" s="154">
        <v>2608.7399999999998</v>
      </c>
      <c r="D380" s="18"/>
      <c r="E380" s="18"/>
      <c r="F380" s="154">
        <v>2608.7399999999998</v>
      </c>
      <c r="G380" s="18"/>
      <c r="H380" s="14" t="s">
        <v>1024</v>
      </c>
    </row>
    <row r="381" spans="1:8" x14ac:dyDescent="0.2">
      <c r="A381" s="153">
        <v>1123000011</v>
      </c>
      <c r="B381" s="153" t="s">
        <v>960</v>
      </c>
      <c r="C381" s="154">
        <v>9471.2800000000007</v>
      </c>
      <c r="D381" s="18"/>
      <c r="E381" s="18"/>
      <c r="F381" s="154">
        <v>9471.2800000000007</v>
      </c>
      <c r="G381" s="18"/>
      <c r="H381" s="14" t="s">
        <v>1024</v>
      </c>
    </row>
    <row r="382" spans="1:8" x14ac:dyDescent="0.2">
      <c r="A382" s="153">
        <v>1123000011</v>
      </c>
      <c r="B382" s="153" t="s">
        <v>961</v>
      </c>
      <c r="C382" s="154">
        <v>6000</v>
      </c>
      <c r="D382" s="18"/>
      <c r="E382" s="18"/>
      <c r="F382" s="154">
        <v>6000</v>
      </c>
      <c r="G382" s="18"/>
      <c r="H382" s="14" t="s">
        <v>1024</v>
      </c>
    </row>
    <row r="383" spans="1:8" x14ac:dyDescent="0.2">
      <c r="A383" s="153">
        <v>1123000011</v>
      </c>
      <c r="B383" s="153" t="s">
        <v>962</v>
      </c>
      <c r="C383" s="154">
        <v>9470.69</v>
      </c>
      <c r="D383" s="18"/>
      <c r="E383" s="18"/>
      <c r="F383" s="154">
        <v>9470.69</v>
      </c>
      <c r="G383" s="18"/>
      <c r="H383" s="14" t="s">
        <v>1024</v>
      </c>
    </row>
    <row r="384" spans="1:8" x14ac:dyDescent="0.2">
      <c r="A384" s="153">
        <v>1123000011</v>
      </c>
      <c r="B384" s="153" t="s">
        <v>963</v>
      </c>
      <c r="C384" s="154">
        <v>7826.05</v>
      </c>
      <c r="D384" s="18"/>
      <c r="E384" s="18"/>
      <c r="F384" s="154">
        <v>7826.05</v>
      </c>
      <c r="G384" s="18"/>
      <c r="H384" s="14" t="s">
        <v>1024</v>
      </c>
    </row>
    <row r="385" spans="1:8" x14ac:dyDescent="0.2">
      <c r="A385" s="153">
        <v>1123000011</v>
      </c>
      <c r="B385" s="153" t="s">
        <v>964</v>
      </c>
      <c r="C385" s="154">
        <v>9471.2800000000007</v>
      </c>
      <c r="D385" s="18"/>
      <c r="E385" s="18"/>
      <c r="F385" s="154">
        <v>9471.2800000000007</v>
      </c>
      <c r="G385" s="18"/>
      <c r="H385" s="14" t="s">
        <v>1024</v>
      </c>
    </row>
    <row r="386" spans="1:8" x14ac:dyDescent="0.2">
      <c r="A386" s="153">
        <v>1123000011</v>
      </c>
      <c r="B386" s="153" t="s">
        <v>965</v>
      </c>
      <c r="C386" s="154">
        <v>9471.16</v>
      </c>
      <c r="D386" s="18"/>
      <c r="E386" s="18"/>
      <c r="F386" s="154">
        <v>9471.16</v>
      </c>
      <c r="G386" s="18"/>
      <c r="H386" s="14" t="s">
        <v>1024</v>
      </c>
    </row>
    <row r="387" spans="1:8" x14ac:dyDescent="0.2">
      <c r="A387" s="153">
        <v>1123000011</v>
      </c>
      <c r="B387" s="153" t="s">
        <v>966</v>
      </c>
      <c r="C387" s="154">
        <v>9471.16</v>
      </c>
      <c r="D387" s="18"/>
      <c r="E387" s="18"/>
      <c r="F387" s="154">
        <v>9471.16</v>
      </c>
      <c r="G387" s="18"/>
      <c r="H387" s="14" t="s">
        <v>1024</v>
      </c>
    </row>
    <row r="388" spans="1:8" x14ac:dyDescent="0.2">
      <c r="A388" s="153">
        <v>1123000011</v>
      </c>
      <c r="B388" s="153" t="s">
        <v>967</v>
      </c>
      <c r="C388" s="154">
        <v>4851.1400000000003</v>
      </c>
      <c r="D388" s="18"/>
      <c r="E388" s="18"/>
      <c r="F388" s="154">
        <v>4851.1400000000003</v>
      </c>
      <c r="G388" s="18"/>
      <c r="H388" s="14" t="s">
        <v>1024</v>
      </c>
    </row>
    <row r="389" spans="1:8" x14ac:dyDescent="0.2">
      <c r="A389" s="153">
        <v>1123000011</v>
      </c>
      <c r="B389" s="153" t="s">
        <v>968</v>
      </c>
      <c r="C389" s="154">
        <v>5739.16</v>
      </c>
      <c r="D389" s="18"/>
      <c r="E389" s="18"/>
      <c r="F389" s="154">
        <v>5739.16</v>
      </c>
      <c r="G389" s="18"/>
      <c r="H389" s="14" t="s">
        <v>1024</v>
      </c>
    </row>
    <row r="390" spans="1:8" x14ac:dyDescent="0.2">
      <c r="A390" s="153">
        <v>1123000011</v>
      </c>
      <c r="B390" s="153" t="s">
        <v>969</v>
      </c>
      <c r="C390" s="154">
        <v>3913.11</v>
      </c>
      <c r="D390" s="18"/>
      <c r="E390" s="18"/>
      <c r="F390" s="154">
        <v>3913.11</v>
      </c>
      <c r="G390" s="18"/>
      <c r="H390" s="14" t="s">
        <v>1024</v>
      </c>
    </row>
    <row r="391" spans="1:8" x14ac:dyDescent="0.2">
      <c r="A391" s="153">
        <v>1123000011</v>
      </c>
      <c r="B391" s="153" t="s">
        <v>970</v>
      </c>
      <c r="C391" s="154">
        <v>7826.05</v>
      </c>
      <c r="D391" s="18"/>
      <c r="E391" s="18"/>
      <c r="F391" s="154">
        <v>7826.05</v>
      </c>
      <c r="G391" s="18"/>
      <c r="H391" s="14" t="s">
        <v>1024</v>
      </c>
    </row>
    <row r="392" spans="1:8" x14ac:dyDescent="0.2">
      <c r="A392" s="153">
        <v>1123000011</v>
      </c>
      <c r="B392" s="153" t="s">
        <v>971</v>
      </c>
      <c r="C392" s="154">
        <v>9471.16</v>
      </c>
      <c r="D392" s="18"/>
      <c r="E392" s="18"/>
      <c r="F392" s="154">
        <v>9471.16</v>
      </c>
      <c r="G392" s="18"/>
      <c r="H392" s="14" t="s">
        <v>1024</v>
      </c>
    </row>
    <row r="393" spans="1:8" x14ac:dyDescent="0.2">
      <c r="A393" s="153">
        <v>1123000011</v>
      </c>
      <c r="B393" s="153" t="s">
        <v>972</v>
      </c>
      <c r="C393" s="154">
        <v>9471.16</v>
      </c>
      <c r="D393" s="18"/>
      <c r="E393" s="18"/>
      <c r="F393" s="154">
        <v>9471.16</v>
      </c>
      <c r="G393" s="18"/>
      <c r="H393" s="14" t="s">
        <v>1024</v>
      </c>
    </row>
    <row r="394" spans="1:8" x14ac:dyDescent="0.2">
      <c r="A394" s="153">
        <v>1123000011</v>
      </c>
      <c r="B394" s="153" t="s">
        <v>973</v>
      </c>
      <c r="C394" s="154">
        <v>4173.95</v>
      </c>
      <c r="D394" s="18"/>
      <c r="E394" s="18"/>
      <c r="F394" s="154">
        <v>4173.95</v>
      </c>
      <c r="G394" s="18"/>
      <c r="H394" s="14" t="s">
        <v>1024</v>
      </c>
    </row>
    <row r="395" spans="1:8" x14ac:dyDescent="0.2">
      <c r="A395" s="153">
        <v>1123000011</v>
      </c>
      <c r="B395" s="153" t="s">
        <v>974</v>
      </c>
      <c r="C395" s="154">
        <v>4434.79</v>
      </c>
      <c r="D395" s="18"/>
      <c r="E395" s="18"/>
      <c r="F395" s="154">
        <v>4434.79</v>
      </c>
      <c r="G395" s="18"/>
      <c r="H395" s="14" t="s">
        <v>1024</v>
      </c>
    </row>
    <row r="396" spans="1:8" x14ac:dyDescent="0.2">
      <c r="A396" s="153">
        <v>1123000011</v>
      </c>
      <c r="B396" s="153" t="s">
        <v>975</v>
      </c>
      <c r="C396" s="154">
        <v>7176.49</v>
      </c>
      <c r="D396" s="18"/>
      <c r="E396" s="18"/>
      <c r="F396" s="154">
        <v>7176.49</v>
      </c>
      <c r="G396" s="18"/>
      <c r="H396" s="14" t="s">
        <v>1024</v>
      </c>
    </row>
    <row r="397" spans="1:8" x14ac:dyDescent="0.2">
      <c r="A397" s="153">
        <v>1123000011</v>
      </c>
      <c r="B397" s="153" t="s">
        <v>976</v>
      </c>
      <c r="C397" s="154">
        <v>5217.3100000000004</v>
      </c>
      <c r="D397" s="18"/>
      <c r="E397" s="18"/>
      <c r="F397" s="154">
        <v>5217.3100000000004</v>
      </c>
      <c r="G397" s="18"/>
      <c r="H397" s="14" t="s">
        <v>1024</v>
      </c>
    </row>
    <row r="398" spans="1:8" x14ac:dyDescent="0.2">
      <c r="A398" s="153">
        <v>1123000011</v>
      </c>
      <c r="B398" s="153" t="s">
        <v>977</v>
      </c>
      <c r="C398" s="154">
        <v>2400</v>
      </c>
      <c r="D398" s="18"/>
      <c r="E398" s="18"/>
      <c r="F398" s="154">
        <v>2400</v>
      </c>
      <c r="G398" s="18"/>
      <c r="H398" s="14" t="s">
        <v>1024</v>
      </c>
    </row>
    <row r="399" spans="1:8" x14ac:dyDescent="0.2">
      <c r="A399" s="153">
        <v>1123000011</v>
      </c>
      <c r="B399" s="153" t="s">
        <v>978</v>
      </c>
      <c r="C399" s="154">
        <v>20869.580000000002</v>
      </c>
      <c r="D399" s="18"/>
      <c r="E399" s="18"/>
      <c r="F399" s="154">
        <v>20869.580000000002</v>
      </c>
      <c r="G399" s="18"/>
      <c r="H399" s="14" t="s">
        <v>1024</v>
      </c>
    </row>
    <row r="400" spans="1:8" x14ac:dyDescent="0.2">
      <c r="A400" s="153">
        <v>1123000011</v>
      </c>
      <c r="B400" s="153" t="s">
        <v>979</v>
      </c>
      <c r="C400" s="154">
        <v>20869.580000000002</v>
      </c>
      <c r="D400" s="18"/>
      <c r="E400" s="18"/>
      <c r="F400" s="154">
        <v>20869.580000000002</v>
      </c>
      <c r="G400" s="18"/>
      <c r="H400" s="14" t="s">
        <v>1024</v>
      </c>
    </row>
    <row r="401" spans="1:8" x14ac:dyDescent="0.2">
      <c r="A401" s="153">
        <v>1123000011</v>
      </c>
      <c r="B401" s="153" t="s">
        <v>980</v>
      </c>
      <c r="C401" s="154">
        <v>23478.32</v>
      </c>
      <c r="D401" s="18"/>
      <c r="E401" s="18"/>
      <c r="F401" s="154">
        <v>23478.32</v>
      </c>
      <c r="G401" s="18"/>
      <c r="H401" s="14" t="s">
        <v>1024</v>
      </c>
    </row>
    <row r="402" spans="1:8" x14ac:dyDescent="0.2">
      <c r="A402" s="153">
        <v>1123000011</v>
      </c>
      <c r="B402" s="153" t="s">
        <v>981</v>
      </c>
      <c r="C402" s="154">
        <v>10922.69</v>
      </c>
      <c r="D402" s="18"/>
      <c r="E402" s="18"/>
      <c r="F402" s="154">
        <v>10922.69</v>
      </c>
      <c r="G402" s="18"/>
      <c r="H402" s="14" t="s">
        <v>1024</v>
      </c>
    </row>
    <row r="403" spans="1:8" x14ac:dyDescent="0.2">
      <c r="A403" s="153">
        <v>1123000011</v>
      </c>
      <c r="B403" s="153" t="s">
        <v>982</v>
      </c>
      <c r="C403" s="154">
        <v>3913.11</v>
      </c>
      <c r="D403" s="18"/>
      <c r="E403" s="18"/>
      <c r="F403" s="154">
        <v>3913.11</v>
      </c>
      <c r="G403" s="18"/>
      <c r="H403" s="14" t="s">
        <v>1024</v>
      </c>
    </row>
    <row r="404" spans="1:8" x14ac:dyDescent="0.2">
      <c r="A404" s="153">
        <v>1123000011</v>
      </c>
      <c r="B404" s="153" t="s">
        <v>983</v>
      </c>
      <c r="C404" s="154">
        <v>8046.5</v>
      </c>
      <c r="D404" s="18"/>
      <c r="E404" s="18"/>
      <c r="F404" s="154">
        <v>8046.5</v>
      </c>
      <c r="G404" s="18"/>
      <c r="H404" s="14" t="s">
        <v>1024</v>
      </c>
    </row>
    <row r="405" spans="1:8" x14ac:dyDescent="0.2">
      <c r="A405" s="153">
        <v>1123000011</v>
      </c>
      <c r="B405" s="153" t="s">
        <v>984</v>
      </c>
      <c r="C405" s="154">
        <v>7176.49</v>
      </c>
      <c r="D405" s="18"/>
      <c r="E405" s="18"/>
      <c r="F405" s="154">
        <v>7176.49</v>
      </c>
      <c r="G405" s="18"/>
      <c r="H405" s="14" t="s">
        <v>1024</v>
      </c>
    </row>
    <row r="406" spans="1:8" x14ac:dyDescent="0.2">
      <c r="A406" s="153">
        <v>1123000011</v>
      </c>
      <c r="B406" s="153" t="s">
        <v>985</v>
      </c>
      <c r="C406" s="154">
        <v>11596.22</v>
      </c>
      <c r="D406" s="18"/>
      <c r="E406" s="18"/>
      <c r="F406" s="154">
        <v>11596.22</v>
      </c>
      <c r="G406" s="18"/>
      <c r="H406" s="14" t="s">
        <v>1024</v>
      </c>
    </row>
    <row r="407" spans="1:8" x14ac:dyDescent="0.2">
      <c r="A407" s="153">
        <v>1123000011</v>
      </c>
      <c r="B407" s="153" t="s">
        <v>986</v>
      </c>
      <c r="C407" s="154">
        <v>31334.9</v>
      </c>
      <c r="D407" s="18"/>
      <c r="E407" s="18"/>
      <c r="F407" s="154">
        <v>31334.9</v>
      </c>
      <c r="G407" s="18"/>
      <c r="H407" s="14" t="s">
        <v>1024</v>
      </c>
    </row>
    <row r="408" spans="1:8" x14ac:dyDescent="0.2">
      <c r="A408" s="153">
        <v>1123000011</v>
      </c>
      <c r="B408" s="153" t="s">
        <v>987</v>
      </c>
      <c r="C408" s="154">
        <v>20590.36</v>
      </c>
      <c r="D408" s="18"/>
      <c r="E408" s="18"/>
      <c r="F408" s="154">
        <v>20590.36</v>
      </c>
      <c r="G408" s="18"/>
      <c r="H408" s="14" t="s">
        <v>1024</v>
      </c>
    </row>
    <row r="409" spans="1:8" x14ac:dyDescent="0.2">
      <c r="A409" s="153">
        <v>1123000011</v>
      </c>
      <c r="B409" s="153" t="s">
        <v>988</v>
      </c>
      <c r="C409" s="154">
        <v>9901.84</v>
      </c>
      <c r="D409" s="18"/>
      <c r="E409" s="18"/>
      <c r="F409" s="154">
        <v>9901.84</v>
      </c>
      <c r="G409" s="18"/>
      <c r="H409" s="14" t="s">
        <v>1024</v>
      </c>
    </row>
    <row r="410" spans="1:8" x14ac:dyDescent="0.2">
      <c r="A410" s="153">
        <v>1123000011</v>
      </c>
      <c r="B410" s="153" t="s">
        <v>989</v>
      </c>
      <c r="C410" s="154">
        <v>9901.68</v>
      </c>
      <c r="D410" s="18"/>
      <c r="E410" s="18"/>
      <c r="F410" s="154">
        <v>9901.68</v>
      </c>
      <c r="G410" s="18"/>
      <c r="H410" s="14" t="s">
        <v>1024</v>
      </c>
    </row>
    <row r="411" spans="1:8" x14ac:dyDescent="0.2">
      <c r="A411" s="153">
        <v>1123000011</v>
      </c>
      <c r="B411" s="153" t="s">
        <v>990</v>
      </c>
      <c r="C411" s="154">
        <v>9901.84</v>
      </c>
      <c r="D411" s="18"/>
      <c r="E411" s="18"/>
      <c r="F411" s="154">
        <v>9901.84</v>
      </c>
      <c r="G411" s="18"/>
      <c r="H411" s="14" t="s">
        <v>1024</v>
      </c>
    </row>
    <row r="412" spans="1:8" x14ac:dyDescent="0.2">
      <c r="A412" s="153">
        <v>1123000011</v>
      </c>
      <c r="B412" s="153" t="s">
        <v>991</v>
      </c>
      <c r="C412" s="154">
        <v>4090.88</v>
      </c>
      <c r="D412" s="18"/>
      <c r="E412" s="18"/>
      <c r="F412" s="154">
        <v>4090.88</v>
      </c>
      <c r="G412" s="18"/>
      <c r="H412" s="14" t="s">
        <v>1024</v>
      </c>
    </row>
    <row r="413" spans="1:8" x14ac:dyDescent="0.2">
      <c r="A413" s="153">
        <v>1123000011</v>
      </c>
      <c r="B413" s="153" t="s">
        <v>992</v>
      </c>
      <c r="C413" s="154">
        <v>4363.68</v>
      </c>
      <c r="D413" s="18"/>
      <c r="E413" s="18"/>
      <c r="F413" s="154">
        <v>4363.68</v>
      </c>
      <c r="G413" s="18"/>
      <c r="H413" s="14" t="s">
        <v>1024</v>
      </c>
    </row>
    <row r="414" spans="1:8" x14ac:dyDescent="0.2">
      <c r="A414" s="153">
        <v>1123000011</v>
      </c>
      <c r="B414" s="153" t="s">
        <v>993</v>
      </c>
      <c r="C414" s="154">
        <v>4090.88</v>
      </c>
      <c r="D414" s="18"/>
      <c r="E414" s="18"/>
      <c r="F414" s="154">
        <v>4090.88</v>
      </c>
      <c r="G414" s="18"/>
      <c r="H414" s="14" t="s">
        <v>1024</v>
      </c>
    </row>
    <row r="415" spans="1:8" x14ac:dyDescent="0.2">
      <c r="A415" s="153">
        <v>1123000011</v>
      </c>
      <c r="B415" s="153" t="s">
        <v>994</v>
      </c>
      <c r="C415" s="154">
        <v>2181.7600000000002</v>
      </c>
      <c r="D415" s="18"/>
      <c r="E415" s="18"/>
      <c r="F415" s="154">
        <v>2181.7600000000002</v>
      </c>
      <c r="G415" s="18"/>
      <c r="H415" s="14" t="s">
        <v>1024</v>
      </c>
    </row>
    <row r="416" spans="1:8" x14ac:dyDescent="0.2">
      <c r="A416" s="153">
        <v>1123000011</v>
      </c>
      <c r="B416" s="153" t="s">
        <v>995</v>
      </c>
      <c r="C416" s="154">
        <v>2727.2</v>
      </c>
      <c r="D416" s="18"/>
      <c r="E416" s="18"/>
      <c r="F416" s="154">
        <v>2727.2</v>
      </c>
      <c r="G416" s="18"/>
      <c r="H416" s="14" t="s">
        <v>1024</v>
      </c>
    </row>
    <row r="417" spans="1:8" x14ac:dyDescent="0.2">
      <c r="A417" s="153">
        <v>1123000011</v>
      </c>
      <c r="B417" s="153" t="s">
        <v>996</v>
      </c>
      <c r="C417" s="154">
        <v>9901.68</v>
      </c>
      <c r="D417" s="18"/>
      <c r="E417" s="18"/>
      <c r="F417" s="154">
        <v>9901.68</v>
      </c>
      <c r="G417" s="18"/>
      <c r="H417" s="14" t="s">
        <v>1024</v>
      </c>
    </row>
    <row r="418" spans="1:8" x14ac:dyDescent="0.2">
      <c r="A418" s="153">
        <v>1123000011</v>
      </c>
      <c r="B418" s="153" t="s">
        <v>997</v>
      </c>
      <c r="C418" s="154">
        <v>2181.7600000000002</v>
      </c>
      <c r="D418" s="18"/>
      <c r="E418" s="18"/>
      <c r="F418" s="154">
        <v>2181.7600000000002</v>
      </c>
      <c r="G418" s="18"/>
      <c r="H418" s="14" t="s">
        <v>1024</v>
      </c>
    </row>
    <row r="419" spans="1:8" x14ac:dyDescent="0.2">
      <c r="A419" s="153">
        <v>1123000011</v>
      </c>
      <c r="B419" s="153" t="s">
        <v>998</v>
      </c>
      <c r="C419" s="154">
        <v>4090.88</v>
      </c>
      <c r="D419" s="18"/>
      <c r="E419" s="18"/>
      <c r="F419" s="154">
        <v>4090.88</v>
      </c>
      <c r="G419" s="18"/>
      <c r="H419" s="14" t="s">
        <v>1024</v>
      </c>
    </row>
    <row r="420" spans="1:8" x14ac:dyDescent="0.2">
      <c r="A420" s="153">
        <v>1123000011</v>
      </c>
      <c r="B420" s="153" t="s">
        <v>999</v>
      </c>
      <c r="C420" s="154">
        <v>3000</v>
      </c>
      <c r="D420" s="18"/>
      <c r="E420" s="18"/>
      <c r="F420" s="154">
        <v>3000</v>
      </c>
      <c r="G420" s="18"/>
      <c r="H420" s="14" t="s">
        <v>1024</v>
      </c>
    </row>
    <row r="421" spans="1:8" x14ac:dyDescent="0.2">
      <c r="A421" s="153">
        <v>1123000011</v>
      </c>
      <c r="B421" s="153" t="s">
        <v>1000</v>
      </c>
      <c r="C421" s="154">
        <v>9901.68</v>
      </c>
      <c r="D421" s="18"/>
      <c r="E421" s="18"/>
      <c r="F421" s="154">
        <v>9901.68</v>
      </c>
      <c r="G421" s="18"/>
      <c r="H421" s="14" t="s">
        <v>1024</v>
      </c>
    </row>
    <row r="422" spans="1:8" x14ac:dyDescent="0.2">
      <c r="A422" s="153">
        <v>1123000011</v>
      </c>
      <c r="B422" s="153" t="s">
        <v>1001</v>
      </c>
      <c r="C422" s="154">
        <v>9901.68</v>
      </c>
      <c r="D422" s="18"/>
      <c r="E422" s="18"/>
      <c r="F422" s="154">
        <v>9901.68</v>
      </c>
      <c r="G422" s="18"/>
      <c r="H422" s="14" t="s">
        <v>1024</v>
      </c>
    </row>
    <row r="423" spans="1:8" x14ac:dyDescent="0.2">
      <c r="A423" s="153">
        <v>1123000011</v>
      </c>
      <c r="B423" s="153" t="s">
        <v>1002</v>
      </c>
      <c r="C423" s="154">
        <v>9901.68</v>
      </c>
      <c r="D423" s="18"/>
      <c r="E423" s="18"/>
      <c r="F423" s="154">
        <v>9901.68</v>
      </c>
      <c r="G423" s="18"/>
      <c r="H423" s="14" t="s">
        <v>1024</v>
      </c>
    </row>
    <row r="424" spans="1:8" x14ac:dyDescent="0.2">
      <c r="A424" s="153">
        <v>1123000011</v>
      </c>
      <c r="B424" s="153" t="s">
        <v>1003</v>
      </c>
      <c r="C424" s="154">
        <v>4090.88</v>
      </c>
      <c r="D424" s="18"/>
      <c r="E424" s="18"/>
      <c r="F424" s="154">
        <v>4090.88</v>
      </c>
      <c r="G424" s="18"/>
      <c r="H424" s="14" t="s">
        <v>1024</v>
      </c>
    </row>
    <row r="425" spans="1:8" x14ac:dyDescent="0.2">
      <c r="A425" s="153">
        <v>1123000011</v>
      </c>
      <c r="B425" s="153" t="s">
        <v>1004</v>
      </c>
      <c r="C425" s="154">
        <v>13636.32</v>
      </c>
      <c r="D425" s="18"/>
      <c r="E425" s="18"/>
      <c r="F425" s="154">
        <v>13636.32</v>
      </c>
      <c r="G425" s="18"/>
      <c r="H425" s="14" t="s">
        <v>1024</v>
      </c>
    </row>
    <row r="426" spans="1:8" x14ac:dyDescent="0.2">
      <c r="A426" s="153">
        <v>1123000011</v>
      </c>
      <c r="B426" s="153" t="s">
        <v>1005</v>
      </c>
      <c r="C426" s="154">
        <v>5918.24</v>
      </c>
      <c r="D426" s="18"/>
      <c r="E426" s="18"/>
      <c r="F426" s="154">
        <v>5918.24</v>
      </c>
      <c r="G426" s="18"/>
      <c r="H426" s="14" t="s">
        <v>1024</v>
      </c>
    </row>
    <row r="427" spans="1:8" x14ac:dyDescent="0.2">
      <c r="A427" s="153">
        <v>1123000011</v>
      </c>
      <c r="B427" s="153" t="s">
        <v>1006</v>
      </c>
      <c r="C427" s="154">
        <v>4636.32</v>
      </c>
      <c r="D427" s="18"/>
      <c r="E427" s="18"/>
      <c r="F427" s="154">
        <v>4636.32</v>
      </c>
      <c r="G427" s="18"/>
      <c r="H427" s="14" t="s">
        <v>1024</v>
      </c>
    </row>
    <row r="428" spans="1:8" x14ac:dyDescent="0.2">
      <c r="A428" s="153">
        <v>1123000011</v>
      </c>
      <c r="B428" s="153" t="s">
        <v>1007</v>
      </c>
      <c r="C428" s="154">
        <v>5045.4399999999996</v>
      </c>
      <c r="D428" s="18"/>
      <c r="E428" s="18"/>
      <c r="F428" s="154">
        <v>5045.4399999999996</v>
      </c>
      <c r="G428" s="18"/>
      <c r="H428" s="14" t="s">
        <v>1024</v>
      </c>
    </row>
    <row r="429" spans="1:8" x14ac:dyDescent="0.2">
      <c r="A429" s="153">
        <v>1123000011</v>
      </c>
      <c r="B429" s="153" t="s">
        <v>1008</v>
      </c>
      <c r="C429" s="154">
        <v>5454.56</v>
      </c>
      <c r="D429" s="18"/>
      <c r="E429" s="18"/>
      <c r="F429" s="154">
        <v>5454.56</v>
      </c>
      <c r="G429" s="18"/>
      <c r="H429" s="14" t="s">
        <v>1024</v>
      </c>
    </row>
    <row r="430" spans="1:8" x14ac:dyDescent="0.2">
      <c r="A430" s="153">
        <v>1123000011</v>
      </c>
      <c r="B430" s="153" t="s">
        <v>1009</v>
      </c>
      <c r="C430" s="154">
        <v>5454.56</v>
      </c>
      <c r="D430" s="18"/>
      <c r="E430" s="18"/>
      <c r="F430" s="154">
        <v>5454.56</v>
      </c>
      <c r="G430" s="18"/>
      <c r="H430" s="14" t="s">
        <v>1024</v>
      </c>
    </row>
    <row r="431" spans="1:8" x14ac:dyDescent="0.2">
      <c r="A431" s="153">
        <v>1123000011</v>
      </c>
      <c r="B431" s="153" t="s">
        <v>1010</v>
      </c>
      <c r="C431" s="154">
        <v>4285.6499999999996</v>
      </c>
      <c r="D431" s="18"/>
      <c r="E431" s="18"/>
      <c r="F431" s="154">
        <v>4285.6499999999996</v>
      </c>
      <c r="G431" s="18"/>
      <c r="H431" s="14" t="s">
        <v>1024</v>
      </c>
    </row>
    <row r="432" spans="1:8" x14ac:dyDescent="0.2">
      <c r="A432" s="153">
        <v>1123000011</v>
      </c>
      <c r="B432" s="153" t="s">
        <v>1011</v>
      </c>
      <c r="C432" s="154">
        <v>2857.15</v>
      </c>
      <c r="D432" s="18"/>
      <c r="E432" s="18"/>
      <c r="F432" s="154">
        <v>2857.15</v>
      </c>
      <c r="G432" s="18"/>
      <c r="H432" s="14" t="s">
        <v>1024</v>
      </c>
    </row>
    <row r="433" spans="1:8" x14ac:dyDescent="0.2">
      <c r="A433" s="153">
        <v>1123000011</v>
      </c>
      <c r="B433" s="153" t="s">
        <v>1012</v>
      </c>
      <c r="C433" s="154">
        <v>3142.85</v>
      </c>
      <c r="D433" s="18"/>
      <c r="E433" s="18"/>
      <c r="F433" s="154">
        <v>3142.85</v>
      </c>
      <c r="G433" s="18"/>
      <c r="H433" s="14" t="s">
        <v>1024</v>
      </c>
    </row>
    <row r="434" spans="1:8" x14ac:dyDescent="0.2">
      <c r="A434" s="153">
        <v>1123000011</v>
      </c>
      <c r="B434" s="153" t="s">
        <v>1013</v>
      </c>
      <c r="C434" s="154">
        <v>2857.15</v>
      </c>
      <c r="D434" s="18"/>
      <c r="E434" s="18"/>
      <c r="F434" s="154">
        <v>2857.15</v>
      </c>
      <c r="G434" s="18"/>
      <c r="H434" s="14" t="s">
        <v>1024</v>
      </c>
    </row>
    <row r="435" spans="1:8" x14ac:dyDescent="0.2">
      <c r="A435" s="153">
        <v>1123000011</v>
      </c>
      <c r="B435" s="153" t="s">
        <v>1014</v>
      </c>
      <c r="C435" s="154">
        <v>10857.2</v>
      </c>
      <c r="D435" s="18"/>
      <c r="E435" s="18"/>
      <c r="F435" s="154">
        <v>10857.2</v>
      </c>
      <c r="G435" s="18"/>
      <c r="H435" s="14" t="s">
        <v>1024</v>
      </c>
    </row>
    <row r="436" spans="1:8" x14ac:dyDescent="0.2">
      <c r="A436" s="153">
        <v>1123000011</v>
      </c>
      <c r="B436" s="153" t="s">
        <v>1015</v>
      </c>
      <c r="C436" s="154">
        <v>4857.2</v>
      </c>
      <c r="D436" s="18"/>
      <c r="E436" s="18"/>
      <c r="F436" s="154">
        <v>4857.2</v>
      </c>
      <c r="G436" s="18"/>
      <c r="H436" s="14" t="s">
        <v>1024</v>
      </c>
    </row>
    <row r="437" spans="1:8" x14ac:dyDescent="0.2">
      <c r="A437" s="153">
        <v>1123000011</v>
      </c>
      <c r="B437" s="153" t="s">
        <v>1016</v>
      </c>
      <c r="C437" s="154">
        <v>1050</v>
      </c>
      <c r="D437" s="18"/>
      <c r="E437" s="18"/>
      <c r="F437" s="154">
        <v>1050</v>
      </c>
      <c r="G437" s="18"/>
      <c r="H437" s="14" t="s">
        <v>1024</v>
      </c>
    </row>
    <row r="438" spans="1:8" x14ac:dyDescent="0.2">
      <c r="A438" s="153">
        <v>1123000011</v>
      </c>
      <c r="B438" s="153" t="s">
        <v>1017</v>
      </c>
      <c r="C438" s="154">
        <v>11332.12</v>
      </c>
      <c r="D438" s="18"/>
      <c r="E438" s="18"/>
      <c r="F438" s="154">
        <v>11332.12</v>
      </c>
      <c r="G438" s="18"/>
      <c r="H438" s="14" t="s">
        <v>1024</v>
      </c>
    </row>
    <row r="439" spans="1:8" x14ac:dyDescent="0.2">
      <c r="A439" s="153">
        <v>1123000011</v>
      </c>
      <c r="B439" s="153" t="s">
        <v>1018</v>
      </c>
      <c r="C439" s="154">
        <v>10312.5</v>
      </c>
      <c r="D439" s="18"/>
      <c r="E439" s="18"/>
      <c r="F439" s="154">
        <v>10312.5</v>
      </c>
      <c r="G439" s="18"/>
      <c r="H439" s="14" t="s">
        <v>1024</v>
      </c>
    </row>
    <row r="440" spans="1:8" x14ac:dyDescent="0.2">
      <c r="A440" s="153">
        <v>1123000011</v>
      </c>
      <c r="B440" s="153" t="s">
        <v>1019</v>
      </c>
      <c r="C440" s="154">
        <v>6428.56</v>
      </c>
      <c r="D440" s="18"/>
      <c r="E440" s="18"/>
      <c r="F440" s="154">
        <v>6428.56</v>
      </c>
      <c r="G440" s="18"/>
      <c r="H440" s="14" t="s">
        <v>1024</v>
      </c>
    </row>
    <row r="441" spans="1:8" x14ac:dyDescent="0.2">
      <c r="A441" s="153">
        <v>1123000011</v>
      </c>
      <c r="B441" s="153" t="s">
        <v>1020</v>
      </c>
      <c r="C441" s="154">
        <v>6428.64</v>
      </c>
      <c r="D441" s="18"/>
      <c r="E441" s="18"/>
      <c r="F441" s="154">
        <v>6428.64</v>
      </c>
      <c r="G441" s="18"/>
      <c r="H441" s="14" t="s">
        <v>1024</v>
      </c>
    </row>
    <row r="442" spans="1:8" x14ac:dyDescent="0.2">
      <c r="A442" s="153">
        <v>1123000011</v>
      </c>
      <c r="B442" s="153" t="s">
        <v>1021</v>
      </c>
      <c r="C442" s="154">
        <v>3600</v>
      </c>
      <c r="D442" s="18"/>
      <c r="E442" s="18"/>
      <c r="F442" s="154">
        <v>3600</v>
      </c>
      <c r="G442" s="18"/>
      <c r="H442" s="14" t="s">
        <v>1024</v>
      </c>
    </row>
    <row r="443" spans="1:8" x14ac:dyDescent="0.2">
      <c r="A443" s="16">
        <v>1125</v>
      </c>
      <c r="B443" s="14" t="s">
        <v>127</v>
      </c>
      <c r="C443" s="18">
        <v>123300</v>
      </c>
      <c r="D443" s="18">
        <v>0</v>
      </c>
      <c r="E443" s="18">
        <v>0</v>
      </c>
      <c r="F443" s="18">
        <f>SUM(F444:F472)</f>
        <v>123300</v>
      </c>
      <c r="G443" s="18">
        <v>0</v>
      </c>
    </row>
    <row r="444" spans="1:8" x14ac:dyDescent="0.2">
      <c r="A444" s="153">
        <v>1125000001</v>
      </c>
      <c r="B444" s="153" t="s">
        <v>1025</v>
      </c>
      <c r="C444" s="154">
        <v>2000</v>
      </c>
      <c r="D444" s="18"/>
      <c r="E444" s="18"/>
      <c r="F444" s="154">
        <v>2000</v>
      </c>
      <c r="G444" s="18"/>
      <c r="H444" s="14" t="s">
        <v>1036</v>
      </c>
    </row>
    <row r="445" spans="1:8" x14ac:dyDescent="0.2">
      <c r="A445" s="153">
        <v>1125000001</v>
      </c>
      <c r="B445" s="153" t="s">
        <v>1026</v>
      </c>
      <c r="C445" s="154">
        <v>2000</v>
      </c>
      <c r="D445" s="18"/>
      <c r="E445" s="18"/>
      <c r="F445" s="154">
        <v>2000</v>
      </c>
      <c r="G445" s="18"/>
      <c r="H445" s="14" t="s">
        <v>1036</v>
      </c>
    </row>
    <row r="446" spans="1:8" x14ac:dyDescent="0.2">
      <c r="A446" s="153">
        <v>1125000001</v>
      </c>
      <c r="B446" s="153" t="s">
        <v>1027</v>
      </c>
      <c r="C446" s="154">
        <v>6000</v>
      </c>
      <c r="D446" s="18"/>
      <c r="E446" s="18"/>
      <c r="F446" s="154">
        <v>6000</v>
      </c>
      <c r="G446" s="18"/>
      <c r="H446" s="14" t="s">
        <v>1036</v>
      </c>
    </row>
    <row r="447" spans="1:8" x14ac:dyDescent="0.2">
      <c r="A447" s="153">
        <v>1125000001</v>
      </c>
      <c r="B447" s="153" t="s">
        <v>712</v>
      </c>
      <c r="C447" s="154">
        <v>2000</v>
      </c>
      <c r="D447" s="18"/>
      <c r="E447" s="18"/>
      <c r="F447" s="154">
        <v>2000</v>
      </c>
      <c r="G447" s="18"/>
      <c r="H447" s="14" t="s">
        <v>1036</v>
      </c>
    </row>
    <row r="448" spans="1:8" x14ac:dyDescent="0.2">
      <c r="A448" s="153">
        <v>1125000001</v>
      </c>
      <c r="B448" s="153" t="s">
        <v>745</v>
      </c>
      <c r="C448" s="154">
        <v>5000</v>
      </c>
      <c r="D448" s="18"/>
      <c r="E448" s="18"/>
      <c r="F448" s="154">
        <v>5000</v>
      </c>
      <c r="G448" s="18"/>
      <c r="H448" s="14" t="s">
        <v>1036</v>
      </c>
    </row>
    <row r="449" spans="1:8" x14ac:dyDescent="0.2">
      <c r="A449" s="153">
        <v>1125000001</v>
      </c>
      <c r="B449" s="153" t="s">
        <v>1028</v>
      </c>
      <c r="C449" s="154">
        <v>5000</v>
      </c>
      <c r="D449" s="18"/>
      <c r="E449" s="18"/>
      <c r="F449" s="154">
        <v>5000</v>
      </c>
      <c r="G449" s="18"/>
      <c r="H449" s="14" t="s">
        <v>1036</v>
      </c>
    </row>
    <row r="450" spans="1:8" x14ac:dyDescent="0.2">
      <c r="A450" s="153">
        <v>1125000001</v>
      </c>
      <c r="B450" s="153" t="s">
        <v>807</v>
      </c>
      <c r="C450" s="154">
        <v>7000</v>
      </c>
      <c r="D450" s="18"/>
      <c r="E450" s="18"/>
      <c r="F450" s="154">
        <v>7000</v>
      </c>
      <c r="G450" s="18"/>
      <c r="H450" s="14" t="s">
        <v>1036</v>
      </c>
    </row>
    <row r="451" spans="1:8" x14ac:dyDescent="0.2">
      <c r="A451" s="153">
        <v>1125000001</v>
      </c>
      <c r="B451" s="153" t="s">
        <v>1029</v>
      </c>
      <c r="C451" s="154">
        <v>4000</v>
      </c>
      <c r="D451" s="18"/>
      <c r="E451" s="18"/>
      <c r="F451" s="154">
        <v>4000</v>
      </c>
      <c r="G451" s="18"/>
      <c r="H451" s="14" t="s">
        <v>1036</v>
      </c>
    </row>
    <row r="452" spans="1:8" x14ac:dyDescent="0.2">
      <c r="A452" s="153">
        <v>1125000001</v>
      </c>
      <c r="B452" s="153" t="s">
        <v>815</v>
      </c>
      <c r="C452" s="154">
        <v>4000</v>
      </c>
      <c r="D452" s="18"/>
      <c r="E452" s="18"/>
      <c r="F452" s="154">
        <v>4000</v>
      </c>
      <c r="G452" s="18"/>
      <c r="H452" s="14" t="s">
        <v>1036</v>
      </c>
    </row>
    <row r="453" spans="1:8" x14ac:dyDescent="0.2">
      <c r="A453" s="153">
        <v>1125000001</v>
      </c>
      <c r="B453" s="153" t="s">
        <v>831</v>
      </c>
      <c r="C453" s="154">
        <v>4000</v>
      </c>
      <c r="D453" s="18"/>
      <c r="E453" s="18"/>
      <c r="F453" s="154">
        <v>4000</v>
      </c>
      <c r="G453" s="18"/>
      <c r="H453" s="14" t="s">
        <v>1036</v>
      </c>
    </row>
    <row r="454" spans="1:8" x14ac:dyDescent="0.2">
      <c r="A454" s="153">
        <v>1125000001</v>
      </c>
      <c r="B454" s="153" t="s">
        <v>833</v>
      </c>
      <c r="C454" s="154">
        <v>4700</v>
      </c>
      <c r="D454" s="18"/>
      <c r="E454" s="18"/>
      <c r="F454" s="154">
        <v>4700</v>
      </c>
      <c r="G454" s="18"/>
      <c r="H454" s="14" t="s">
        <v>1036</v>
      </c>
    </row>
    <row r="455" spans="1:8" x14ac:dyDescent="0.2">
      <c r="A455" s="153">
        <v>1125000001</v>
      </c>
      <c r="B455" s="153" t="s">
        <v>1030</v>
      </c>
      <c r="C455" s="154">
        <v>2000</v>
      </c>
      <c r="D455" s="18"/>
      <c r="E455" s="18"/>
      <c r="F455" s="154">
        <v>2000</v>
      </c>
      <c r="G455" s="18"/>
      <c r="H455" s="14" t="s">
        <v>1036</v>
      </c>
    </row>
    <row r="456" spans="1:8" x14ac:dyDescent="0.2">
      <c r="A456" s="153">
        <v>1125000001</v>
      </c>
      <c r="B456" s="153" t="s">
        <v>1031</v>
      </c>
      <c r="C456" s="154">
        <v>500</v>
      </c>
      <c r="D456" s="18"/>
      <c r="E456" s="18"/>
      <c r="F456" s="154">
        <v>500</v>
      </c>
      <c r="G456" s="18"/>
      <c r="H456" s="14" t="s">
        <v>1036</v>
      </c>
    </row>
    <row r="457" spans="1:8" x14ac:dyDescent="0.2">
      <c r="A457" s="153">
        <v>1125000001</v>
      </c>
      <c r="B457" s="153" t="s">
        <v>834</v>
      </c>
      <c r="C457" s="154">
        <v>2000</v>
      </c>
      <c r="D457" s="18"/>
      <c r="E457" s="18"/>
      <c r="F457" s="154">
        <v>2000</v>
      </c>
      <c r="G457" s="18"/>
      <c r="H457" s="14" t="s">
        <v>1036</v>
      </c>
    </row>
    <row r="458" spans="1:8" x14ac:dyDescent="0.2">
      <c r="A458" s="153">
        <v>1125000001</v>
      </c>
      <c r="B458" s="153" t="s">
        <v>835</v>
      </c>
      <c r="C458" s="154">
        <v>7000</v>
      </c>
      <c r="D458" s="18"/>
      <c r="E458" s="18"/>
      <c r="F458" s="154">
        <v>7000</v>
      </c>
      <c r="G458" s="18"/>
      <c r="H458" s="14" t="s">
        <v>1036</v>
      </c>
    </row>
    <row r="459" spans="1:8" x14ac:dyDescent="0.2">
      <c r="A459" s="153">
        <v>1125000001</v>
      </c>
      <c r="B459" s="153" t="s">
        <v>836</v>
      </c>
      <c r="C459" s="154">
        <v>3100</v>
      </c>
      <c r="D459" s="18"/>
      <c r="E459" s="18"/>
      <c r="F459" s="154">
        <v>3100</v>
      </c>
      <c r="G459" s="18"/>
      <c r="H459" s="14" t="s">
        <v>1036</v>
      </c>
    </row>
    <row r="460" spans="1:8" x14ac:dyDescent="0.2">
      <c r="A460" s="153">
        <v>1125000001</v>
      </c>
      <c r="B460" s="153" t="s">
        <v>837</v>
      </c>
      <c r="C460" s="154">
        <v>2000</v>
      </c>
      <c r="D460" s="18"/>
      <c r="E460" s="18"/>
      <c r="F460" s="154">
        <v>2000</v>
      </c>
      <c r="G460" s="18"/>
      <c r="H460" s="14" t="s">
        <v>1036</v>
      </c>
    </row>
    <row r="461" spans="1:8" x14ac:dyDescent="0.2">
      <c r="A461" s="153">
        <v>1125000001</v>
      </c>
      <c r="B461" s="153" t="s">
        <v>1032</v>
      </c>
      <c r="C461" s="154">
        <v>21500</v>
      </c>
      <c r="D461" s="18"/>
      <c r="E461" s="18"/>
      <c r="F461" s="154">
        <v>21500</v>
      </c>
      <c r="G461" s="18"/>
      <c r="H461" s="14" t="s">
        <v>1036</v>
      </c>
    </row>
    <row r="462" spans="1:8" x14ac:dyDescent="0.2">
      <c r="A462" s="153">
        <v>1125000001</v>
      </c>
      <c r="B462" s="153" t="s">
        <v>873</v>
      </c>
      <c r="C462" s="154">
        <v>2000</v>
      </c>
      <c r="D462" s="18"/>
      <c r="E462" s="18"/>
      <c r="F462" s="154">
        <v>2000</v>
      </c>
      <c r="G462" s="18"/>
      <c r="H462" s="14" t="s">
        <v>1036</v>
      </c>
    </row>
    <row r="463" spans="1:8" x14ac:dyDescent="0.2">
      <c r="A463" s="153">
        <v>1125000001</v>
      </c>
      <c r="B463" s="153" t="s">
        <v>874</v>
      </c>
      <c r="C463" s="154">
        <v>3500</v>
      </c>
      <c r="D463" s="18"/>
      <c r="E463" s="18"/>
      <c r="F463" s="154">
        <v>3500</v>
      </c>
      <c r="G463" s="18"/>
      <c r="H463" s="14" t="s">
        <v>1036</v>
      </c>
    </row>
    <row r="464" spans="1:8" x14ac:dyDescent="0.2">
      <c r="A464" s="153">
        <v>1125000001</v>
      </c>
      <c r="B464" s="153" t="s">
        <v>622</v>
      </c>
      <c r="C464" s="154">
        <v>6000</v>
      </c>
      <c r="D464" s="18"/>
      <c r="E464" s="18"/>
      <c r="F464" s="154">
        <v>6000</v>
      </c>
      <c r="G464" s="18"/>
      <c r="H464" s="14" t="s">
        <v>1036</v>
      </c>
    </row>
    <row r="465" spans="1:8" x14ac:dyDescent="0.2">
      <c r="A465" s="153">
        <v>1125000001</v>
      </c>
      <c r="B465" s="153" t="s">
        <v>1033</v>
      </c>
      <c r="C465" s="154">
        <v>3000</v>
      </c>
      <c r="D465" s="18"/>
      <c r="E465" s="18"/>
      <c r="F465" s="154">
        <v>3000</v>
      </c>
      <c r="G465" s="18"/>
      <c r="H465" s="14" t="s">
        <v>1036</v>
      </c>
    </row>
    <row r="466" spans="1:8" x14ac:dyDescent="0.2">
      <c r="A466" s="153">
        <v>1125000001</v>
      </c>
      <c r="B466" s="153" t="s">
        <v>623</v>
      </c>
      <c r="C466" s="154">
        <v>4000</v>
      </c>
      <c r="D466" s="18"/>
      <c r="E466" s="18"/>
      <c r="F466" s="154">
        <v>4000</v>
      </c>
      <c r="G466" s="18"/>
      <c r="H466" s="14" t="s">
        <v>1036</v>
      </c>
    </row>
    <row r="467" spans="1:8" x14ac:dyDescent="0.2">
      <c r="A467" s="153">
        <v>1125000001</v>
      </c>
      <c r="B467" s="153" t="s">
        <v>1034</v>
      </c>
      <c r="C467" s="154">
        <v>4000</v>
      </c>
      <c r="D467" s="18"/>
      <c r="E467" s="18"/>
      <c r="F467" s="154">
        <v>4000</v>
      </c>
      <c r="G467" s="18"/>
      <c r="H467" s="14" t="s">
        <v>1036</v>
      </c>
    </row>
    <row r="468" spans="1:8" x14ac:dyDescent="0.2">
      <c r="A468" s="153">
        <v>1125000001</v>
      </c>
      <c r="B468" s="153" t="s">
        <v>930</v>
      </c>
      <c r="C468" s="154">
        <v>1500</v>
      </c>
      <c r="D468" s="18"/>
      <c r="E468" s="18"/>
      <c r="F468" s="154">
        <v>1500</v>
      </c>
      <c r="G468" s="18"/>
      <c r="H468" s="14" t="s">
        <v>1036</v>
      </c>
    </row>
    <row r="469" spans="1:8" x14ac:dyDescent="0.2">
      <c r="A469" s="153">
        <v>1125000001</v>
      </c>
      <c r="B469" s="153" t="s">
        <v>1035</v>
      </c>
      <c r="C469" s="154">
        <v>3000</v>
      </c>
      <c r="D469" s="18"/>
      <c r="E469" s="18"/>
      <c r="F469" s="154">
        <v>3000</v>
      </c>
      <c r="G469" s="18"/>
      <c r="H469" s="14" t="s">
        <v>1036</v>
      </c>
    </row>
    <row r="470" spans="1:8" x14ac:dyDescent="0.2">
      <c r="A470" s="153">
        <v>1125000001</v>
      </c>
      <c r="B470" s="153" t="s">
        <v>934</v>
      </c>
      <c r="C470" s="154">
        <v>3000</v>
      </c>
      <c r="D470" s="18"/>
      <c r="E470" s="18"/>
      <c r="F470" s="154">
        <v>3000</v>
      </c>
      <c r="G470" s="18"/>
      <c r="H470" s="14" t="s">
        <v>1036</v>
      </c>
    </row>
    <row r="471" spans="1:8" x14ac:dyDescent="0.2">
      <c r="A471" s="153">
        <v>1125000001</v>
      </c>
      <c r="B471" s="153" t="s">
        <v>935</v>
      </c>
      <c r="C471" s="154">
        <v>7000</v>
      </c>
      <c r="D471" s="18"/>
      <c r="E471" s="18"/>
      <c r="F471" s="154">
        <v>7000</v>
      </c>
      <c r="G471" s="18"/>
      <c r="H471" s="14" t="s">
        <v>1036</v>
      </c>
    </row>
    <row r="472" spans="1:8" x14ac:dyDescent="0.2">
      <c r="A472" s="153">
        <v>1125000001</v>
      </c>
      <c r="B472" s="153" t="s">
        <v>980</v>
      </c>
      <c r="C472" s="154">
        <v>2500</v>
      </c>
      <c r="D472" s="18"/>
      <c r="E472" s="18"/>
      <c r="F472" s="154">
        <v>2500</v>
      </c>
      <c r="G472" s="18"/>
      <c r="H472" s="14" t="s">
        <v>1036</v>
      </c>
    </row>
    <row r="473" spans="1:8" x14ac:dyDescent="0.2">
      <c r="A473" s="16">
        <v>1126</v>
      </c>
      <c r="B473" s="14" t="s">
        <v>480</v>
      </c>
      <c r="C473" s="18">
        <v>0</v>
      </c>
      <c r="D473" s="18">
        <v>0</v>
      </c>
      <c r="E473" s="18">
        <v>0</v>
      </c>
      <c r="F473" s="18">
        <v>0</v>
      </c>
      <c r="G473" s="18">
        <v>0</v>
      </c>
    </row>
    <row r="474" spans="1:8" x14ac:dyDescent="0.2">
      <c r="A474" s="16">
        <v>1129</v>
      </c>
      <c r="B474" s="14" t="s">
        <v>481</v>
      </c>
      <c r="C474" s="18">
        <v>6988068.3799999999</v>
      </c>
      <c r="D474" s="18">
        <f>SUM(D475:D521)</f>
        <v>1114260.49</v>
      </c>
      <c r="E474" s="18">
        <f t="shared" ref="E474:G474" si="0">SUM(E475:E521)</f>
        <v>0</v>
      </c>
      <c r="F474" s="18">
        <f t="shared" si="0"/>
        <v>0</v>
      </c>
      <c r="G474" s="18">
        <f t="shared" si="0"/>
        <v>5873807.8899999997</v>
      </c>
    </row>
    <row r="475" spans="1:8" x14ac:dyDescent="0.2">
      <c r="A475" s="153">
        <v>1129000001</v>
      </c>
      <c r="B475" s="153" t="s">
        <v>1037</v>
      </c>
      <c r="C475" s="154">
        <v>41937.699999999997</v>
      </c>
      <c r="D475" s="18"/>
      <c r="E475" s="18"/>
      <c r="F475" s="18"/>
      <c r="G475" s="154">
        <v>41937.699999999997</v>
      </c>
      <c r="H475" s="14" t="s">
        <v>1022</v>
      </c>
    </row>
    <row r="476" spans="1:8" x14ac:dyDescent="0.2">
      <c r="A476" s="153">
        <v>1129000001</v>
      </c>
      <c r="B476" s="153" t="s">
        <v>1038</v>
      </c>
      <c r="C476" s="154">
        <v>300</v>
      </c>
      <c r="D476" s="18"/>
      <c r="E476" s="18"/>
      <c r="F476" s="18"/>
      <c r="G476" s="154">
        <v>300</v>
      </c>
      <c r="H476" s="14" t="s">
        <v>1022</v>
      </c>
    </row>
    <row r="477" spans="1:8" x14ac:dyDescent="0.2">
      <c r="A477" s="153">
        <v>1129000001</v>
      </c>
      <c r="B477" s="153" t="s">
        <v>1039</v>
      </c>
      <c r="C477" s="154">
        <v>24000</v>
      </c>
      <c r="D477" s="18"/>
      <c r="E477" s="18"/>
      <c r="F477" s="18"/>
      <c r="G477" s="154">
        <v>24000</v>
      </c>
      <c r="H477" s="14" t="s">
        <v>1022</v>
      </c>
    </row>
    <row r="478" spans="1:8" x14ac:dyDescent="0.2">
      <c r="A478" s="153">
        <v>1129000001</v>
      </c>
      <c r="B478" s="153" t="s">
        <v>1040</v>
      </c>
      <c r="C478" s="154">
        <v>839543.65</v>
      </c>
      <c r="D478" s="18"/>
      <c r="E478" s="18"/>
      <c r="F478" s="18"/>
      <c r="G478" s="154">
        <v>839543.65</v>
      </c>
      <c r="H478" s="14" t="s">
        <v>1022</v>
      </c>
    </row>
    <row r="479" spans="1:8" x14ac:dyDescent="0.2">
      <c r="A479" s="153">
        <v>1129000001</v>
      </c>
      <c r="B479" s="153" t="s">
        <v>1041</v>
      </c>
      <c r="C479" s="154">
        <v>449805.55</v>
      </c>
      <c r="D479" s="154">
        <v>449805.55</v>
      </c>
      <c r="E479" s="18"/>
      <c r="F479" s="18"/>
      <c r="G479" s="154"/>
      <c r="H479" s="14" t="s">
        <v>1082</v>
      </c>
    </row>
    <row r="480" spans="1:8" x14ac:dyDescent="0.2">
      <c r="A480" s="153">
        <v>1129000001</v>
      </c>
      <c r="B480" s="153" t="s">
        <v>1042</v>
      </c>
      <c r="C480" s="154">
        <v>6532</v>
      </c>
      <c r="D480" s="18"/>
      <c r="E480" s="18"/>
      <c r="F480" s="18"/>
      <c r="G480" s="154">
        <v>6532</v>
      </c>
      <c r="H480" s="14" t="s">
        <v>1022</v>
      </c>
    </row>
    <row r="481" spans="1:8" x14ac:dyDescent="0.2">
      <c r="A481" s="153">
        <v>1129000001</v>
      </c>
      <c r="B481" s="153" t="s">
        <v>1043</v>
      </c>
      <c r="C481" s="154">
        <v>27470</v>
      </c>
      <c r="D481" s="18"/>
      <c r="E481" s="18"/>
      <c r="F481" s="18"/>
      <c r="G481" s="154">
        <v>27470</v>
      </c>
      <c r="H481" s="14" t="s">
        <v>1022</v>
      </c>
    </row>
    <row r="482" spans="1:8" x14ac:dyDescent="0.2">
      <c r="A482" s="153">
        <v>1129000001</v>
      </c>
      <c r="B482" s="153" t="s">
        <v>1044</v>
      </c>
      <c r="C482" s="154">
        <v>1330</v>
      </c>
      <c r="D482" s="18"/>
      <c r="E482" s="18"/>
      <c r="F482" s="18"/>
      <c r="G482" s="154">
        <v>1330</v>
      </c>
      <c r="H482" s="14" t="s">
        <v>1022</v>
      </c>
    </row>
    <row r="483" spans="1:8" x14ac:dyDescent="0.2">
      <c r="A483" s="153">
        <v>1129000001</v>
      </c>
      <c r="B483" s="153" t="s">
        <v>1045</v>
      </c>
      <c r="C483" s="154">
        <v>543.95000000000005</v>
      </c>
      <c r="D483" s="18"/>
      <c r="E483" s="18"/>
      <c r="F483" s="18"/>
      <c r="G483" s="154">
        <v>543.95000000000005</v>
      </c>
      <c r="H483" s="14" t="s">
        <v>1022</v>
      </c>
    </row>
    <row r="484" spans="1:8" x14ac:dyDescent="0.2">
      <c r="A484" s="153">
        <v>1129000001</v>
      </c>
      <c r="B484" s="153" t="s">
        <v>1046</v>
      </c>
      <c r="C484" s="154">
        <v>1265.1600000000001</v>
      </c>
      <c r="D484" s="18"/>
      <c r="E484" s="18"/>
      <c r="F484" s="18"/>
      <c r="G484" s="154">
        <v>1265.1600000000001</v>
      </c>
      <c r="H484" s="14" t="s">
        <v>1022</v>
      </c>
    </row>
    <row r="485" spans="1:8" x14ac:dyDescent="0.2">
      <c r="A485" s="153">
        <v>1129000001</v>
      </c>
      <c r="B485" s="153" t="s">
        <v>1047</v>
      </c>
      <c r="C485" s="154">
        <v>255.58</v>
      </c>
      <c r="D485" s="18"/>
      <c r="E485" s="18"/>
      <c r="F485" s="18"/>
      <c r="G485" s="154">
        <v>255.58</v>
      </c>
      <c r="H485" s="14" t="s">
        <v>1022</v>
      </c>
    </row>
    <row r="486" spans="1:8" x14ac:dyDescent="0.2">
      <c r="A486" s="153">
        <v>1129000001</v>
      </c>
      <c r="B486" s="153" t="s">
        <v>1048</v>
      </c>
      <c r="C486" s="154">
        <v>30000</v>
      </c>
      <c r="D486" s="18"/>
      <c r="E486" s="18"/>
      <c r="F486" s="18"/>
      <c r="G486" s="154">
        <v>30000</v>
      </c>
      <c r="H486" s="14" t="s">
        <v>1022</v>
      </c>
    </row>
    <row r="487" spans="1:8" x14ac:dyDescent="0.2">
      <c r="A487" s="153">
        <v>1129000001</v>
      </c>
      <c r="B487" s="153" t="s">
        <v>1049</v>
      </c>
      <c r="C487" s="154">
        <v>664454.93999999994</v>
      </c>
      <c r="D487" s="154">
        <v>664454.93999999994</v>
      </c>
      <c r="E487" s="18"/>
      <c r="F487" s="18"/>
      <c r="G487" s="154"/>
      <c r="H487" s="14" t="s">
        <v>1082</v>
      </c>
    </row>
    <row r="488" spans="1:8" x14ac:dyDescent="0.2">
      <c r="A488" s="153">
        <v>1129000001</v>
      </c>
      <c r="B488" s="153" t="s">
        <v>1050</v>
      </c>
      <c r="C488" s="154">
        <v>3864</v>
      </c>
      <c r="D488" s="18"/>
      <c r="E488" s="18"/>
      <c r="F488" s="18"/>
      <c r="G488" s="154">
        <v>3864</v>
      </c>
      <c r="H488" s="14" t="s">
        <v>1022</v>
      </c>
    </row>
    <row r="489" spans="1:8" x14ac:dyDescent="0.2">
      <c r="A489" s="153">
        <v>1129000001</v>
      </c>
      <c r="B489" s="153" t="s">
        <v>1051</v>
      </c>
      <c r="C489" s="154">
        <v>25797.5</v>
      </c>
      <c r="D489" s="18"/>
      <c r="E489" s="18"/>
      <c r="F489" s="18"/>
      <c r="G489" s="154">
        <v>25797.5</v>
      </c>
      <c r="H489" s="14" t="s">
        <v>1022</v>
      </c>
    </row>
    <row r="490" spans="1:8" x14ac:dyDescent="0.2">
      <c r="A490" s="153">
        <v>1129000001</v>
      </c>
      <c r="B490" s="153" t="s">
        <v>1052</v>
      </c>
      <c r="C490" s="154">
        <v>6877.62</v>
      </c>
      <c r="D490" s="18"/>
      <c r="E490" s="18"/>
      <c r="F490" s="18"/>
      <c r="G490" s="154">
        <v>6877.62</v>
      </c>
      <c r="H490" s="14" t="s">
        <v>1022</v>
      </c>
    </row>
    <row r="491" spans="1:8" x14ac:dyDescent="0.2">
      <c r="A491" s="153">
        <v>1129000001</v>
      </c>
      <c r="B491" s="153" t="s">
        <v>605</v>
      </c>
      <c r="C491" s="154">
        <v>18006.93</v>
      </c>
      <c r="D491" s="18"/>
      <c r="E491" s="18"/>
      <c r="F491" s="18"/>
      <c r="G491" s="154">
        <v>18006.93</v>
      </c>
      <c r="H491" s="14" t="s">
        <v>1022</v>
      </c>
    </row>
    <row r="492" spans="1:8" x14ac:dyDescent="0.2">
      <c r="A492" s="153">
        <v>1129000001</v>
      </c>
      <c r="B492" s="153" t="s">
        <v>1053</v>
      </c>
      <c r="C492" s="154">
        <v>250059.28</v>
      </c>
      <c r="D492" s="18"/>
      <c r="E492" s="18"/>
      <c r="F492" s="18"/>
      <c r="G492" s="154">
        <v>250059.28</v>
      </c>
      <c r="H492" s="14" t="s">
        <v>1022</v>
      </c>
    </row>
    <row r="493" spans="1:8" x14ac:dyDescent="0.2">
      <c r="A493" s="153">
        <v>1129000001</v>
      </c>
      <c r="B493" s="153" t="s">
        <v>1041</v>
      </c>
      <c r="C493" s="154">
        <v>6241.62</v>
      </c>
      <c r="D493" s="18"/>
      <c r="E493" s="18"/>
      <c r="F493" s="18"/>
      <c r="G493" s="154">
        <v>6241.62</v>
      </c>
      <c r="H493" s="14" t="s">
        <v>1022</v>
      </c>
    </row>
    <row r="494" spans="1:8" x14ac:dyDescent="0.2">
      <c r="A494" s="153">
        <v>1129000001</v>
      </c>
      <c r="B494" s="153" t="s">
        <v>1054</v>
      </c>
      <c r="C494" s="154">
        <v>126.99</v>
      </c>
      <c r="D494" s="18"/>
      <c r="E494" s="18"/>
      <c r="F494" s="18"/>
      <c r="G494" s="154">
        <v>126.99</v>
      </c>
      <c r="H494" s="14" t="s">
        <v>1022</v>
      </c>
    </row>
    <row r="495" spans="1:8" x14ac:dyDescent="0.2">
      <c r="A495" s="153">
        <v>1129000001</v>
      </c>
      <c r="B495" s="153" t="s">
        <v>1055</v>
      </c>
      <c r="C495" s="154">
        <v>1245315.8700000001</v>
      </c>
      <c r="D495" s="18"/>
      <c r="E495" s="18"/>
      <c r="F495" s="18"/>
      <c r="G495" s="154">
        <v>1245315.8700000001</v>
      </c>
      <c r="H495" s="14" t="s">
        <v>1022</v>
      </c>
    </row>
    <row r="496" spans="1:8" x14ac:dyDescent="0.2">
      <c r="A496" s="153">
        <v>1129000001</v>
      </c>
      <c r="B496" s="153" t="s">
        <v>1056</v>
      </c>
      <c r="C496" s="154">
        <v>946.88</v>
      </c>
      <c r="D496" s="18"/>
      <c r="E496" s="18"/>
      <c r="F496" s="18"/>
      <c r="G496" s="154">
        <v>946.88</v>
      </c>
      <c r="H496" s="14" t="s">
        <v>1022</v>
      </c>
    </row>
    <row r="497" spans="1:8" x14ac:dyDescent="0.2">
      <c r="A497" s="153">
        <v>1129000001</v>
      </c>
      <c r="B497" s="153" t="s">
        <v>1057</v>
      </c>
      <c r="C497" s="154">
        <v>64900</v>
      </c>
      <c r="D497" s="18"/>
      <c r="E497" s="18"/>
      <c r="F497" s="18"/>
      <c r="G497" s="154">
        <v>64900</v>
      </c>
      <c r="H497" s="14" t="s">
        <v>1022</v>
      </c>
    </row>
    <row r="498" spans="1:8" x14ac:dyDescent="0.2">
      <c r="A498" s="153">
        <v>1129000001</v>
      </c>
      <c r="B498" s="153" t="s">
        <v>1058</v>
      </c>
      <c r="C498" s="154">
        <v>24000</v>
      </c>
      <c r="D498" s="18"/>
      <c r="E498" s="18"/>
      <c r="F498" s="18"/>
      <c r="G498" s="154">
        <v>24000</v>
      </c>
      <c r="H498" s="14" t="s">
        <v>1022</v>
      </c>
    </row>
    <row r="499" spans="1:8" x14ac:dyDescent="0.2">
      <c r="A499" s="153">
        <v>1129000001</v>
      </c>
      <c r="B499" s="153" t="s">
        <v>1059</v>
      </c>
      <c r="C499" s="154">
        <v>10500</v>
      </c>
      <c r="D499" s="18"/>
      <c r="E499" s="18"/>
      <c r="F499" s="18"/>
      <c r="G499" s="154">
        <v>10500</v>
      </c>
      <c r="H499" s="14" t="s">
        <v>1022</v>
      </c>
    </row>
    <row r="500" spans="1:8" x14ac:dyDescent="0.2">
      <c r="A500" s="153">
        <v>1129000001</v>
      </c>
      <c r="B500" s="153" t="s">
        <v>1060</v>
      </c>
      <c r="C500" s="154">
        <v>98000</v>
      </c>
      <c r="D500" s="18"/>
      <c r="E500" s="18"/>
      <c r="F500" s="18"/>
      <c r="G500" s="154">
        <v>98000</v>
      </c>
      <c r="H500" s="14" t="s">
        <v>1022</v>
      </c>
    </row>
    <row r="501" spans="1:8" x14ac:dyDescent="0.2">
      <c r="A501" s="153">
        <v>1129000001</v>
      </c>
      <c r="B501" s="153" t="s">
        <v>1061</v>
      </c>
      <c r="C501" s="154">
        <v>60</v>
      </c>
      <c r="D501" s="18"/>
      <c r="E501" s="18"/>
      <c r="F501" s="18"/>
      <c r="G501" s="154">
        <v>60</v>
      </c>
      <c r="H501" s="14" t="s">
        <v>1022</v>
      </c>
    </row>
    <row r="502" spans="1:8" x14ac:dyDescent="0.2">
      <c r="A502" s="153">
        <v>1129000001</v>
      </c>
      <c r="B502" s="153" t="s">
        <v>1062</v>
      </c>
      <c r="C502" s="154">
        <v>227650</v>
      </c>
      <c r="D502" s="18"/>
      <c r="E502" s="18"/>
      <c r="F502" s="18"/>
      <c r="G502" s="154">
        <v>227650</v>
      </c>
      <c r="H502" s="14" t="s">
        <v>1022</v>
      </c>
    </row>
    <row r="503" spans="1:8" x14ac:dyDescent="0.2">
      <c r="A503" s="153">
        <v>1129000001</v>
      </c>
      <c r="B503" s="153" t="s">
        <v>1063</v>
      </c>
      <c r="C503" s="154">
        <v>60000</v>
      </c>
      <c r="D503" s="18"/>
      <c r="E503" s="18"/>
      <c r="F503" s="18"/>
      <c r="G503" s="154">
        <v>60000</v>
      </c>
      <c r="H503" s="14" t="s">
        <v>1022</v>
      </c>
    </row>
    <row r="504" spans="1:8" x14ac:dyDescent="0.2">
      <c r="A504" s="153">
        <v>1129000001</v>
      </c>
      <c r="B504" s="153" t="s">
        <v>1064</v>
      </c>
      <c r="C504" s="154">
        <v>74287.06</v>
      </c>
      <c r="D504" s="18"/>
      <c r="E504" s="18"/>
      <c r="F504" s="18"/>
      <c r="G504" s="154">
        <v>74287.06</v>
      </c>
      <c r="H504" s="14" t="s">
        <v>1022</v>
      </c>
    </row>
    <row r="505" spans="1:8" x14ac:dyDescent="0.2">
      <c r="A505" s="153">
        <v>1129000001</v>
      </c>
      <c r="B505" s="153" t="s">
        <v>1065</v>
      </c>
      <c r="C505" s="154">
        <v>1050</v>
      </c>
      <c r="D505" s="18"/>
      <c r="E505" s="18"/>
      <c r="F505" s="18"/>
      <c r="G505" s="154">
        <v>1050</v>
      </c>
      <c r="H505" s="14" t="s">
        <v>1022</v>
      </c>
    </row>
    <row r="506" spans="1:8" x14ac:dyDescent="0.2">
      <c r="A506" s="153">
        <v>1129000001</v>
      </c>
      <c r="B506" s="153" t="s">
        <v>1066</v>
      </c>
      <c r="C506" s="154">
        <v>84670.56</v>
      </c>
      <c r="D506" s="18"/>
      <c r="E506" s="18"/>
      <c r="F506" s="18"/>
      <c r="G506" s="154">
        <v>84670.56</v>
      </c>
      <c r="H506" s="14" t="s">
        <v>1022</v>
      </c>
    </row>
    <row r="507" spans="1:8" x14ac:dyDescent="0.2">
      <c r="A507" s="153">
        <v>1129000001</v>
      </c>
      <c r="B507" s="153" t="s">
        <v>1067</v>
      </c>
      <c r="C507" s="154">
        <v>165068.35999999999</v>
      </c>
      <c r="D507" s="18"/>
      <c r="E507" s="18"/>
      <c r="F507" s="18"/>
      <c r="G507" s="154">
        <v>165068.35999999999</v>
      </c>
      <c r="H507" s="14" t="s">
        <v>1022</v>
      </c>
    </row>
    <row r="508" spans="1:8" x14ac:dyDescent="0.2">
      <c r="A508" s="153">
        <v>1129000001</v>
      </c>
      <c r="B508" s="153" t="s">
        <v>1068</v>
      </c>
      <c r="C508" s="154">
        <v>50521</v>
      </c>
      <c r="D508" s="18"/>
      <c r="E508" s="18"/>
      <c r="F508" s="18"/>
      <c r="G508" s="154">
        <v>50521</v>
      </c>
      <c r="H508" s="14" t="s">
        <v>1022</v>
      </c>
    </row>
    <row r="509" spans="1:8" x14ac:dyDescent="0.2">
      <c r="A509" s="153">
        <v>1129000001</v>
      </c>
      <c r="B509" s="153" t="s">
        <v>1069</v>
      </c>
      <c r="C509" s="154">
        <v>9000</v>
      </c>
      <c r="D509" s="18"/>
      <c r="E509" s="18"/>
      <c r="F509" s="18"/>
      <c r="G509" s="154">
        <v>9000</v>
      </c>
      <c r="H509" s="14" t="s">
        <v>1022</v>
      </c>
    </row>
    <row r="510" spans="1:8" x14ac:dyDescent="0.2">
      <c r="A510" s="153">
        <v>1129000001</v>
      </c>
      <c r="B510" s="153" t="s">
        <v>1070</v>
      </c>
      <c r="C510" s="154">
        <v>5994.08</v>
      </c>
      <c r="D510" s="18"/>
      <c r="E510" s="18"/>
      <c r="F510" s="18"/>
      <c r="G510" s="154">
        <v>5994.08</v>
      </c>
      <c r="H510" s="14" t="s">
        <v>1022</v>
      </c>
    </row>
    <row r="511" spans="1:8" x14ac:dyDescent="0.2">
      <c r="A511" s="153">
        <v>1129000001</v>
      </c>
      <c r="B511" s="153" t="s">
        <v>1071</v>
      </c>
      <c r="C511" s="154">
        <v>15978.86</v>
      </c>
      <c r="D511" s="18"/>
      <c r="E511" s="18"/>
      <c r="F511" s="18"/>
      <c r="G511" s="154">
        <v>15978.86</v>
      </c>
      <c r="H511" s="14" t="s">
        <v>1022</v>
      </c>
    </row>
    <row r="512" spans="1:8" x14ac:dyDescent="0.2">
      <c r="A512" s="153">
        <v>1129000001</v>
      </c>
      <c r="B512" s="153" t="s">
        <v>1072</v>
      </c>
      <c r="C512" s="154">
        <v>1176</v>
      </c>
      <c r="D512" s="18"/>
      <c r="E512" s="18"/>
      <c r="F512" s="18"/>
      <c r="G512" s="154">
        <v>1176</v>
      </c>
      <c r="H512" s="14" t="s">
        <v>1022</v>
      </c>
    </row>
    <row r="513" spans="1:8" x14ac:dyDescent="0.2">
      <c r="A513" s="153">
        <v>1129000001</v>
      </c>
      <c r="B513" s="153" t="s">
        <v>1073</v>
      </c>
      <c r="C513" s="154">
        <v>72000</v>
      </c>
      <c r="D513" s="18"/>
      <c r="E513" s="18"/>
      <c r="F513" s="18"/>
      <c r="G513" s="154">
        <v>72000</v>
      </c>
      <c r="H513" s="14" t="s">
        <v>1022</v>
      </c>
    </row>
    <row r="514" spans="1:8" x14ac:dyDescent="0.2">
      <c r="A514" s="153">
        <v>1129000001</v>
      </c>
      <c r="B514" s="153" t="s">
        <v>1074</v>
      </c>
      <c r="C514" s="154">
        <v>104000</v>
      </c>
      <c r="D514" s="18"/>
      <c r="E514" s="18"/>
      <c r="F514" s="18"/>
      <c r="G514" s="154">
        <v>104000</v>
      </c>
      <c r="H514" s="14" t="s">
        <v>1022</v>
      </c>
    </row>
    <row r="515" spans="1:8" x14ac:dyDescent="0.2">
      <c r="A515" s="153">
        <v>1129000001</v>
      </c>
      <c r="B515" s="153" t="s">
        <v>1075</v>
      </c>
      <c r="C515" s="154">
        <v>5809</v>
      </c>
      <c r="D515" s="18"/>
      <c r="E515" s="18"/>
      <c r="F515" s="18"/>
      <c r="G515" s="154">
        <v>5809</v>
      </c>
      <c r="H515" s="14" t="s">
        <v>1022</v>
      </c>
    </row>
    <row r="516" spans="1:8" x14ac:dyDescent="0.2">
      <c r="A516" s="153">
        <v>1129000001</v>
      </c>
      <c r="B516" s="153" t="s">
        <v>1076</v>
      </c>
      <c r="C516" s="154">
        <v>113900</v>
      </c>
      <c r="D516" s="18"/>
      <c r="E516" s="18"/>
      <c r="F516" s="18"/>
      <c r="G516" s="154">
        <v>113900</v>
      </c>
      <c r="H516" s="14" t="s">
        <v>1022</v>
      </c>
    </row>
    <row r="517" spans="1:8" x14ac:dyDescent="0.2">
      <c r="A517" s="153">
        <v>1129000001</v>
      </c>
      <c r="B517" s="153" t="s">
        <v>1077</v>
      </c>
      <c r="C517" s="154">
        <v>134724</v>
      </c>
      <c r="D517" s="18"/>
      <c r="E517" s="18"/>
      <c r="F517" s="18"/>
      <c r="G517" s="154">
        <v>134724</v>
      </c>
      <c r="H517" s="14" t="s">
        <v>1022</v>
      </c>
    </row>
    <row r="518" spans="1:8" x14ac:dyDescent="0.2">
      <c r="A518" s="153">
        <v>1129000001</v>
      </c>
      <c r="B518" s="153" t="s">
        <v>1078</v>
      </c>
      <c r="C518" s="154">
        <v>126000</v>
      </c>
      <c r="D518" s="18"/>
      <c r="E518" s="18"/>
      <c r="F518" s="18"/>
      <c r="G518" s="154">
        <v>126000</v>
      </c>
      <c r="H518" s="14" t="s">
        <v>1022</v>
      </c>
    </row>
    <row r="519" spans="1:8" x14ac:dyDescent="0.2">
      <c r="A519" s="153">
        <v>1129000001</v>
      </c>
      <c r="B519" s="153" t="s">
        <v>1079</v>
      </c>
      <c r="C519" s="154">
        <v>32400</v>
      </c>
      <c r="D519" s="18"/>
      <c r="E519" s="18"/>
      <c r="F519" s="18"/>
      <c r="G519" s="154">
        <v>32400</v>
      </c>
      <c r="H519" s="14" t="s">
        <v>1022</v>
      </c>
    </row>
    <row r="520" spans="1:8" x14ac:dyDescent="0.2">
      <c r="A520" s="153">
        <v>1129000001</v>
      </c>
      <c r="B520" s="153" t="s">
        <v>1080</v>
      </c>
      <c r="C520" s="154">
        <v>126022.04</v>
      </c>
      <c r="D520" s="18"/>
      <c r="E520" s="18"/>
      <c r="F520" s="18"/>
      <c r="G520" s="154">
        <v>126022.04</v>
      </c>
      <c r="H520" s="14" t="s">
        <v>1022</v>
      </c>
    </row>
    <row r="521" spans="1:8" x14ac:dyDescent="0.2">
      <c r="A521" s="153">
        <v>1129000001</v>
      </c>
      <c r="B521" s="153" t="s">
        <v>1081</v>
      </c>
      <c r="C521" s="154">
        <v>1735682.2</v>
      </c>
      <c r="D521" s="18"/>
      <c r="E521" s="18"/>
      <c r="F521" s="18"/>
      <c r="G521" s="154">
        <v>1735682.2</v>
      </c>
      <c r="H521" s="14" t="s">
        <v>1022</v>
      </c>
    </row>
    <row r="522" spans="1:8" x14ac:dyDescent="0.2">
      <c r="A522" s="16">
        <v>1131</v>
      </c>
      <c r="B522" s="14" t="s">
        <v>128</v>
      </c>
      <c r="C522" s="18">
        <v>22661824.66</v>
      </c>
      <c r="D522" s="18">
        <v>0</v>
      </c>
      <c r="E522" s="18">
        <v>0</v>
      </c>
      <c r="F522" s="18">
        <f>SUM(F523:F526)</f>
        <v>22661824.66</v>
      </c>
      <c r="G522" s="18">
        <v>0</v>
      </c>
    </row>
    <row r="523" spans="1:8" x14ac:dyDescent="0.2">
      <c r="A523" s="153">
        <v>1131000001</v>
      </c>
      <c r="B523" s="153" t="s">
        <v>1083</v>
      </c>
      <c r="C523" s="154">
        <v>220400</v>
      </c>
      <c r="D523" s="18"/>
      <c r="E523" s="18"/>
      <c r="F523" s="154">
        <v>220400</v>
      </c>
      <c r="G523" s="18"/>
      <c r="H523" s="14" t="s">
        <v>1087</v>
      </c>
    </row>
    <row r="524" spans="1:8" x14ac:dyDescent="0.2">
      <c r="A524" s="153">
        <v>1131000001</v>
      </c>
      <c r="B524" s="153" t="s">
        <v>1084</v>
      </c>
      <c r="C524" s="154">
        <v>25663.26</v>
      </c>
      <c r="D524" s="18"/>
      <c r="E524" s="18"/>
      <c r="F524" s="154">
        <v>25663.26</v>
      </c>
      <c r="G524" s="18"/>
      <c r="H524" s="14" t="s">
        <v>1087</v>
      </c>
    </row>
    <row r="525" spans="1:8" x14ac:dyDescent="0.2">
      <c r="A525" s="153">
        <v>1131000001</v>
      </c>
      <c r="B525" s="153" t="s">
        <v>1085</v>
      </c>
      <c r="C525" s="154">
        <v>145000</v>
      </c>
      <c r="D525" s="18"/>
      <c r="E525" s="18"/>
      <c r="F525" s="154">
        <v>145000</v>
      </c>
      <c r="G525" s="18"/>
      <c r="H525" s="14" t="s">
        <v>1087</v>
      </c>
    </row>
    <row r="526" spans="1:8" x14ac:dyDescent="0.2">
      <c r="A526" s="153">
        <v>1131000001</v>
      </c>
      <c r="B526" s="153" t="s">
        <v>1086</v>
      </c>
      <c r="C526" s="154">
        <v>22270761.399999999</v>
      </c>
      <c r="D526" s="18"/>
      <c r="E526" s="18"/>
      <c r="F526" s="154">
        <v>22270761.399999999</v>
      </c>
      <c r="G526" s="18"/>
      <c r="H526" s="14" t="s">
        <v>1087</v>
      </c>
    </row>
    <row r="527" spans="1:8" x14ac:dyDescent="0.2">
      <c r="A527" s="16">
        <v>1132</v>
      </c>
      <c r="B527" s="14" t="s">
        <v>129</v>
      </c>
      <c r="C527" s="18">
        <v>109784.14</v>
      </c>
      <c r="D527" s="18">
        <v>0</v>
      </c>
      <c r="E527" s="18">
        <v>0</v>
      </c>
      <c r="F527" s="18">
        <f>SUM(F528)</f>
        <v>109784.14</v>
      </c>
      <c r="G527" s="18">
        <v>0</v>
      </c>
    </row>
    <row r="528" spans="1:8" x14ac:dyDescent="0.2">
      <c r="A528" s="16">
        <v>1132000001</v>
      </c>
      <c r="B528" s="14" t="s">
        <v>1088</v>
      </c>
      <c r="C528" s="18">
        <v>109784.14</v>
      </c>
      <c r="D528" s="18"/>
      <c r="E528" s="18"/>
      <c r="F528" s="18">
        <v>109784.14</v>
      </c>
      <c r="G528" s="18"/>
      <c r="H528" s="14" t="s">
        <v>1087</v>
      </c>
    </row>
    <row r="529" spans="1:8" x14ac:dyDescent="0.2">
      <c r="A529" s="16">
        <v>1133</v>
      </c>
      <c r="B529" s="14" t="s">
        <v>130</v>
      </c>
      <c r="C529" s="18">
        <v>0</v>
      </c>
      <c r="D529" s="18">
        <v>0</v>
      </c>
      <c r="E529" s="18">
        <v>0</v>
      </c>
      <c r="F529" s="18">
        <v>0</v>
      </c>
      <c r="G529" s="18">
        <v>0</v>
      </c>
    </row>
    <row r="530" spans="1:8" x14ac:dyDescent="0.2">
      <c r="A530" s="16">
        <v>1134</v>
      </c>
      <c r="B530" s="14" t="s">
        <v>131</v>
      </c>
      <c r="C530" s="18">
        <v>33986605.740000002</v>
      </c>
      <c r="D530" s="18">
        <v>0</v>
      </c>
      <c r="E530" s="18">
        <v>0</v>
      </c>
      <c r="F530" s="18">
        <f>SUM(F531:F558)</f>
        <v>33986605.739999995</v>
      </c>
      <c r="G530" s="18">
        <v>0</v>
      </c>
    </row>
    <row r="531" spans="1:8" x14ac:dyDescent="0.2">
      <c r="A531" s="153">
        <v>1134000001</v>
      </c>
      <c r="B531" s="153" t="s">
        <v>1089</v>
      </c>
      <c r="C531" s="154">
        <v>1426037.01</v>
      </c>
      <c r="D531" s="18"/>
      <c r="E531" s="18"/>
      <c r="F531" s="154">
        <v>1426037.01</v>
      </c>
      <c r="G531" s="18"/>
      <c r="H531" s="14" t="s">
        <v>1117</v>
      </c>
    </row>
    <row r="532" spans="1:8" x14ac:dyDescent="0.2">
      <c r="A532" s="153">
        <v>1134000001</v>
      </c>
      <c r="B532" s="153" t="s">
        <v>1090</v>
      </c>
      <c r="C532" s="154">
        <v>1789447.22</v>
      </c>
      <c r="D532" s="18"/>
      <c r="E532" s="18"/>
      <c r="F532" s="154">
        <v>1789447.22</v>
      </c>
      <c r="G532" s="18"/>
      <c r="H532" s="14" t="s">
        <v>1117</v>
      </c>
    </row>
    <row r="533" spans="1:8" x14ac:dyDescent="0.2">
      <c r="A533" s="153">
        <v>1134000001</v>
      </c>
      <c r="B533" s="153" t="s">
        <v>1091</v>
      </c>
      <c r="C533" s="154">
        <v>2449015.23</v>
      </c>
      <c r="D533" s="18"/>
      <c r="E533" s="18"/>
      <c r="F533" s="154">
        <v>2449015.23</v>
      </c>
      <c r="G533" s="18"/>
      <c r="H533" s="14" t="s">
        <v>1117</v>
      </c>
    </row>
    <row r="534" spans="1:8" x14ac:dyDescent="0.2">
      <c r="A534" s="153">
        <v>1134000001</v>
      </c>
      <c r="B534" s="153" t="s">
        <v>1092</v>
      </c>
      <c r="C534" s="154">
        <v>307200.13</v>
      </c>
      <c r="D534" s="18"/>
      <c r="E534" s="18"/>
      <c r="F534" s="154">
        <v>307200.13</v>
      </c>
      <c r="G534" s="18"/>
      <c r="H534" s="14" t="s">
        <v>1117</v>
      </c>
    </row>
    <row r="535" spans="1:8" x14ac:dyDescent="0.2">
      <c r="A535" s="153">
        <v>1134000001</v>
      </c>
      <c r="B535" s="153" t="s">
        <v>1093</v>
      </c>
      <c r="C535" s="154">
        <v>5830601.3399999999</v>
      </c>
      <c r="D535" s="18"/>
      <c r="E535" s="18"/>
      <c r="F535" s="154">
        <v>5830601.3399999999</v>
      </c>
      <c r="G535" s="18"/>
      <c r="H535" s="14" t="s">
        <v>1117</v>
      </c>
    </row>
    <row r="536" spans="1:8" x14ac:dyDescent="0.2">
      <c r="A536" s="153">
        <v>1134000001</v>
      </c>
      <c r="B536" s="153" t="s">
        <v>1094</v>
      </c>
      <c r="C536" s="154">
        <v>1545460.87</v>
      </c>
      <c r="D536" s="18"/>
      <c r="E536" s="18"/>
      <c r="F536" s="154">
        <v>1545460.87</v>
      </c>
      <c r="G536" s="18"/>
      <c r="H536" s="14" t="s">
        <v>1117</v>
      </c>
    </row>
    <row r="537" spans="1:8" x14ac:dyDescent="0.2">
      <c r="A537" s="153">
        <v>1134000001</v>
      </c>
      <c r="B537" s="153" t="s">
        <v>1095</v>
      </c>
      <c r="C537" s="154">
        <v>77496.06</v>
      </c>
      <c r="D537" s="18"/>
      <c r="E537" s="18"/>
      <c r="F537" s="154">
        <v>77496.06</v>
      </c>
      <c r="G537" s="18"/>
      <c r="H537" s="14" t="s">
        <v>1117</v>
      </c>
    </row>
    <row r="538" spans="1:8" x14ac:dyDescent="0.2">
      <c r="A538" s="153">
        <v>1134000001</v>
      </c>
      <c r="B538" s="153" t="s">
        <v>1096</v>
      </c>
      <c r="C538" s="154">
        <v>1046280.57</v>
      </c>
      <c r="D538" s="18"/>
      <c r="E538" s="18"/>
      <c r="F538" s="154">
        <v>1046280.57</v>
      </c>
      <c r="G538" s="18"/>
      <c r="H538" s="14" t="s">
        <v>1117</v>
      </c>
    </row>
    <row r="539" spans="1:8" x14ac:dyDescent="0.2">
      <c r="A539" s="153">
        <v>1134000001</v>
      </c>
      <c r="B539" s="153" t="s">
        <v>1097</v>
      </c>
      <c r="C539" s="154">
        <v>95138.11</v>
      </c>
      <c r="D539" s="18"/>
      <c r="E539" s="18"/>
      <c r="F539" s="154">
        <v>95138.11</v>
      </c>
      <c r="G539" s="18"/>
      <c r="H539" s="14" t="s">
        <v>1117</v>
      </c>
    </row>
    <row r="540" spans="1:8" x14ac:dyDescent="0.2">
      <c r="A540" s="153">
        <v>1134000001</v>
      </c>
      <c r="B540" s="153" t="s">
        <v>1098</v>
      </c>
      <c r="C540" s="154">
        <v>1495569.27</v>
      </c>
      <c r="D540" s="18"/>
      <c r="E540" s="18"/>
      <c r="F540" s="154">
        <v>1495569.27</v>
      </c>
      <c r="G540" s="18"/>
      <c r="H540" s="14" t="s">
        <v>1117</v>
      </c>
    </row>
    <row r="541" spans="1:8" x14ac:dyDescent="0.2">
      <c r="A541" s="153">
        <v>1134000001</v>
      </c>
      <c r="B541" s="153" t="s">
        <v>1099</v>
      </c>
      <c r="C541" s="154">
        <v>206796.82</v>
      </c>
      <c r="D541" s="18"/>
      <c r="E541" s="18"/>
      <c r="F541" s="154">
        <v>206796.82</v>
      </c>
      <c r="G541" s="18"/>
      <c r="H541" s="14" t="s">
        <v>1117</v>
      </c>
    </row>
    <row r="542" spans="1:8" x14ac:dyDescent="0.2">
      <c r="A542" s="153">
        <v>1134000001</v>
      </c>
      <c r="B542" s="153" t="s">
        <v>1100</v>
      </c>
      <c r="C542" s="154">
        <v>61940.52</v>
      </c>
      <c r="D542" s="18"/>
      <c r="E542" s="18"/>
      <c r="F542" s="154">
        <v>61940.52</v>
      </c>
      <c r="G542" s="18"/>
      <c r="H542" s="14" t="s">
        <v>1117</v>
      </c>
    </row>
    <row r="543" spans="1:8" x14ac:dyDescent="0.2">
      <c r="A543" s="153">
        <v>1134000001</v>
      </c>
      <c r="B543" s="153" t="s">
        <v>1101</v>
      </c>
      <c r="C543" s="154">
        <v>897726.87</v>
      </c>
      <c r="D543" s="18"/>
      <c r="E543" s="18"/>
      <c r="F543" s="154">
        <v>897726.87</v>
      </c>
      <c r="G543" s="18"/>
      <c r="H543" s="14" t="s">
        <v>1117</v>
      </c>
    </row>
    <row r="544" spans="1:8" x14ac:dyDescent="0.2">
      <c r="A544" s="153">
        <v>1134000001</v>
      </c>
      <c r="B544" s="153" t="s">
        <v>1102</v>
      </c>
      <c r="C544" s="154">
        <v>2182162.71</v>
      </c>
      <c r="D544" s="18"/>
      <c r="E544" s="18"/>
      <c r="F544" s="154">
        <v>2182162.71</v>
      </c>
      <c r="G544" s="18"/>
      <c r="H544" s="14" t="s">
        <v>1117</v>
      </c>
    </row>
    <row r="545" spans="1:8" x14ac:dyDescent="0.2">
      <c r="A545" s="153">
        <v>1134000001</v>
      </c>
      <c r="B545" s="153" t="s">
        <v>1103</v>
      </c>
      <c r="C545" s="154">
        <v>2162275.09</v>
      </c>
      <c r="D545" s="18"/>
      <c r="E545" s="18"/>
      <c r="F545" s="154">
        <v>2162275.09</v>
      </c>
      <c r="G545" s="18"/>
      <c r="H545" s="14" t="s">
        <v>1117</v>
      </c>
    </row>
    <row r="546" spans="1:8" x14ac:dyDescent="0.2">
      <c r="A546" s="153">
        <v>1134000001</v>
      </c>
      <c r="B546" s="153" t="s">
        <v>1104</v>
      </c>
      <c r="C546" s="154">
        <v>444641.89</v>
      </c>
      <c r="D546" s="18"/>
      <c r="E546" s="18"/>
      <c r="F546" s="154">
        <v>444641.89</v>
      </c>
      <c r="G546" s="18"/>
      <c r="H546" s="14" t="s">
        <v>1117</v>
      </c>
    </row>
    <row r="547" spans="1:8" x14ac:dyDescent="0.2">
      <c r="A547" s="153">
        <v>1134000001</v>
      </c>
      <c r="B547" s="153" t="s">
        <v>1105</v>
      </c>
      <c r="C547" s="154">
        <v>2529305.8199999998</v>
      </c>
      <c r="D547" s="18"/>
      <c r="E547" s="18"/>
      <c r="F547" s="154">
        <v>2529305.8199999998</v>
      </c>
      <c r="G547" s="18"/>
      <c r="H547" s="14" t="s">
        <v>1117</v>
      </c>
    </row>
    <row r="548" spans="1:8" x14ac:dyDescent="0.2">
      <c r="A548" s="153">
        <v>1134000001</v>
      </c>
      <c r="B548" s="153" t="s">
        <v>1106</v>
      </c>
      <c r="C548" s="154">
        <v>249873.02</v>
      </c>
      <c r="D548" s="18"/>
      <c r="E548" s="18"/>
      <c r="F548" s="154">
        <v>249873.02</v>
      </c>
      <c r="G548" s="18"/>
      <c r="H548" s="14" t="s">
        <v>1117</v>
      </c>
    </row>
    <row r="549" spans="1:8" x14ac:dyDescent="0.2">
      <c r="A549" s="153">
        <v>1134000001</v>
      </c>
      <c r="B549" s="153" t="s">
        <v>1107</v>
      </c>
      <c r="C549" s="154">
        <v>1365570.89</v>
      </c>
      <c r="D549" s="18"/>
      <c r="E549" s="18"/>
      <c r="F549" s="154">
        <v>1365570.89</v>
      </c>
      <c r="G549" s="18"/>
      <c r="H549" s="14" t="s">
        <v>1117</v>
      </c>
    </row>
    <row r="550" spans="1:8" x14ac:dyDescent="0.2">
      <c r="A550" s="153">
        <v>1134000001</v>
      </c>
      <c r="B550" s="153" t="s">
        <v>1108</v>
      </c>
      <c r="C550" s="154">
        <v>1378821.49</v>
      </c>
      <c r="D550" s="18"/>
      <c r="E550" s="18"/>
      <c r="F550" s="154">
        <v>1378821.49</v>
      </c>
      <c r="G550" s="18"/>
      <c r="H550" s="14" t="s">
        <v>1117</v>
      </c>
    </row>
    <row r="551" spans="1:8" x14ac:dyDescent="0.2">
      <c r="A551" s="153">
        <v>1134000001</v>
      </c>
      <c r="B551" s="153" t="s">
        <v>1109</v>
      </c>
      <c r="C551" s="154">
        <v>146586.76</v>
      </c>
      <c r="D551" s="18"/>
      <c r="E551" s="18"/>
      <c r="F551" s="154">
        <v>146586.76</v>
      </c>
      <c r="G551" s="18"/>
      <c r="H551" s="14" t="s">
        <v>1117</v>
      </c>
    </row>
    <row r="552" spans="1:8" x14ac:dyDescent="0.2">
      <c r="A552" s="153">
        <v>1134000001</v>
      </c>
      <c r="B552" s="153" t="s">
        <v>1110</v>
      </c>
      <c r="C552" s="154">
        <v>1505646.23</v>
      </c>
      <c r="D552" s="18"/>
      <c r="E552" s="18"/>
      <c r="F552" s="154">
        <v>1505646.23</v>
      </c>
      <c r="G552" s="18"/>
      <c r="H552" s="14" t="s">
        <v>1117</v>
      </c>
    </row>
    <row r="553" spans="1:8" x14ac:dyDescent="0.2">
      <c r="A553" s="153">
        <v>1134000001</v>
      </c>
      <c r="B553" s="153" t="s">
        <v>1111</v>
      </c>
      <c r="C553" s="154">
        <v>271017.05</v>
      </c>
      <c r="D553" s="18"/>
      <c r="E553" s="18"/>
      <c r="F553" s="154">
        <v>271017.05</v>
      </c>
      <c r="G553" s="18"/>
      <c r="H553" s="14" t="s">
        <v>1117</v>
      </c>
    </row>
    <row r="554" spans="1:8" x14ac:dyDescent="0.2">
      <c r="A554" s="153">
        <v>1134000001</v>
      </c>
      <c r="B554" s="153" t="s">
        <v>1112</v>
      </c>
      <c r="C554" s="154">
        <v>123662.74</v>
      </c>
      <c r="D554" s="18"/>
      <c r="E554" s="18"/>
      <c r="F554" s="154">
        <v>123662.74</v>
      </c>
      <c r="G554" s="18"/>
      <c r="H554" s="14" t="s">
        <v>1117</v>
      </c>
    </row>
    <row r="555" spans="1:8" x14ac:dyDescent="0.2">
      <c r="A555" s="153">
        <v>1134000001</v>
      </c>
      <c r="B555" s="153" t="s">
        <v>1113</v>
      </c>
      <c r="C555" s="154">
        <v>3278619.65</v>
      </c>
      <c r="D555" s="18"/>
      <c r="E555" s="18"/>
      <c r="F555" s="154">
        <v>3278619.65</v>
      </c>
      <c r="G555" s="18"/>
      <c r="H555" s="14" t="s">
        <v>1117</v>
      </c>
    </row>
    <row r="556" spans="1:8" x14ac:dyDescent="0.2">
      <c r="A556" s="153">
        <v>1134000001</v>
      </c>
      <c r="B556" s="153" t="s">
        <v>1114</v>
      </c>
      <c r="C556" s="154">
        <v>110701.74</v>
      </c>
      <c r="D556" s="18"/>
      <c r="E556" s="18"/>
      <c r="F556" s="154">
        <v>110701.74</v>
      </c>
      <c r="G556" s="18"/>
      <c r="H556" s="14" t="s">
        <v>1117</v>
      </c>
    </row>
    <row r="557" spans="1:8" x14ac:dyDescent="0.2">
      <c r="A557" s="153">
        <v>1134000001</v>
      </c>
      <c r="B557" s="153" t="s">
        <v>1115</v>
      </c>
      <c r="C557" s="154">
        <v>964596.34</v>
      </c>
      <c r="D557" s="18"/>
      <c r="E557" s="18"/>
      <c r="F557" s="154">
        <v>964596.34</v>
      </c>
      <c r="G557" s="18"/>
      <c r="H557" s="14" t="s">
        <v>1117</v>
      </c>
    </row>
    <row r="558" spans="1:8" x14ac:dyDescent="0.2">
      <c r="A558" s="153">
        <v>1134000001</v>
      </c>
      <c r="B558" s="153" t="s">
        <v>1116</v>
      </c>
      <c r="C558" s="154">
        <v>44414.3</v>
      </c>
      <c r="D558" s="18"/>
      <c r="E558" s="18"/>
      <c r="F558" s="154">
        <v>44414.3</v>
      </c>
      <c r="G558" s="18"/>
      <c r="H558" s="14" t="s">
        <v>1117</v>
      </c>
    </row>
    <row r="559" spans="1:8" x14ac:dyDescent="0.2">
      <c r="A559" s="16">
        <v>1139</v>
      </c>
      <c r="B559" s="14" t="s">
        <v>132</v>
      </c>
      <c r="C559" s="18">
        <v>0</v>
      </c>
      <c r="D559" s="18">
        <v>0</v>
      </c>
      <c r="E559" s="18">
        <v>0</v>
      </c>
      <c r="F559" s="18">
        <v>0</v>
      </c>
      <c r="G559" s="18">
        <v>0</v>
      </c>
    </row>
    <row r="561" spans="1:8" x14ac:dyDescent="0.2">
      <c r="A561" s="13" t="s">
        <v>482</v>
      </c>
      <c r="B561" s="13"/>
      <c r="C561" s="13"/>
      <c r="D561" s="13"/>
      <c r="E561" s="13"/>
      <c r="F561" s="13"/>
      <c r="G561" s="13"/>
      <c r="H561" s="13"/>
    </row>
    <row r="562" spans="1:8" x14ac:dyDescent="0.2">
      <c r="A562" s="15" t="s">
        <v>84</v>
      </c>
      <c r="B562" s="15" t="s">
        <v>81</v>
      </c>
      <c r="C562" s="15" t="s">
        <v>82</v>
      </c>
      <c r="D562" s="15" t="s">
        <v>91</v>
      </c>
      <c r="E562" s="15" t="s">
        <v>90</v>
      </c>
      <c r="F562" s="15" t="s">
        <v>133</v>
      </c>
      <c r="G562" s="15" t="s">
        <v>93</v>
      </c>
      <c r="H562" s="15"/>
    </row>
    <row r="563" spans="1:8" x14ac:dyDescent="0.2">
      <c r="A563" s="16">
        <v>1140</v>
      </c>
      <c r="B563" s="14" t="s">
        <v>134</v>
      </c>
      <c r="C563" s="18">
        <f>SUM(C564:C568)</f>
        <v>0</v>
      </c>
    </row>
    <row r="564" spans="1:8" x14ac:dyDescent="0.2">
      <c r="A564" s="16">
        <v>1141</v>
      </c>
      <c r="B564" s="14" t="s">
        <v>135</v>
      </c>
      <c r="C564" s="18">
        <v>0</v>
      </c>
    </row>
    <row r="565" spans="1:8" x14ac:dyDescent="0.2">
      <c r="A565" s="16">
        <v>1142</v>
      </c>
      <c r="B565" s="14" t="s">
        <v>136</v>
      </c>
      <c r="C565" s="18">
        <v>0</v>
      </c>
    </row>
    <row r="566" spans="1:8" x14ac:dyDescent="0.2">
      <c r="A566" s="16">
        <v>1143</v>
      </c>
      <c r="B566" s="14" t="s">
        <v>137</v>
      </c>
      <c r="C566" s="18">
        <v>0</v>
      </c>
    </row>
    <row r="567" spans="1:8" x14ac:dyDescent="0.2">
      <c r="A567" s="16">
        <v>1144</v>
      </c>
      <c r="B567" s="14" t="s">
        <v>138</v>
      </c>
      <c r="C567" s="18">
        <v>0</v>
      </c>
    </row>
    <row r="568" spans="1:8" x14ac:dyDescent="0.2">
      <c r="A568" s="16">
        <v>1145</v>
      </c>
      <c r="B568" s="14" t="s">
        <v>139</v>
      </c>
      <c r="C568" s="18">
        <v>0</v>
      </c>
    </row>
    <row r="570" spans="1:8" x14ac:dyDescent="0.2">
      <c r="A570" s="13" t="s">
        <v>140</v>
      </c>
      <c r="B570" s="13"/>
      <c r="C570" s="13"/>
      <c r="D570" s="13"/>
      <c r="E570" s="13"/>
      <c r="F570" s="13"/>
      <c r="G570" s="13"/>
      <c r="H570" s="13"/>
    </row>
    <row r="571" spans="1:8" x14ac:dyDescent="0.2">
      <c r="A571" s="15" t="s">
        <v>84</v>
      </c>
      <c r="B571" s="15" t="s">
        <v>81</v>
      </c>
      <c r="C571" s="15" t="s">
        <v>82</v>
      </c>
      <c r="D571" s="15" t="s">
        <v>89</v>
      </c>
      <c r="E571" s="15" t="s">
        <v>92</v>
      </c>
      <c r="F571" s="15" t="s">
        <v>141</v>
      </c>
      <c r="G571" s="15"/>
      <c r="H571" s="15"/>
    </row>
    <row r="572" spans="1:8" x14ac:dyDescent="0.2">
      <c r="A572" s="16">
        <v>1150</v>
      </c>
      <c r="B572" s="14" t="s">
        <v>142</v>
      </c>
      <c r="C572" s="18">
        <f>C573</f>
        <v>13851.17</v>
      </c>
    </row>
    <row r="573" spans="1:8" x14ac:dyDescent="0.2">
      <c r="A573" s="16">
        <v>1151</v>
      </c>
      <c r="B573" s="14" t="s">
        <v>143</v>
      </c>
      <c r="C573" s="18">
        <v>13851.17</v>
      </c>
    </row>
    <row r="575" spans="1:8" x14ac:dyDescent="0.2">
      <c r="A575" s="13" t="s">
        <v>94</v>
      </c>
      <c r="B575" s="13"/>
      <c r="C575" s="13"/>
      <c r="D575" s="13"/>
      <c r="E575" s="13"/>
      <c r="F575" s="13"/>
      <c r="G575" s="13"/>
      <c r="H575" s="13"/>
    </row>
    <row r="576" spans="1:8" x14ac:dyDescent="0.2">
      <c r="A576" s="15" t="s">
        <v>84</v>
      </c>
      <c r="B576" s="15" t="s">
        <v>81</v>
      </c>
      <c r="C576" s="15" t="s">
        <v>82</v>
      </c>
      <c r="D576" s="15" t="s">
        <v>83</v>
      </c>
      <c r="E576" s="15" t="s">
        <v>125</v>
      </c>
      <c r="F576" s="15"/>
      <c r="G576" s="15"/>
      <c r="H576" s="15"/>
    </row>
    <row r="577" spans="1:10" x14ac:dyDescent="0.2">
      <c r="A577" s="16">
        <v>1213</v>
      </c>
      <c r="B577" s="14" t="s">
        <v>144</v>
      </c>
      <c r="C577" s="18">
        <v>0</v>
      </c>
    </row>
    <row r="579" spans="1:10" x14ac:dyDescent="0.2">
      <c r="A579" s="13" t="s">
        <v>95</v>
      </c>
      <c r="B579" s="13"/>
      <c r="C579" s="13"/>
      <c r="D579" s="13"/>
      <c r="E579" s="13"/>
      <c r="F579" s="13"/>
      <c r="G579" s="13"/>
      <c r="H579" s="13"/>
    </row>
    <row r="580" spans="1:10" x14ac:dyDescent="0.2">
      <c r="A580" s="15" t="s">
        <v>84</v>
      </c>
      <c r="B580" s="15" t="s">
        <v>81</v>
      </c>
      <c r="C580" s="15" t="s">
        <v>82</v>
      </c>
      <c r="D580" s="15"/>
      <c r="E580" s="15"/>
      <c r="F580" s="15"/>
      <c r="G580" s="15"/>
      <c r="H580" s="15"/>
    </row>
    <row r="581" spans="1:10" x14ac:dyDescent="0.2">
      <c r="A581" s="16">
        <v>1211</v>
      </c>
      <c r="B581" s="14" t="s">
        <v>118</v>
      </c>
      <c r="C581" s="18">
        <v>0</v>
      </c>
    </row>
    <row r="582" spans="1:10" x14ac:dyDescent="0.2">
      <c r="A582" s="16">
        <v>1212</v>
      </c>
      <c r="B582" s="14" t="s">
        <v>558</v>
      </c>
      <c r="C582" s="18">
        <v>0</v>
      </c>
    </row>
    <row r="583" spans="1:10" x14ac:dyDescent="0.2">
      <c r="A583" s="16">
        <v>1214</v>
      </c>
      <c r="B583" s="14" t="s">
        <v>145</v>
      </c>
      <c r="C583" s="18">
        <v>0</v>
      </c>
    </row>
    <row r="585" spans="1:10" x14ac:dyDescent="0.2">
      <c r="A585" s="13" t="s">
        <v>99</v>
      </c>
      <c r="B585" s="13"/>
      <c r="C585" s="13"/>
      <c r="D585" s="13"/>
      <c r="E585" s="13"/>
      <c r="F585" s="13"/>
      <c r="G585" s="13"/>
      <c r="H585" s="13"/>
      <c r="I585" s="13"/>
      <c r="J585" s="13"/>
    </row>
    <row r="586" spans="1:10" x14ac:dyDescent="0.2">
      <c r="A586" s="15" t="s">
        <v>84</v>
      </c>
      <c r="B586" s="15" t="s">
        <v>81</v>
      </c>
      <c r="C586" s="15" t="s">
        <v>82</v>
      </c>
      <c r="D586" s="15" t="s">
        <v>96</v>
      </c>
      <c r="E586" s="15" t="s">
        <v>97</v>
      </c>
      <c r="F586" s="15" t="s">
        <v>559</v>
      </c>
      <c r="G586" s="15" t="s">
        <v>560</v>
      </c>
      <c r="H586" s="15" t="s">
        <v>98</v>
      </c>
      <c r="I586" s="15" t="s">
        <v>561</v>
      </c>
      <c r="J586" s="15" t="s">
        <v>125</v>
      </c>
    </row>
    <row r="587" spans="1:10" x14ac:dyDescent="0.2">
      <c r="A587" s="16">
        <v>1230</v>
      </c>
      <c r="B587" s="14" t="s">
        <v>147</v>
      </c>
      <c r="C587" s="18">
        <f>SUM(C588:C594)</f>
        <v>420560929.75999999</v>
      </c>
      <c r="D587" s="18">
        <f>SUM(D588:D594)</f>
        <v>0</v>
      </c>
      <c r="E587" s="18">
        <f>SUM(E588:E594)</f>
        <v>-22525178.390000001</v>
      </c>
    </row>
    <row r="588" spans="1:10" x14ac:dyDescent="0.2">
      <c r="A588" s="16">
        <v>1231</v>
      </c>
      <c r="B588" s="14" t="s">
        <v>148</v>
      </c>
      <c r="C588" s="18">
        <v>65687877.670000002</v>
      </c>
      <c r="D588" s="136"/>
      <c r="E588" s="136"/>
    </row>
    <row r="589" spans="1:10" x14ac:dyDescent="0.2">
      <c r="A589" s="16">
        <v>1232</v>
      </c>
      <c r="B589" s="14" t="s">
        <v>149</v>
      </c>
      <c r="C589" s="18">
        <v>0</v>
      </c>
      <c r="D589" s="18">
        <v>0</v>
      </c>
      <c r="E589" s="18">
        <v>0</v>
      </c>
    </row>
    <row r="590" spans="1:10" x14ac:dyDescent="0.2">
      <c r="A590" s="16">
        <v>1233</v>
      </c>
      <c r="B590" s="14" t="s">
        <v>150</v>
      </c>
      <c r="C590" s="18">
        <v>64322641.969999999</v>
      </c>
      <c r="D590" s="18">
        <v>0</v>
      </c>
      <c r="E590" s="169">
        <v>-19922375.77</v>
      </c>
    </row>
    <row r="591" spans="1:10" x14ac:dyDescent="0.2">
      <c r="A591" s="16">
        <v>1234</v>
      </c>
      <c r="B591" s="14" t="s">
        <v>151</v>
      </c>
      <c r="C591" s="18">
        <v>0</v>
      </c>
      <c r="D591" s="18">
        <v>0</v>
      </c>
      <c r="E591" s="18">
        <v>0</v>
      </c>
    </row>
    <row r="592" spans="1:10" x14ac:dyDescent="0.2">
      <c r="A592" s="16">
        <v>1235</v>
      </c>
      <c r="B592" s="14" t="s">
        <v>152</v>
      </c>
      <c r="C592" s="18">
        <v>87160226.189999998</v>
      </c>
      <c r="D592" s="18">
        <v>0</v>
      </c>
      <c r="E592" s="18">
        <v>0</v>
      </c>
    </row>
    <row r="593" spans="1:9" x14ac:dyDescent="0.2">
      <c r="A593" s="16">
        <v>1236</v>
      </c>
      <c r="B593" s="14" t="s">
        <v>153</v>
      </c>
      <c r="C593" s="18">
        <v>181678778.31</v>
      </c>
      <c r="D593" s="18">
        <v>0</v>
      </c>
      <c r="E593" s="18">
        <v>0</v>
      </c>
    </row>
    <row r="594" spans="1:9" x14ac:dyDescent="0.2">
      <c r="A594" s="16">
        <v>1239</v>
      </c>
      <c r="B594" s="14" t="s">
        <v>154</v>
      </c>
      <c r="C594" s="18">
        <v>21711405.620000001</v>
      </c>
      <c r="D594" s="18">
        <v>0</v>
      </c>
      <c r="E594" s="168">
        <v>-2602802.62</v>
      </c>
    </row>
    <row r="595" spans="1:9" x14ac:dyDescent="0.2">
      <c r="A595" s="16">
        <v>1240</v>
      </c>
      <c r="B595" s="14" t="s">
        <v>155</v>
      </c>
      <c r="C595" s="18">
        <f>SUM(C596:C603)</f>
        <v>219773152.53999999</v>
      </c>
      <c r="D595" s="18">
        <f t="shared" ref="D595" si="1">SUM(D596:D603)</f>
        <v>0</v>
      </c>
      <c r="E595" s="18">
        <f>SUM(E596:E603)</f>
        <v>-144647296.23999998</v>
      </c>
      <c r="F595" s="14" t="s">
        <v>1118</v>
      </c>
    </row>
    <row r="596" spans="1:9" x14ac:dyDescent="0.2">
      <c r="A596" s="16">
        <v>1241</v>
      </c>
      <c r="B596" s="14" t="s">
        <v>156</v>
      </c>
      <c r="C596" s="18">
        <v>37596581.93</v>
      </c>
      <c r="D596" s="18">
        <v>0</v>
      </c>
      <c r="E596" s="18">
        <v>-32208802.239999998</v>
      </c>
      <c r="F596" s="14" t="s">
        <v>1118</v>
      </c>
    </row>
    <row r="597" spans="1:9" x14ac:dyDescent="0.2">
      <c r="A597" s="16">
        <v>1242</v>
      </c>
      <c r="B597" s="14" t="s">
        <v>157</v>
      </c>
      <c r="C597" s="18">
        <v>7099156.0499999998</v>
      </c>
      <c r="D597" s="18">
        <v>0</v>
      </c>
      <c r="E597" s="18">
        <v>-4397554.75</v>
      </c>
      <c r="F597" s="14" t="s">
        <v>1118</v>
      </c>
    </row>
    <row r="598" spans="1:9" x14ac:dyDescent="0.2">
      <c r="A598" s="16">
        <v>1243</v>
      </c>
      <c r="B598" s="14" t="s">
        <v>158</v>
      </c>
      <c r="C598" s="18">
        <v>602222.28</v>
      </c>
      <c r="D598" s="18">
        <v>0</v>
      </c>
      <c r="E598" s="18">
        <v>-186726.31</v>
      </c>
      <c r="F598" s="14" t="s">
        <v>1118</v>
      </c>
    </row>
    <row r="599" spans="1:9" x14ac:dyDescent="0.2">
      <c r="A599" s="16">
        <v>1244</v>
      </c>
      <c r="B599" s="14" t="s">
        <v>159</v>
      </c>
      <c r="C599" s="18">
        <v>146127403.25</v>
      </c>
      <c r="D599" s="18">
        <v>0</v>
      </c>
      <c r="E599" s="18">
        <v>-88983335.429999992</v>
      </c>
      <c r="F599" s="14" t="s">
        <v>1118</v>
      </c>
    </row>
    <row r="600" spans="1:9" x14ac:dyDescent="0.2">
      <c r="A600" s="16">
        <v>1245</v>
      </c>
      <c r="B600" s="14" t="s">
        <v>160</v>
      </c>
      <c r="C600" s="18">
        <v>1934809.63</v>
      </c>
      <c r="D600" s="18">
        <v>0</v>
      </c>
      <c r="E600" s="18">
        <v>-703818.47</v>
      </c>
      <c r="F600" s="14" t="s">
        <v>1118</v>
      </c>
    </row>
    <row r="601" spans="1:9" x14ac:dyDescent="0.2">
      <c r="A601" s="16">
        <v>1246</v>
      </c>
      <c r="B601" s="14" t="s">
        <v>161</v>
      </c>
      <c r="C601" s="18">
        <v>25830712.66</v>
      </c>
      <c r="D601" s="18">
        <v>0</v>
      </c>
      <c r="E601" s="18">
        <v>-18167059.040000003</v>
      </c>
      <c r="F601" s="14" t="s">
        <v>1118</v>
      </c>
    </row>
    <row r="602" spans="1:9" x14ac:dyDescent="0.2">
      <c r="A602" s="16">
        <v>1247</v>
      </c>
      <c r="B602" s="14" t="s">
        <v>162</v>
      </c>
      <c r="C602" s="18">
        <v>582266.74</v>
      </c>
      <c r="D602" s="18">
        <v>0</v>
      </c>
      <c r="E602" s="18">
        <v>0</v>
      </c>
    </row>
    <row r="603" spans="1:9" x14ac:dyDescent="0.2">
      <c r="A603" s="16">
        <v>1248</v>
      </c>
      <c r="B603" s="14" t="s">
        <v>163</v>
      </c>
      <c r="C603" s="18">
        <v>0</v>
      </c>
      <c r="D603" s="18">
        <v>0</v>
      </c>
      <c r="E603" s="18">
        <v>0</v>
      </c>
    </row>
    <row r="605" spans="1:9" x14ac:dyDescent="0.2">
      <c r="A605" s="13" t="s">
        <v>100</v>
      </c>
      <c r="B605" s="13"/>
      <c r="C605" s="13"/>
      <c r="D605" s="13"/>
      <c r="E605" s="13"/>
      <c r="F605" s="13"/>
      <c r="G605" s="13"/>
      <c r="H605" s="13"/>
      <c r="I605" s="13"/>
    </row>
    <row r="606" spans="1:9" x14ac:dyDescent="0.2">
      <c r="A606" s="15" t="s">
        <v>84</v>
      </c>
      <c r="B606" s="15" t="s">
        <v>81</v>
      </c>
      <c r="C606" s="15" t="s">
        <v>82</v>
      </c>
      <c r="D606" s="15" t="s">
        <v>101</v>
      </c>
      <c r="E606" s="15" t="s">
        <v>164</v>
      </c>
      <c r="F606" s="15" t="s">
        <v>562</v>
      </c>
      <c r="G606" s="15" t="s">
        <v>146</v>
      </c>
      <c r="H606" s="15" t="s">
        <v>98</v>
      </c>
      <c r="I606" s="15" t="s">
        <v>125</v>
      </c>
    </row>
    <row r="607" spans="1:9" x14ac:dyDescent="0.2">
      <c r="A607" s="16">
        <v>1250</v>
      </c>
      <c r="B607" s="14" t="s">
        <v>165</v>
      </c>
      <c r="C607" s="18">
        <f>SUM(C608:C612)</f>
        <v>5206793.5</v>
      </c>
      <c r="D607" s="18">
        <f>SUM(D608:D612)</f>
        <v>0</v>
      </c>
      <c r="E607" s="18">
        <f>SUM(E608:E612)</f>
        <v>0</v>
      </c>
    </row>
    <row r="608" spans="1:9" x14ac:dyDescent="0.2">
      <c r="A608" s="16">
        <v>1251</v>
      </c>
      <c r="B608" s="14" t="s">
        <v>166</v>
      </c>
      <c r="C608" s="18">
        <v>5062170.6500000004</v>
      </c>
      <c r="D608" s="18">
        <v>0</v>
      </c>
      <c r="E608" s="18">
        <v>0</v>
      </c>
    </row>
    <row r="609" spans="1:8" x14ac:dyDescent="0.2">
      <c r="A609" s="16">
        <v>1252</v>
      </c>
      <c r="B609" s="14" t="s">
        <v>167</v>
      </c>
      <c r="C609" s="18">
        <v>0</v>
      </c>
      <c r="D609" s="18">
        <v>0</v>
      </c>
      <c r="E609" s="18">
        <v>0</v>
      </c>
    </row>
    <row r="610" spans="1:8" x14ac:dyDescent="0.2">
      <c r="A610" s="16">
        <v>1253</v>
      </c>
      <c r="B610" s="14" t="s">
        <v>168</v>
      </c>
      <c r="C610" s="18">
        <v>0</v>
      </c>
      <c r="D610" s="18">
        <v>0</v>
      </c>
      <c r="E610" s="18">
        <v>0</v>
      </c>
    </row>
    <row r="611" spans="1:8" x14ac:dyDescent="0.2">
      <c r="A611" s="16">
        <v>1254</v>
      </c>
      <c r="B611" s="14" t="s">
        <v>169</v>
      </c>
      <c r="C611" s="18">
        <v>144622.85</v>
      </c>
      <c r="D611" s="18">
        <v>0</v>
      </c>
      <c r="E611" s="18">
        <v>0</v>
      </c>
    </row>
    <row r="612" spans="1:8" x14ac:dyDescent="0.2">
      <c r="A612" s="16">
        <v>1259</v>
      </c>
      <c r="B612" s="14" t="s">
        <v>170</v>
      </c>
      <c r="C612" s="18">
        <v>0</v>
      </c>
      <c r="D612" s="18">
        <v>0</v>
      </c>
      <c r="E612" s="18">
        <v>0</v>
      </c>
    </row>
    <row r="613" spans="1:8" x14ac:dyDescent="0.2">
      <c r="A613" s="16">
        <v>1270</v>
      </c>
      <c r="B613" s="14" t="s">
        <v>171</v>
      </c>
      <c r="C613" s="18">
        <f>SUM(C614:C619)</f>
        <v>96610</v>
      </c>
      <c r="D613" s="136"/>
      <c r="E613" s="136"/>
    </row>
    <row r="614" spans="1:8" x14ac:dyDescent="0.2">
      <c r="A614" s="16">
        <v>1271</v>
      </c>
      <c r="B614" s="14" t="s">
        <v>172</v>
      </c>
      <c r="C614" s="18">
        <v>96610</v>
      </c>
      <c r="D614" s="136"/>
      <c r="E614" s="136"/>
    </row>
    <row r="615" spans="1:8" x14ac:dyDescent="0.2">
      <c r="A615" s="16">
        <v>1272</v>
      </c>
      <c r="B615" s="14" t="s">
        <v>173</v>
      </c>
      <c r="C615" s="18">
        <v>0</v>
      </c>
      <c r="D615" s="136"/>
      <c r="E615" s="136"/>
    </row>
    <row r="616" spans="1:8" x14ac:dyDescent="0.2">
      <c r="A616" s="16">
        <v>1273</v>
      </c>
      <c r="B616" s="14" t="s">
        <v>174</v>
      </c>
      <c r="C616" s="18">
        <v>0</v>
      </c>
      <c r="D616" s="136"/>
      <c r="E616" s="136"/>
    </row>
    <row r="617" spans="1:8" x14ac:dyDescent="0.2">
      <c r="A617" s="16">
        <v>1274</v>
      </c>
      <c r="B617" s="14" t="s">
        <v>175</v>
      </c>
      <c r="C617" s="18">
        <v>0</v>
      </c>
      <c r="D617" s="136"/>
      <c r="E617" s="136"/>
    </row>
    <row r="618" spans="1:8" x14ac:dyDescent="0.2">
      <c r="A618" s="16">
        <v>1275</v>
      </c>
      <c r="B618" s="14" t="s">
        <v>176</v>
      </c>
      <c r="C618" s="18">
        <v>0</v>
      </c>
      <c r="D618" s="136"/>
      <c r="E618" s="136"/>
    </row>
    <row r="619" spans="1:8" x14ac:dyDescent="0.2">
      <c r="A619" s="16">
        <v>1279</v>
      </c>
      <c r="B619" s="14" t="s">
        <v>177</v>
      </c>
      <c r="C619" s="18">
        <v>0</v>
      </c>
      <c r="D619" s="136"/>
      <c r="E619" s="136"/>
    </row>
    <row r="621" spans="1:8" x14ac:dyDescent="0.2">
      <c r="A621" s="13" t="s">
        <v>102</v>
      </c>
      <c r="B621" s="13"/>
      <c r="C621" s="13"/>
      <c r="D621" s="13"/>
      <c r="E621" s="13"/>
      <c r="F621" s="13"/>
      <c r="G621" s="13"/>
      <c r="H621" s="13"/>
    </row>
    <row r="622" spans="1:8" x14ac:dyDescent="0.2">
      <c r="A622" s="15" t="s">
        <v>84</v>
      </c>
      <c r="B622" s="15" t="s">
        <v>81</v>
      </c>
      <c r="C622" s="15" t="s">
        <v>82</v>
      </c>
      <c r="D622" s="15" t="s">
        <v>178</v>
      </c>
      <c r="E622" s="15"/>
      <c r="F622" s="15"/>
      <c r="G622" s="15"/>
      <c r="H622" s="15"/>
    </row>
    <row r="623" spans="1:8" x14ac:dyDescent="0.2">
      <c r="A623" s="16">
        <v>1160</v>
      </c>
      <c r="B623" s="14" t="s">
        <v>179</v>
      </c>
      <c r="C623" s="18">
        <f>SUM(C624:C625)</f>
        <v>0</v>
      </c>
    </row>
    <row r="624" spans="1:8" x14ac:dyDescent="0.2">
      <c r="A624" s="16">
        <v>1161</v>
      </c>
      <c r="B624" s="14" t="s">
        <v>180</v>
      </c>
      <c r="C624" s="18">
        <v>0</v>
      </c>
    </row>
    <row r="625" spans="1:8" x14ac:dyDescent="0.2">
      <c r="A625" s="16">
        <v>1162</v>
      </c>
      <c r="B625" s="14" t="s">
        <v>181</v>
      </c>
      <c r="C625" s="18">
        <v>0</v>
      </c>
    </row>
    <row r="627" spans="1:8" x14ac:dyDescent="0.2">
      <c r="A627" s="13" t="s">
        <v>563</v>
      </c>
      <c r="B627" s="13"/>
      <c r="C627" s="13"/>
      <c r="D627" s="13"/>
      <c r="E627" s="13"/>
      <c r="F627" s="13"/>
      <c r="G627" s="13"/>
      <c r="H627" s="13"/>
    </row>
    <row r="628" spans="1:8" x14ac:dyDescent="0.2">
      <c r="A628" s="15" t="s">
        <v>84</v>
      </c>
      <c r="B628" s="15" t="s">
        <v>81</v>
      </c>
      <c r="C628" s="15" t="s">
        <v>82</v>
      </c>
      <c r="D628" s="15" t="s">
        <v>125</v>
      </c>
      <c r="E628" s="15"/>
      <c r="F628" s="15"/>
      <c r="G628" s="15"/>
      <c r="H628" s="15"/>
    </row>
    <row r="629" spans="1:8" x14ac:dyDescent="0.2">
      <c r="A629" s="16">
        <v>1190</v>
      </c>
      <c r="B629" s="14" t="s">
        <v>490</v>
      </c>
      <c r="C629" s="18">
        <f>SUM(C630:C633)</f>
        <v>0</v>
      </c>
    </row>
    <row r="630" spans="1:8" x14ac:dyDescent="0.2">
      <c r="A630" s="16">
        <v>1191</v>
      </c>
      <c r="B630" s="14" t="s">
        <v>483</v>
      </c>
      <c r="C630" s="18">
        <v>0</v>
      </c>
    </row>
    <row r="631" spans="1:8" x14ac:dyDescent="0.2">
      <c r="A631" s="16">
        <v>1192</v>
      </c>
      <c r="B631" s="14" t="s">
        <v>484</v>
      </c>
      <c r="C631" s="18">
        <v>0</v>
      </c>
    </row>
    <row r="632" spans="1:8" x14ac:dyDescent="0.2">
      <c r="A632" s="16">
        <v>1193</v>
      </c>
      <c r="B632" s="14" t="s">
        <v>485</v>
      </c>
      <c r="C632" s="18">
        <v>0</v>
      </c>
    </row>
    <row r="633" spans="1:8" x14ac:dyDescent="0.2">
      <c r="A633" s="16">
        <v>1194</v>
      </c>
      <c r="B633" s="14" t="s">
        <v>486</v>
      </c>
      <c r="C633" s="18">
        <v>0</v>
      </c>
    </row>
    <row r="634" spans="1:8" x14ac:dyDescent="0.2">
      <c r="A634" s="16">
        <v>1290</v>
      </c>
      <c r="B634" s="14" t="s">
        <v>182</v>
      </c>
      <c r="C634" s="18">
        <f>SUM(C635:C637)</f>
        <v>14616191.310000001</v>
      </c>
    </row>
    <row r="635" spans="1:8" x14ac:dyDescent="0.2">
      <c r="A635" s="16">
        <v>1291</v>
      </c>
      <c r="B635" s="14" t="s">
        <v>183</v>
      </c>
      <c r="C635" s="18">
        <v>0</v>
      </c>
    </row>
    <row r="636" spans="1:8" x14ac:dyDescent="0.2">
      <c r="A636" s="16">
        <v>1292</v>
      </c>
      <c r="B636" s="14" t="s">
        <v>184</v>
      </c>
      <c r="C636" s="18">
        <v>0</v>
      </c>
    </row>
    <row r="637" spans="1:8" x14ac:dyDescent="0.2">
      <c r="A637" s="16">
        <v>1293</v>
      </c>
      <c r="B637" s="14" t="s">
        <v>185</v>
      </c>
      <c r="C637" s="18">
        <v>14616191.310000001</v>
      </c>
    </row>
    <row r="639" spans="1:8" x14ac:dyDescent="0.2">
      <c r="A639" s="13" t="s">
        <v>103</v>
      </c>
      <c r="B639" s="13"/>
      <c r="C639" s="13"/>
      <c r="D639" s="13"/>
      <c r="E639" s="13"/>
      <c r="F639" s="13"/>
      <c r="G639" s="13"/>
      <c r="H639" s="13"/>
    </row>
    <row r="640" spans="1:8" x14ac:dyDescent="0.2">
      <c r="A640" s="15" t="s">
        <v>84</v>
      </c>
      <c r="B640" s="15" t="s">
        <v>81</v>
      </c>
      <c r="C640" s="15" t="s">
        <v>82</v>
      </c>
      <c r="D640" s="15" t="s">
        <v>121</v>
      </c>
      <c r="E640" s="15" t="s">
        <v>122</v>
      </c>
      <c r="F640" s="15" t="s">
        <v>123</v>
      </c>
      <c r="G640" s="15" t="s">
        <v>186</v>
      </c>
      <c r="H640" s="15" t="s">
        <v>582</v>
      </c>
    </row>
    <row r="641" spans="1:12" x14ac:dyDescent="0.2">
      <c r="A641" s="16">
        <v>2110</v>
      </c>
      <c r="B641" s="14" t="s">
        <v>187</v>
      </c>
      <c r="C641" s="18">
        <f>SUM(C642:C650)</f>
        <v>23989478.530000001</v>
      </c>
      <c r="D641" s="18">
        <f>SUM(D642:D650)</f>
        <v>23989478.530000001</v>
      </c>
      <c r="E641" s="18">
        <f>SUM(E642:E650)</f>
        <v>0</v>
      </c>
      <c r="F641" s="18">
        <f>SUM(F642:F650)</f>
        <v>0</v>
      </c>
      <c r="G641" s="18">
        <f>SUM(G642:G650)</f>
        <v>0</v>
      </c>
      <c r="I641" s="165"/>
      <c r="J641" s="165"/>
      <c r="K641" s="165"/>
      <c r="L641" s="165"/>
    </row>
    <row r="642" spans="1:12" x14ac:dyDescent="0.2">
      <c r="A642" s="16">
        <v>2111</v>
      </c>
      <c r="B642" s="14" t="s">
        <v>188</v>
      </c>
      <c r="C642" s="165">
        <v>3560953.05</v>
      </c>
      <c r="D642" s="165">
        <v>3560953.05</v>
      </c>
      <c r="E642" s="18">
        <v>0</v>
      </c>
      <c r="F642" s="18">
        <v>0</v>
      </c>
      <c r="G642" s="18">
        <v>0</v>
      </c>
      <c r="I642" s="165"/>
      <c r="J642" s="165"/>
      <c r="K642" s="165"/>
      <c r="L642" s="165"/>
    </row>
    <row r="643" spans="1:12" x14ac:dyDescent="0.2">
      <c r="A643" s="16">
        <v>2112</v>
      </c>
      <c r="B643" s="14" t="s">
        <v>189</v>
      </c>
      <c r="C643" s="165">
        <v>7267499.0800000001</v>
      </c>
      <c r="D643" s="165">
        <v>7267499.0800000001</v>
      </c>
      <c r="E643" s="18">
        <v>0</v>
      </c>
      <c r="F643" s="18">
        <v>0</v>
      </c>
      <c r="G643" s="18">
        <v>0</v>
      </c>
      <c r="I643" s="165"/>
      <c r="J643" s="165"/>
      <c r="K643" s="165"/>
      <c r="L643" s="165"/>
    </row>
    <row r="644" spans="1:12" x14ac:dyDescent="0.2">
      <c r="A644" s="16">
        <v>2113</v>
      </c>
      <c r="B644" s="14" t="s">
        <v>190</v>
      </c>
      <c r="C644" s="165">
        <v>633820.72</v>
      </c>
      <c r="D644" s="165">
        <v>633820.72</v>
      </c>
      <c r="E644" s="18">
        <v>0</v>
      </c>
      <c r="F644" s="18">
        <v>0</v>
      </c>
      <c r="G644" s="18">
        <v>0</v>
      </c>
      <c r="I644" s="165"/>
      <c r="J644" s="165"/>
      <c r="K644" s="165"/>
      <c r="L644" s="165"/>
    </row>
    <row r="645" spans="1:12" x14ac:dyDescent="0.2">
      <c r="A645" s="16">
        <v>2114</v>
      </c>
      <c r="B645" s="14" t="s">
        <v>191</v>
      </c>
      <c r="C645" s="165">
        <v>0</v>
      </c>
      <c r="D645" s="165">
        <v>0</v>
      </c>
      <c r="E645" s="18">
        <v>0</v>
      </c>
      <c r="F645" s="18">
        <v>0</v>
      </c>
      <c r="G645" s="18">
        <v>0</v>
      </c>
      <c r="I645" s="165"/>
      <c r="J645" s="165"/>
      <c r="K645" s="165"/>
      <c r="L645" s="165"/>
    </row>
    <row r="646" spans="1:12" x14ac:dyDescent="0.2">
      <c r="A646" s="16">
        <v>2115</v>
      </c>
      <c r="B646" s="14" t="s">
        <v>192</v>
      </c>
      <c r="C646" s="165">
        <v>134583.31</v>
      </c>
      <c r="D646" s="165">
        <v>134583.31</v>
      </c>
      <c r="E646" s="18">
        <v>0</v>
      </c>
      <c r="F646" s="18">
        <v>0</v>
      </c>
      <c r="G646" s="18">
        <v>0</v>
      </c>
      <c r="I646" s="165"/>
      <c r="J646" s="165"/>
      <c r="K646" s="165"/>
      <c r="L646" s="165"/>
    </row>
    <row r="647" spans="1:12" x14ac:dyDescent="0.2">
      <c r="A647" s="16">
        <v>2116</v>
      </c>
      <c r="B647" s="14" t="s">
        <v>193</v>
      </c>
      <c r="C647" s="165">
        <v>0</v>
      </c>
      <c r="D647" s="165">
        <v>0</v>
      </c>
      <c r="E647" s="18">
        <v>0</v>
      </c>
      <c r="F647" s="18">
        <v>0</v>
      </c>
      <c r="G647" s="18">
        <v>0</v>
      </c>
      <c r="I647" s="165"/>
      <c r="J647" s="165"/>
      <c r="K647" s="165"/>
      <c r="L647" s="165"/>
    </row>
    <row r="648" spans="1:12" x14ac:dyDescent="0.2">
      <c r="A648" s="16">
        <v>2117</v>
      </c>
      <c r="B648" s="14" t="s">
        <v>194</v>
      </c>
      <c r="C648" s="165">
        <v>9776561.0399999991</v>
      </c>
      <c r="D648" s="165">
        <v>9776561.0399999991</v>
      </c>
      <c r="E648" s="18">
        <v>0</v>
      </c>
      <c r="F648" s="18">
        <v>0</v>
      </c>
      <c r="G648" s="18">
        <v>0</v>
      </c>
      <c r="I648" s="165"/>
      <c r="J648" s="165"/>
      <c r="K648" s="165"/>
      <c r="L648" s="165"/>
    </row>
    <row r="649" spans="1:12" x14ac:dyDescent="0.2">
      <c r="A649" s="16">
        <v>2118</v>
      </c>
      <c r="B649" s="14" t="s">
        <v>195</v>
      </c>
      <c r="C649" s="165">
        <v>0</v>
      </c>
      <c r="D649" s="165">
        <v>0</v>
      </c>
      <c r="E649" s="18">
        <v>0</v>
      </c>
      <c r="F649" s="18">
        <v>0</v>
      </c>
      <c r="G649" s="18">
        <v>0</v>
      </c>
      <c r="I649" s="165"/>
      <c r="J649" s="165"/>
      <c r="K649" s="165"/>
      <c r="L649" s="165"/>
    </row>
    <row r="650" spans="1:12" x14ac:dyDescent="0.2">
      <c r="A650" s="16">
        <v>2119</v>
      </c>
      <c r="B650" s="14" t="s">
        <v>196</v>
      </c>
      <c r="C650" s="165">
        <v>2616061.33</v>
      </c>
      <c r="D650" s="165">
        <v>2616061.33</v>
      </c>
      <c r="E650" s="18">
        <v>0</v>
      </c>
      <c r="F650" s="18">
        <v>0</v>
      </c>
      <c r="G650" s="18">
        <v>0</v>
      </c>
      <c r="I650" s="165"/>
      <c r="J650" s="165"/>
      <c r="K650" s="165"/>
      <c r="L650" s="165"/>
    </row>
    <row r="651" spans="1:12" x14ac:dyDescent="0.2">
      <c r="A651" s="16">
        <v>2120</v>
      </c>
      <c r="B651" s="14" t="s">
        <v>197</v>
      </c>
      <c r="C651" s="18">
        <f>SUM(C652:C654)</f>
        <v>0</v>
      </c>
      <c r="D651" s="18">
        <f t="shared" ref="D651:G651" si="2">SUM(D652:D654)</f>
        <v>0</v>
      </c>
      <c r="E651" s="18">
        <f t="shared" si="2"/>
        <v>0</v>
      </c>
      <c r="F651" s="18">
        <f t="shared" si="2"/>
        <v>0</v>
      </c>
      <c r="G651" s="18">
        <f t="shared" si="2"/>
        <v>0</v>
      </c>
      <c r="I651" s="165"/>
      <c r="J651" s="165"/>
      <c r="K651" s="165"/>
      <c r="L651" s="165"/>
    </row>
    <row r="652" spans="1:12" x14ac:dyDescent="0.2">
      <c r="A652" s="16">
        <v>2121</v>
      </c>
      <c r="B652" s="14" t="s">
        <v>198</v>
      </c>
      <c r="C652" s="18">
        <v>0</v>
      </c>
      <c r="D652" s="18">
        <f>C652</f>
        <v>0</v>
      </c>
      <c r="E652" s="18">
        <v>0</v>
      </c>
      <c r="F652" s="18">
        <v>0</v>
      </c>
      <c r="G652" s="18">
        <v>0</v>
      </c>
      <c r="I652" s="165"/>
      <c r="J652" s="165"/>
      <c r="K652" s="165"/>
      <c r="L652" s="165"/>
    </row>
    <row r="653" spans="1:12" x14ac:dyDescent="0.2">
      <c r="A653" s="16">
        <v>2122</v>
      </c>
      <c r="B653" s="14" t="s">
        <v>199</v>
      </c>
      <c r="C653" s="18">
        <v>0</v>
      </c>
      <c r="D653" s="18">
        <f t="shared" ref="D653:D654" si="3">C653</f>
        <v>0</v>
      </c>
      <c r="E653" s="18">
        <v>0</v>
      </c>
      <c r="F653" s="18">
        <v>0</v>
      </c>
      <c r="G653" s="18">
        <v>0</v>
      </c>
      <c r="I653" s="165"/>
      <c r="J653" s="165"/>
      <c r="K653" s="165"/>
      <c r="L653" s="165"/>
    </row>
    <row r="654" spans="1:12" x14ac:dyDescent="0.2">
      <c r="A654" s="16">
        <v>2129</v>
      </c>
      <c r="B654" s="14" t="s">
        <v>200</v>
      </c>
      <c r="C654" s="18">
        <v>0</v>
      </c>
      <c r="D654" s="18">
        <f t="shared" si="3"/>
        <v>0</v>
      </c>
      <c r="E654" s="18">
        <v>0</v>
      </c>
      <c r="F654" s="18">
        <v>0</v>
      </c>
      <c r="G654" s="18">
        <v>0</v>
      </c>
      <c r="I654" s="165"/>
      <c r="J654" s="165"/>
      <c r="K654" s="165"/>
      <c r="L654" s="165"/>
    </row>
    <row r="656" spans="1:12" x14ac:dyDescent="0.2">
      <c r="A656" s="13" t="s">
        <v>104</v>
      </c>
      <c r="B656" s="13"/>
      <c r="C656" s="13"/>
      <c r="D656" s="13"/>
      <c r="E656" s="13"/>
      <c r="F656" s="13"/>
      <c r="G656" s="13"/>
      <c r="H656" s="13"/>
    </row>
    <row r="657" spans="1:8" x14ac:dyDescent="0.2">
      <c r="A657" s="15" t="s">
        <v>84</v>
      </c>
      <c r="B657" s="15" t="s">
        <v>81</v>
      </c>
      <c r="C657" s="15" t="s">
        <v>82</v>
      </c>
      <c r="D657" s="15" t="s">
        <v>85</v>
      </c>
      <c r="E657" s="15" t="s">
        <v>125</v>
      </c>
      <c r="F657" s="15"/>
      <c r="G657" s="15"/>
      <c r="H657" s="15"/>
    </row>
    <row r="658" spans="1:8" x14ac:dyDescent="0.2">
      <c r="A658" s="16">
        <v>2160</v>
      </c>
      <c r="B658" s="14" t="s">
        <v>201</v>
      </c>
      <c r="C658" s="18">
        <f>SUM(C659:C664)</f>
        <v>3513</v>
      </c>
    </row>
    <row r="659" spans="1:8" x14ac:dyDescent="0.2">
      <c r="A659" s="16">
        <v>2161</v>
      </c>
      <c r="B659" s="14" t="s">
        <v>202</v>
      </c>
      <c r="C659" s="18">
        <v>3513</v>
      </c>
    </row>
    <row r="660" spans="1:8" x14ac:dyDescent="0.2">
      <c r="A660" s="16">
        <v>2162</v>
      </c>
      <c r="B660" s="14" t="s">
        <v>203</v>
      </c>
      <c r="C660" s="18">
        <v>0</v>
      </c>
    </row>
    <row r="661" spans="1:8" x14ac:dyDescent="0.2">
      <c r="A661" s="16">
        <v>2163</v>
      </c>
      <c r="B661" s="14" t="s">
        <v>204</v>
      </c>
      <c r="C661" s="18">
        <v>0</v>
      </c>
    </row>
    <row r="662" spans="1:8" x14ac:dyDescent="0.2">
      <c r="A662" s="16">
        <v>2164</v>
      </c>
      <c r="B662" s="14" t="s">
        <v>205</v>
      </c>
      <c r="C662" s="18">
        <v>0</v>
      </c>
    </row>
    <row r="663" spans="1:8" x14ac:dyDescent="0.2">
      <c r="A663" s="16">
        <v>2165</v>
      </c>
      <c r="B663" s="14" t="s">
        <v>206</v>
      </c>
      <c r="C663" s="18">
        <v>0</v>
      </c>
    </row>
    <row r="664" spans="1:8" x14ac:dyDescent="0.2">
      <c r="A664" s="16">
        <v>2166</v>
      </c>
      <c r="B664" s="14" t="s">
        <v>207</v>
      </c>
      <c r="C664" s="18">
        <v>0</v>
      </c>
    </row>
    <row r="665" spans="1:8" x14ac:dyDescent="0.2">
      <c r="A665" s="16">
        <v>2250</v>
      </c>
      <c r="B665" s="14" t="s">
        <v>208</v>
      </c>
      <c r="C665" s="18">
        <f>SUM(C666:C671)</f>
        <v>0</v>
      </c>
    </row>
    <row r="666" spans="1:8" x14ac:dyDescent="0.2">
      <c r="A666" s="16">
        <v>2251</v>
      </c>
      <c r="B666" s="14" t="s">
        <v>209</v>
      </c>
      <c r="C666" s="18">
        <v>0</v>
      </c>
    </row>
    <row r="667" spans="1:8" x14ac:dyDescent="0.2">
      <c r="A667" s="16">
        <v>2252</v>
      </c>
      <c r="B667" s="14" t="s">
        <v>210</v>
      </c>
      <c r="C667" s="18">
        <v>0</v>
      </c>
    </row>
    <row r="668" spans="1:8" x14ac:dyDescent="0.2">
      <c r="A668" s="16">
        <v>2253</v>
      </c>
      <c r="B668" s="14" t="s">
        <v>211</v>
      </c>
      <c r="C668" s="18">
        <v>0</v>
      </c>
    </row>
    <row r="669" spans="1:8" x14ac:dyDescent="0.2">
      <c r="A669" s="16">
        <v>2254</v>
      </c>
      <c r="B669" s="14" t="s">
        <v>212</v>
      </c>
      <c r="C669" s="18">
        <v>0</v>
      </c>
    </row>
    <row r="670" spans="1:8" x14ac:dyDescent="0.2">
      <c r="A670" s="16">
        <v>2255</v>
      </c>
      <c r="B670" s="14" t="s">
        <v>213</v>
      </c>
      <c r="C670" s="18">
        <v>0</v>
      </c>
    </row>
    <row r="671" spans="1:8" x14ac:dyDescent="0.2">
      <c r="A671" s="16">
        <v>2256</v>
      </c>
      <c r="B671" s="14" t="s">
        <v>214</v>
      </c>
      <c r="C671" s="18">
        <v>0</v>
      </c>
    </row>
    <row r="673" spans="1:8" x14ac:dyDescent="0.2">
      <c r="A673" s="13" t="s">
        <v>564</v>
      </c>
      <c r="B673" s="13"/>
      <c r="C673" s="13"/>
      <c r="D673" s="13"/>
      <c r="E673" s="13"/>
      <c r="F673" s="13"/>
      <c r="G673" s="13"/>
      <c r="H673" s="13"/>
    </row>
    <row r="674" spans="1:8" x14ac:dyDescent="0.2">
      <c r="A674" s="17" t="s">
        <v>84</v>
      </c>
      <c r="B674" s="17" t="s">
        <v>81</v>
      </c>
      <c r="C674" s="17" t="s">
        <v>82</v>
      </c>
      <c r="D674" s="17" t="s">
        <v>85</v>
      </c>
      <c r="E674" s="17" t="s">
        <v>125</v>
      </c>
      <c r="F674" s="17"/>
      <c r="G674" s="17"/>
      <c r="H674" s="17"/>
    </row>
    <row r="675" spans="1:8" x14ac:dyDescent="0.2">
      <c r="A675" s="16">
        <v>2150</v>
      </c>
      <c r="B675" s="14" t="s">
        <v>565</v>
      </c>
      <c r="C675" s="18">
        <f>SUM(C676:C678)</f>
        <v>0</v>
      </c>
    </row>
    <row r="676" spans="1:8" x14ac:dyDescent="0.2">
      <c r="A676" s="16">
        <v>2151</v>
      </c>
      <c r="B676" s="14" t="s">
        <v>566</v>
      </c>
      <c r="C676" s="18">
        <v>0</v>
      </c>
    </row>
    <row r="677" spans="1:8" x14ac:dyDescent="0.2">
      <c r="A677" s="16">
        <v>2152</v>
      </c>
      <c r="B677" s="14" t="s">
        <v>567</v>
      </c>
      <c r="C677" s="18">
        <v>0</v>
      </c>
    </row>
    <row r="678" spans="1:8" x14ac:dyDescent="0.2">
      <c r="A678" s="16">
        <v>2159</v>
      </c>
      <c r="B678" s="14" t="s">
        <v>215</v>
      </c>
      <c r="C678" s="18">
        <v>0</v>
      </c>
    </row>
    <row r="679" spans="1:8" x14ac:dyDescent="0.2">
      <c r="A679" s="16">
        <v>2240</v>
      </c>
      <c r="B679" s="14" t="s">
        <v>217</v>
      </c>
      <c r="C679" s="18">
        <f>SUM(C680:C682)</f>
        <v>0</v>
      </c>
    </row>
    <row r="680" spans="1:8" x14ac:dyDescent="0.2">
      <c r="A680" s="16">
        <v>2241</v>
      </c>
      <c r="B680" s="14" t="s">
        <v>218</v>
      </c>
      <c r="C680" s="18">
        <v>0</v>
      </c>
    </row>
    <row r="681" spans="1:8" x14ac:dyDescent="0.2">
      <c r="A681" s="16">
        <v>2242</v>
      </c>
      <c r="B681" s="14" t="s">
        <v>219</v>
      </c>
      <c r="C681" s="18">
        <v>0</v>
      </c>
    </row>
    <row r="682" spans="1:8" x14ac:dyDescent="0.2">
      <c r="A682" s="16">
        <v>2249</v>
      </c>
      <c r="B682" s="14" t="s">
        <v>220</v>
      </c>
      <c r="C682" s="18">
        <v>0</v>
      </c>
    </row>
    <row r="684" spans="1:8" x14ac:dyDescent="0.2">
      <c r="A684" s="116" t="s">
        <v>568</v>
      </c>
      <c r="B684" s="116"/>
      <c r="C684" s="116"/>
      <c r="D684" s="116"/>
      <c r="E684" s="116"/>
    </row>
    <row r="685" spans="1:8" x14ac:dyDescent="0.2">
      <c r="A685" s="117" t="s">
        <v>84</v>
      </c>
      <c r="B685" s="117" t="s">
        <v>81</v>
      </c>
      <c r="C685" s="117" t="s">
        <v>82</v>
      </c>
      <c r="D685" s="118" t="s">
        <v>85</v>
      </c>
      <c r="E685" s="118" t="s">
        <v>125</v>
      </c>
    </row>
    <row r="686" spans="1:8" x14ac:dyDescent="0.2">
      <c r="A686" s="119">
        <v>2170</v>
      </c>
      <c r="B686" s="120" t="s">
        <v>569</v>
      </c>
      <c r="C686" s="121">
        <f>SUM(C687:C689)</f>
        <v>0</v>
      </c>
      <c r="D686" s="120"/>
      <c r="E686" s="120"/>
    </row>
    <row r="687" spans="1:8" x14ac:dyDescent="0.2">
      <c r="A687" s="119">
        <v>2171</v>
      </c>
      <c r="B687" s="120" t="s">
        <v>570</v>
      </c>
      <c r="C687" s="121">
        <v>0</v>
      </c>
      <c r="D687" s="120"/>
      <c r="E687" s="120"/>
    </row>
    <row r="688" spans="1:8" x14ac:dyDescent="0.2">
      <c r="A688" s="119">
        <v>2172</v>
      </c>
      <c r="B688" s="120" t="s">
        <v>571</v>
      </c>
      <c r="C688" s="121">
        <v>0</v>
      </c>
      <c r="D688" s="120"/>
      <c r="E688" s="120"/>
    </row>
    <row r="689" spans="1:7" x14ac:dyDescent="0.2">
      <c r="A689" s="119">
        <v>2179</v>
      </c>
      <c r="B689" s="120" t="s">
        <v>572</v>
      </c>
      <c r="C689" s="121">
        <v>0</v>
      </c>
      <c r="D689" s="120"/>
      <c r="E689" s="120"/>
    </row>
    <row r="690" spans="1:7" x14ac:dyDescent="0.2">
      <c r="A690" s="119">
        <v>2260</v>
      </c>
      <c r="B690" s="120" t="s">
        <v>573</v>
      </c>
      <c r="C690" s="121">
        <f>SUM(C691:C694)</f>
        <v>0</v>
      </c>
      <c r="D690" s="120"/>
      <c r="E690" s="120"/>
    </row>
    <row r="691" spans="1:7" x14ac:dyDescent="0.2">
      <c r="A691" s="119">
        <v>2261</v>
      </c>
      <c r="B691" s="120" t="s">
        <v>574</v>
      </c>
      <c r="C691" s="121">
        <v>0</v>
      </c>
      <c r="D691" s="120"/>
      <c r="E691" s="120"/>
    </row>
    <row r="692" spans="1:7" x14ac:dyDescent="0.2">
      <c r="A692" s="119">
        <v>2262</v>
      </c>
      <c r="B692" s="120" t="s">
        <v>575</v>
      </c>
      <c r="C692" s="121">
        <v>0</v>
      </c>
      <c r="D692" s="120"/>
      <c r="E692" s="120"/>
    </row>
    <row r="693" spans="1:7" x14ac:dyDescent="0.2">
      <c r="A693" s="119">
        <v>2263</v>
      </c>
      <c r="B693" s="120" t="s">
        <v>576</v>
      </c>
      <c r="C693" s="121">
        <v>0</v>
      </c>
      <c r="D693" s="120"/>
      <c r="E693" s="120"/>
    </row>
    <row r="694" spans="1:7" x14ac:dyDescent="0.2">
      <c r="A694" s="119">
        <v>2269</v>
      </c>
      <c r="B694" s="120" t="s">
        <v>577</v>
      </c>
      <c r="C694" s="121">
        <v>0</v>
      </c>
      <c r="D694" s="120"/>
      <c r="E694" s="120"/>
    </row>
    <row r="695" spans="1:7" x14ac:dyDescent="0.2">
      <c r="A695" s="120"/>
      <c r="B695" s="120"/>
      <c r="C695" s="120"/>
      <c r="D695" s="120"/>
      <c r="E695" s="120"/>
    </row>
    <row r="696" spans="1:7" x14ac:dyDescent="0.2">
      <c r="A696" s="116" t="s">
        <v>578</v>
      </c>
      <c r="B696" s="116"/>
      <c r="C696" s="116"/>
      <c r="D696" s="116"/>
      <c r="E696" s="116"/>
    </row>
    <row r="697" spans="1:7" x14ac:dyDescent="0.2">
      <c r="A697" s="117" t="s">
        <v>84</v>
      </c>
      <c r="B697" s="117" t="s">
        <v>81</v>
      </c>
      <c r="C697" s="117" t="s">
        <v>82</v>
      </c>
      <c r="D697" s="118" t="s">
        <v>85</v>
      </c>
      <c r="E697" s="118" t="s">
        <v>125</v>
      </c>
    </row>
    <row r="698" spans="1:7" x14ac:dyDescent="0.2">
      <c r="A698" s="119">
        <v>2190</v>
      </c>
      <c r="B698" s="120" t="s">
        <v>579</v>
      </c>
      <c r="C698" s="121">
        <f>SUM(C699:C701)</f>
        <v>4731859.72</v>
      </c>
      <c r="D698" s="120"/>
      <c r="E698" s="120"/>
      <c r="F698" s="165"/>
      <c r="G698" s="167"/>
    </row>
    <row r="699" spans="1:7" x14ac:dyDescent="0.2">
      <c r="A699" s="119">
        <v>2191</v>
      </c>
      <c r="B699" s="120" t="s">
        <v>580</v>
      </c>
      <c r="C699" s="167">
        <v>4731560.7699999996</v>
      </c>
      <c r="D699" s="120"/>
      <c r="E699" s="120"/>
      <c r="F699" s="166"/>
      <c r="G699" s="167"/>
    </row>
    <row r="700" spans="1:7" x14ac:dyDescent="0.2">
      <c r="A700" s="119">
        <v>2192</v>
      </c>
      <c r="B700" s="120" t="s">
        <v>581</v>
      </c>
      <c r="C700" s="167">
        <v>0</v>
      </c>
      <c r="D700" s="120"/>
      <c r="E700" s="120"/>
      <c r="F700" s="166"/>
      <c r="G700" s="167"/>
    </row>
    <row r="701" spans="1:7" x14ac:dyDescent="0.2">
      <c r="A701" s="119">
        <v>2199</v>
      </c>
      <c r="B701" s="120" t="s">
        <v>216</v>
      </c>
      <c r="C701" s="167">
        <v>298.95</v>
      </c>
      <c r="D701" s="120"/>
      <c r="E701" s="120"/>
      <c r="F701" s="166"/>
      <c r="G701" s="167"/>
    </row>
    <row r="702" spans="1:7" x14ac:dyDescent="0.2">
      <c r="A702" s="120"/>
      <c r="B702" s="120"/>
      <c r="C702" s="120"/>
      <c r="D702" s="120"/>
      <c r="E702" s="120"/>
    </row>
    <row r="703" spans="1:7" x14ac:dyDescent="0.2">
      <c r="A703" s="120"/>
      <c r="B703" s="120"/>
      <c r="C703" s="120"/>
      <c r="D703" s="120"/>
      <c r="E703" s="120"/>
    </row>
    <row r="704" spans="1:7" x14ac:dyDescent="0.2">
      <c r="A704" s="120"/>
      <c r="B704" s="120" t="s">
        <v>516</v>
      </c>
      <c r="C704" s="120"/>
      <c r="D704" s="120"/>
      <c r="E704" s="120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B30" sqref="B30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81" t="s">
        <v>599</v>
      </c>
      <c r="B1" s="181"/>
      <c r="C1" s="181"/>
      <c r="D1" s="21" t="s">
        <v>496</v>
      </c>
      <c r="E1" s="22">
        <v>2024</v>
      </c>
    </row>
    <row r="2" spans="1:5" ht="18.95" customHeight="1" x14ac:dyDescent="0.2">
      <c r="A2" s="181" t="s">
        <v>502</v>
      </c>
      <c r="B2" s="181"/>
      <c r="C2" s="181"/>
      <c r="D2" s="21" t="s">
        <v>497</v>
      </c>
      <c r="E2" s="22" t="s">
        <v>499</v>
      </c>
    </row>
    <row r="3" spans="1:5" ht="18.95" customHeight="1" x14ac:dyDescent="0.2">
      <c r="A3" s="181" t="s">
        <v>600</v>
      </c>
      <c r="B3" s="181"/>
      <c r="C3" s="181"/>
      <c r="D3" s="21" t="s">
        <v>498</v>
      </c>
      <c r="E3" s="22">
        <v>3</v>
      </c>
    </row>
    <row r="4" spans="1:5" ht="18.95" customHeight="1" x14ac:dyDescent="0.2">
      <c r="A4" s="181" t="s">
        <v>514</v>
      </c>
      <c r="B4" s="181"/>
      <c r="C4" s="181"/>
      <c r="D4" s="21"/>
      <c r="E4" s="22"/>
    </row>
    <row r="5" spans="1:5" x14ac:dyDescent="0.2">
      <c r="A5" s="24" t="s">
        <v>114</v>
      </c>
      <c r="B5" s="25"/>
      <c r="C5" s="25"/>
      <c r="D5" s="25"/>
      <c r="E5" s="25"/>
    </row>
    <row r="7" spans="1:5" x14ac:dyDescent="0.2">
      <c r="A7" s="25" t="s">
        <v>105</v>
      </c>
      <c r="B7" s="25"/>
      <c r="C7" s="25"/>
      <c r="D7" s="25"/>
      <c r="E7" s="25"/>
    </row>
    <row r="8" spans="1:5" x14ac:dyDescent="0.2">
      <c r="A8" s="26" t="s">
        <v>84</v>
      </c>
      <c r="B8" s="26" t="s">
        <v>81</v>
      </c>
      <c r="C8" s="26" t="s">
        <v>82</v>
      </c>
      <c r="D8" s="26" t="s">
        <v>83</v>
      </c>
      <c r="E8" s="26" t="s">
        <v>85</v>
      </c>
    </row>
    <row r="9" spans="1:5" x14ac:dyDescent="0.2">
      <c r="A9" s="27">
        <v>3110</v>
      </c>
      <c r="B9" s="23" t="s">
        <v>251</v>
      </c>
      <c r="C9" s="28">
        <v>0</v>
      </c>
    </row>
    <row r="10" spans="1:5" x14ac:dyDescent="0.2">
      <c r="A10" s="27">
        <v>3120</v>
      </c>
      <c r="B10" s="23" t="s">
        <v>382</v>
      </c>
      <c r="C10" s="28">
        <v>3923963.31</v>
      </c>
    </row>
    <row r="11" spans="1:5" x14ac:dyDescent="0.2">
      <c r="A11" s="27">
        <v>3130</v>
      </c>
      <c r="B11" s="23" t="s">
        <v>383</v>
      </c>
      <c r="C11" s="28">
        <v>0</v>
      </c>
    </row>
    <row r="13" spans="1:5" x14ac:dyDescent="0.2">
      <c r="A13" s="25" t="s">
        <v>106</v>
      </c>
      <c r="B13" s="25"/>
      <c r="C13" s="25"/>
      <c r="D13" s="25"/>
      <c r="E13" s="25"/>
    </row>
    <row r="14" spans="1:5" x14ac:dyDescent="0.2">
      <c r="A14" s="26" t="s">
        <v>84</v>
      </c>
      <c r="B14" s="26" t="s">
        <v>81</v>
      </c>
      <c r="C14" s="26" t="s">
        <v>82</v>
      </c>
      <c r="D14" s="26" t="s">
        <v>384</v>
      </c>
      <c r="E14" s="26"/>
    </row>
    <row r="15" spans="1:5" x14ac:dyDescent="0.2">
      <c r="A15" s="27">
        <v>3210</v>
      </c>
      <c r="B15" s="23" t="s">
        <v>385</v>
      </c>
      <c r="C15" s="28">
        <v>85089643.780000001</v>
      </c>
    </row>
    <row r="16" spans="1:5" x14ac:dyDescent="0.2">
      <c r="A16" s="27">
        <v>3220</v>
      </c>
      <c r="B16" s="23" t="s">
        <v>386</v>
      </c>
      <c r="C16" s="28">
        <v>687177908.64999998</v>
      </c>
    </row>
    <row r="17" spans="1:3" x14ac:dyDescent="0.2">
      <c r="A17" s="27">
        <v>3230</v>
      </c>
      <c r="B17" s="23" t="s">
        <v>387</v>
      </c>
      <c r="C17" s="28">
        <f>SUM(C18:C21)</f>
        <v>0</v>
      </c>
    </row>
    <row r="18" spans="1:3" x14ac:dyDescent="0.2">
      <c r="A18" s="27">
        <v>3231</v>
      </c>
      <c r="B18" s="23" t="s">
        <v>388</v>
      </c>
      <c r="C18" s="28">
        <v>0</v>
      </c>
    </row>
    <row r="19" spans="1:3" x14ac:dyDescent="0.2">
      <c r="A19" s="27">
        <v>3232</v>
      </c>
      <c r="B19" s="23" t="s">
        <v>389</v>
      </c>
      <c r="C19" s="28">
        <v>0</v>
      </c>
    </row>
    <row r="20" spans="1:3" x14ac:dyDescent="0.2">
      <c r="A20" s="27">
        <v>3233</v>
      </c>
      <c r="B20" s="23" t="s">
        <v>390</v>
      </c>
      <c r="C20" s="28">
        <v>0</v>
      </c>
    </row>
    <row r="21" spans="1:3" x14ac:dyDescent="0.2">
      <c r="A21" s="27">
        <v>3239</v>
      </c>
      <c r="B21" s="23" t="s">
        <v>391</v>
      </c>
      <c r="C21" s="28">
        <v>0</v>
      </c>
    </row>
    <row r="22" spans="1:3" x14ac:dyDescent="0.2">
      <c r="A22" s="27">
        <v>3240</v>
      </c>
      <c r="B22" s="23" t="s">
        <v>392</v>
      </c>
      <c r="C22" s="28">
        <f>SUM(C23:C25)</f>
        <v>50265465.109999999</v>
      </c>
    </row>
    <row r="23" spans="1:3" x14ac:dyDescent="0.2">
      <c r="A23" s="27">
        <v>3241</v>
      </c>
      <c r="B23" s="23" t="s">
        <v>393</v>
      </c>
      <c r="C23" s="28">
        <v>50265465.109999999</v>
      </c>
    </row>
    <row r="24" spans="1:3" x14ac:dyDescent="0.2">
      <c r="A24" s="27">
        <v>3242</v>
      </c>
      <c r="B24" s="23" t="s">
        <v>394</v>
      </c>
      <c r="C24" s="28">
        <v>0</v>
      </c>
    </row>
    <row r="25" spans="1:3" x14ac:dyDescent="0.2">
      <c r="A25" s="27">
        <v>3243</v>
      </c>
      <c r="B25" s="23" t="s">
        <v>395</v>
      </c>
      <c r="C25" s="28">
        <v>0</v>
      </c>
    </row>
    <row r="26" spans="1:3" x14ac:dyDescent="0.2">
      <c r="A26" s="27">
        <v>3250</v>
      </c>
      <c r="B26" s="23" t="s">
        <v>396</v>
      </c>
      <c r="C26" s="28">
        <f>SUM(C27:C28)</f>
        <v>0</v>
      </c>
    </row>
    <row r="27" spans="1:3" x14ac:dyDescent="0.2">
      <c r="A27" s="27">
        <v>3251</v>
      </c>
      <c r="B27" s="23" t="s">
        <v>397</v>
      </c>
      <c r="C27" s="28">
        <v>0</v>
      </c>
    </row>
    <row r="28" spans="1:3" x14ac:dyDescent="0.2">
      <c r="A28" s="27">
        <v>3252</v>
      </c>
      <c r="B28" s="23" t="s">
        <v>398</v>
      </c>
      <c r="C28" s="28">
        <v>0</v>
      </c>
    </row>
    <row r="30" spans="1:3" x14ac:dyDescent="0.2">
      <c r="B30" s="23" t="s">
        <v>516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0"/>
  <sheetViews>
    <sheetView topLeftCell="A118" zoomScale="130" zoomScaleNormal="130" workbookViewId="0">
      <selection activeCell="A12" sqref="A12:XFD12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81" t="s">
        <v>599</v>
      </c>
      <c r="B1" s="181"/>
      <c r="C1" s="181"/>
      <c r="D1" s="21" t="s">
        <v>496</v>
      </c>
      <c r="E1" s="22">
        <v>2024</v>
      </c>
    </row>
    <row r="2" spans="1:5" s="29" customFormat="1" ht="18.95" customHeight="1" x14ac:dyDescent="0.25">
      <c r="A2" s="181" t="s">
        <v>503</v>
      </c>
      <c r="B2" s="181"/>
      <c r="C2" s="181"/>
      <c r="D2" s="21" t="s">
        <v>497</v>
      </c>
      <c r="E2" s="22" t="s">
        <v>499</v>
      </c>
    </row>
    <row r="3" spans="1:5" s="29" customFormat="1" ht="18.95" customHeight="1" x14ac:dyDescent="0.25">
      <c r="A3" s="181" t="s">
        <v>600</v>
      </c>
      <c r="B3" s="181"/>
      <c r="C3" s="181"/>
      <c r="D3" s="21" t="s">
        <v>498</v>
      </c>
      <c r="E3" s="22">
        <v>3</v>
      </c>
    </row>
    <row r="4" spans="1:5" s="29" customFormat="1" ht="18.95" customHeight="1" x14ac:dyDescent="0.25">
      <c r="A4" s="181" t="s">
        <v>514</v>
      </c>
      <c r="B4" s="181"/>
      <c r="C4" s="181"/>
      <c r="D4" s="21"/>
      <c r="E4" s="22"/>
    </row>
    <row r="5" spans="1:5" x14ac:dyDescent="0.2">
      <c r="A5" s="24" t="s">
        <v>114</v>
      </c>
      <c r="B5" s="25"/>
      <c r="C5" s="25"/>
      <c r="D5" s="25"/>
      <c r="E5" s="25"/>
    </row>
    <row r="7" spans="1:5" x14ac:dyDescent="0.2">
      <c r="A7" s="25" t="s">
        <v>588</v>
      </c>
      <c r="B7" s="25"/>
      <c r="C7" s="25"/>
      <c r="D7" s="25"/>
      <c r="E7" s="148"/>
    </row>
    <row r="8" spans="1:5" x14ac:dyDescent="0.2">
      <c r="A8" s="26" t="s">
        <v>84</v>
      </c>
      <c r="B8" s="26" t="s">
        <v>81</v>
      </c>
      <c r="C8" s="82">
        <v>2024</v>
      </c>
      <c r="D8" s="82">
        <v>2023</v>
      </c>
      <c r="E8" s="149"/>
    </row>
    <row r="9" spans="1:5" x14ac:dyDescent="0.2">
      <c r="A9" s="27">
        <v>1111</v>
      </c>
      <c r="B9" s="23" t="s">
        <v>399</v>
      </c>
      <c r="C9" s="28">
        <v>477560.72</v>
      </c>
      <c r="D9" s="28">
        <v>1353781.96</v>
      </c>
    </row>
    <row r="10" spans="1:5" x14ac:dyDescent="0.2">
      <c r="A10" s="27">
        <v>1112</v>
      </c>
      <c r="B10" s="23" t="s">
        <v>400</v>
      </c>
      <c r="C10" s="28">
        <v>256419443.38999999</v>
      </c>
      <c r="D10" s="28">
        <v>279274582.06</v>
      </c>
    </row>
    <row r="11" spans="1:5" x14ac:dyDescent="0.2">
      <c r="A11" s="27">
        <v>1113</v>
      </c>
      <c r="B11" s="23" t="s">
        <v>401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115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116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402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403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517</v>
      </c>
      <c r="C16" s="83">
        <f>SUM(C9:C15)</f>
        <v>256897004.10999998</v>
      </c>
      <c r="D16" s="83">
        <f>SUM(D9:D15)</f>
        <v>280628364.01999998</v>
      </c>
    </row>
    <row r="19" spans="1:4" x14ac:dyDescent="0.2">
      <c r="A19" s="25" t="s">
        <v>589</v>
      </c>
      <c r="B19" s="25"/>
      <c r="C19" s="25"/>
      <c r="D19" s="25"/>
    </row>
    <row r="20" spans="1:4" x14ac:dyDescent="0.2">
      <c r="A20" s="26" t="s">
        <v>84</v>
      </c>
      <c r="B20" s="26" t="s">
        <v>81</v>
      </c>
      <c r="C20" s="82">
        <v>2024</v>
      </c>
      <c r="D20" s="82">
        <v>2023</v>
      </c>
    </row>
    <row r="21" spans="1:4" x14ac:dyDescent="0.2">
      <c r="A21" s="34">
        <v>1230</v>
      </c>
      <c r="B21" s="35" t="s">
        <v>147</v>
      </c>
      <c r="C21" s="83">
        <f>SUM(C22:C28)</f>
        <v>201693187.67000002</v>
      </c>
      <c r="D21" s="83">
        <f>SUM(D22:D28)</f>
        <v>139521516.12</v>
      </c>
    </row>
    <row r="22" spans="1:4" x14ac:dyDescent="0.2">
      <c r="A22" s="27">
        <v>1231</v>
      </c>
      <c r="B22" s="23" t="s">
        <v>148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149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150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151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152</v>
      </c>
      <c r="C26" s="28">
        <v>157043462.97</v>
      </c>
      <c r="D26" s="28">
        <v>86107959.030000001</v>
      </c>
    </row>
    <row r="27" spans="1:4" x14ac:dyDescent="0.2">
      <c r="A27" s="27">
        <v>1236</v>
      </c>
      <c r="B27" s="23" t="s">
        <v>153</v>
      </c>
      <c r="C27" s="28">
        <v>44649724.700000003</v>
      </c>
      <c r="D27" s="28">
        <v>53413557.090000004</v>
      </c>
    </row>
    <row r="28" spans="1:4" x14ac:dyDescent="0.2">
      <c r="A28" s="27">
        <v>1239</v>
      </c>
      <c r="B28" s="23" t="s">
        <v>154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155</v>
      </c>
      <c r="C29" s="83">
        <f>SUM(C30:C37)</f>
        <v>22697704.649999999</v>
      </c>
      <c r="D29" s="83">
        <f>SUM(D30:D37)</f>
        <v>31634908.52</v>
      </c>
    </row>
    <row r="30" spans="1:4" x14ac:dyDescent="0.2">
      <c r="A30" s="27">
        <v>1241</v>
      </c>
      <c r="B30" s="23" t="s">
        <v>156</v>
      </c>
      <c r="C30" s="28">
        <v>475611.73</v>
      </c>
      <c r="D30" s="28">
        <v>888925.99</v>
      </c>
    </row>
    <row r="31" spans="1:4" x14ac:dyDescent="0.2">
      <c r="A31" s="27">
        <v>1242</v>
      </c>
      <c r="B31" s="23" t="s">
        <v>157</v>
      </c>
      <c r="C31" s="28">
        <v>156252</v>
      </c>
      <c r="D31" s="28">
        <v>131212.79999999999</v>
      </c>
    </row>
    <row r="32" spans="1:4" x14ac:dyDescent="0.2">
      <c r="A32" s="27">
        <v>1243</v>
      </c>
      <c r="B32" s="23" t="s">
        <v>158</v>
      </c>
      <c r="C32" s="28">
        <v>313038.92</v>
      </c>
      <c r="D32" s="28">
        <v>40000</v>
      </c>
    </row>
    <row r="33" spans="1:5" x14ac:dyDescent="0.2">
      <c r="A33" s="27">
        <v>1244</v>
      </c>
      <c r="B33" s="23" t="s">
        <v>159</v>
      </c>
      <c r="C33" s="28">
        <v>21452130</v>
      </c>
      <c r="D33" s="28">
        <v>30379240.98</v>
      </c>
    </row>
    <row r="34" spans="1:5" x14ac:dyDescent="0.2">
      <c r="A34" s="27">
        <v>1245</v>
      </c>
      <c r="B34" s="23" t="s">
        <v>160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161</v>
      </c>
      <c r="C35" s="28">
        <v>300672</v>
      </c>
      <c r="D35" s="28">
        <v>195528.75</v>
      </c>
    </row>
    <row r="36" spans="1:5" x14ac:dyDescent="0.2">
      <c r="A36" s="27">
        <v>1247</v>
      </c>
      <c r="B36" s="23" t="s">
        <v>162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163</v>
      </c>
      <c r="C37" s="28">
        <v>0</v>
      </c>
      <c r="D37" s="28">
        <v>0</v>
      </c>
    </row>
    <row r="38" spans="1:5" x14ac:dyDescent="0.2">
      <c r="A38" s="122">
        <v>1250</v>
      </c>
      <c r="B38" s="123" t="s">
        <v>165</v>
      </c>
      <c r="C38" s="124">
        <f>SUM(C39:C43)</f>
        <v>407583.39</v>
      </c>
      <c r="D38" s="124">
        <f>SUM(D39:D43)</f>
        <v>0</v>
      </c>
    </row>
    <row r="39" spans="1:5" x14ac:dyDescent="0.2">
      <c r="A39" s="125">
        <v>1251</v>
      </c>
      <c r="B39" s="126" t="s">
        <v>166</v>
      </c>
      <c r="C39" s="127">
        <v>407583.39</v>
      </c>
      <c r="D39" s="127">
        <v>0</v>
      </c>
    </row>
    <row r="40" spans="1:5" x14ac:dyDescent="0.2">
      <c r="A40" s="125">
        <v>1252</v>
      </c>
      <c r="B40" s="126" t="s">
        <v>167</v>
      </c>
      <c r="C40" s="127">
        <v>0</v>
      </c>
      <c r="D40" s="127">
        <v>0</v>
      </c>
    </row>
    <row r="41" spans="1:5" x14ac:dyDescent="0.2">
      <c r="A41" s="125">
        <v>1253</v>
      </c>
      <c r="B41" s="126" t="s">
        <v>168</v>
      </c>
      <c r="C41" s="127">
        <v>0</v>
      </c>
      <c r="D41" s="127">
        <v>0</v>
      </c>
    </row>
    <row r="42" spans="1:5" x14ac:dyDescent="0.2">
      <c r="A42" s="125">
        <v>1254</v>
      </c>
      <c r="B42" s="126" t="s">
        <v>169</v>
      </c>
      <c r="C42" s="127">
        <v>0</v>
      </c>
      <c r="D42" s="127">
        <v>0</v>
      </c>
    </row>
    <row r="43" spans="1:5" x14ac:dyDescent="0.2">
      <c r="A43" s="125">
        <v>1259</v>
      </c>
      <c r="B43" s="126" t="s">
        <v>170</v>
      </c>
      <c r="C43" s="127">
        <v>0</v>
      </c>
      <c r="D43" s="127">
        <v>0</v>
      </c>
    </row>
    <row r="44" spans="1:5" x14ac:dyDescent="0.2">
      <c r="B44" s="84" t="s">
        <v>518</v>
      </c>
      <c r="C44" s="83">
        <f>C21+C29+C38</f>
        <v>224798475.71000001</v>
      </c>
      <c r="D44" s="83">
        <f>D21+D29+D38</f>
        <v>171156424.64000002</v>
      </c>
    </row>
    <row r="45" spans="1:5" x14ac:dyDescent="0.2">
      <c r="E45" s="147"/>
    </row>
    <row r="46" spans="1:5" x14ac:dyDescent="0.2">
      <c r="A46" s="25" t="s">
        <v>590</v>
      </c>
      <c r="B46" s="25"/>
      <c r="C46" s="25"/>
      <c r="D46" s="25"/>
      <c r="E46" s="148"/>
    </row>
    <row r="47" spans="1:5" x14ac:dyDescent="0.2">
      <c r="A47" s="26" t="s">
        <v>84</v>
      </c>
      <c r="B47" s="26" t="s">
        <v>81</v>
      </c>
      <c r="C47" s="82">
        <v>2024</v>
      </c>
      <c r="D47" s="82">
        <v>2023</v>
      </c>
      <c r="E47" s="149"/>
    </row>
    <row r="48" spans="1:5" x14ac:dyDescent="0.2">
      <c r="A48" s="34">
        <v>3210</v>
      </c>
      <c r="B48" s="35" t="s">
        <v>519</v>
      </c>
      <c r="C48" s="83">
        <v>85089643.780000001</v>
      </c>
      <c r="D48" s="83">
        <v>438375075.06</v>
      </c>
      <c r="E48" s="147"/>
    </row>
    <row r="49" spans="1:4" x14ac:dyDescent="0.2">
      <c r="A49" s="27"/>
      <c r="B49" s="84" t="s">
        <v>508</v>
      </c>
      <c r="C49" s="83">
        <f>C54+C66+C94+C97+C50</f>
        <v>18375123.379999999</v>
      </c>
      <c r="D49" s="83">
        <f>D54+D66+D94+D97+D50</f>
        <v>84317356.599999994</v>
      </c>
    </row>
    <row r="50" spans="1:4" x14ac:dyDescent="0.2">
      <c r="A50" s="91">
        <v>5100</v>
      </c>
      <c r="B50" s="92" t="s">
        <v>276</v>
      </c>
      <c r="C50" s="93">
        <f>SUM(C53+C51)</f>
        <v>0</v>
      </c>
      <c r="D50" s="93">
        <f>SUM(D53+D51)</f>
        <v>0</v>
      </c>
    </row>
    <row r="51" spans="1:4" x14ac:dyDescent="0.2">
      <c r="A51" s="130">
        <v>5120</v>
      </c>
      <c r="B51" s="144" t="s">
        <v>143</v>
      </c>
      <c r="C51" s="145">
        <f>C52</f>
        <v>0</v>
      </c>
      <c r="D51" s="145">
        <f>D52</f>
        <v>0</v>
      </c>
    </row>
    <row r="52" spans="1:4" x14ac:dyDescent="0.2">
      <c r="A52" s="119">
        <v>5120</v>
      </c>
      <c r="B52" s="146" t="s">
        <v>143</v>
      </c>
      <c r="C52" s="121">
        <v>0</v>
      </c>
      <c r="D52" s="121">
        <v>0</v>
      </c>
    </row>
    <row r="53" spans="1:4" x14ac:dyDescent="0.2">
      <c r="A53" s="94">
        <v>5130</v>
      </c>
      <c r="B53" s="95" t="s">
        <v>538</v>
      </c>
      <c r="C53" s="96">
        <v>0</v>
      </c>
      <c r="D53" s="96">
        <v>0</v>
      </c>
    </row>
    <row r="54" spans="1:4" x14ac:dyDescent="0.2">
      <c r="A54" s="34">
        <v>5400</v>
      </c>
      <c r="B54" s="35" t="s">
        <v>341</v>
      </c>
      <c r="C54" s="83">
        <f>C55+C57+C59+C61+C63</f>
        <v>0</v>
      </c>
      <c r="D54" s="83">
        <f>D55+D57+D59+D61+D63</f>
        <v>0</v>
      </c>
    </row>
    <row r="55" spans="1:4" x14ac:dyDescent="0.2">
      <c r="A55" s="27">
        <v>5410</v>
      </c>
      <c r="B55" s="23" t="s">
        <v>509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343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510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346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511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349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512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512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513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353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354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355</v>
      </c>
      <c r="C66" s="83">
        <f>C67+C76+C79+C85</f>
        <v>0</v>
      </c>
      <c r="D66" s="83">
        <f>D67+D76+D79+D85</f>
        <v>15133474.07</v>
      </c>
    </row>
    <row r="67" spans="1:4" x14ac:dyDescent="0.2">
      <c r="A67" s="27">
        <v>5510</v>
      </c>
      <c r="B67" s="23" t="s">
        <v>356</v>
      </c>
      <c r="C67" s="28">
        <f>SUM(C68:C75)</f>
        <v>0</v>
      </c>
      <c r="D67" s="28">
        <f>SUM(D68:D75)</f>
        <v>15133474.07</v>
      </c>
    </row>
    <row r="68" spans="1:4" x14ac:dyDescent="0.2">
      <c r="A68" s="27">
        <v>5511</v>
      </c>
      <c r="B68" s="23" t="s">
        <v>357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358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359</v>
      </c>
      <c r="C70" s="28">
        <v>0</v>
      </c>
      <c r="D70" s="28">
        <v>4012571.08</v>
      </c>
    </row>
    <row r="71" spans="1:4" x14ac:dyDescent="0.2">
      <c r="A71" s="27">
        <v>5514</v>
      </c>
      <c r="B71" s="23" t="s">
        <v>360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361</v>
      </c>
      <c r="C72" s="28">
        <v>0</v>
      </c>
      <c r="D72" s="28">
        <v>10653378.34</v>
      </c>
    </row>
    <row r="73" spans="1:4" x14ac:dyDescent="0.2">
      <c r="A73" s="27">
        <v>5516</v>
      </c>
      <c r="B73" s="23" t="s">
        <v>362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363</v>
      </c>
      <c r="C74" s="28">
        <v>0</v>
      </c>
      <c r="D74" s="28">
        <v>467524.65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364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365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366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367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368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369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370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371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372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373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374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375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376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377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272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378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379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3">
        <f>C95</f>
        <v>0</v>
      </c>
      <c r="D94" s="83">
        <f>D95</f>
        <v>0</v>
      </c>
    </row>
    <row r="95" spans="1:4" x14ac:dyDescent="0.2">
      <c r="A95" s="27">
        <v>5610</v>
      </c>
      <c r="B95" s="23" t="s">
        <v>380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381</v>
      </c>
      <c r="C96" s="28">
        <v>0</v>
      </c>
      <c r="D96" s="28">
        <v>0</v>
      </c>
    </row>
    <row r="97" spans="1:4" x14ac:dyDescent="0.2">
      <c r="A97" s="34">
        <v>2110</v>
      </c>
      <c r="B97" s="87" t="s">
        <v>520</v>
      </c>
      <c r="C97" s="83">
        <f>SUM(C98:C102)</f>
        <v>18375123.379999999</v>
      </c>
      <c r="D97" s="83">
        <f>SUM(D98:D102)</f>
        <v>69183882.530000001</v>
      </c>
    </row>
    <row r="98" spans="1:4" x14ac:dyDescent="0.2">
      <c r="A98" s="27">
        <v>2111</v>
      </c>
      <c r="B98" s="23" t="s">
        <v>521</v>
      </c>
      <c r="C98" s="28">
        <v>3712695.73</v>
      </c>
      <c r="D98" s="28">
        <v>10850554.960000001</v>
      </c>
    </row>
    <row r="99" spans="1:4" x14ac:dyDescent="0.2">
      <c r="A99" s="27">
        <v>2112</v>
      </c>
      <c r="B99" s="23" t="s">
        <v>522</v>
      </c>
      <c r="C99" s="28">
        <v>0</v>
      </c>
      <c r="D99" s="28">
        <v>14060417.359999999</v>
      </c>
    </row>
    <row r="100" spans="1:4" x14ac:dyDescent="0.2">
      <c r="A100" s="27">
        <v>2112</v>
      </c>
      <c r="B100" s="23" t="s">
        <v>523</v>
      </c>
      <c r="C100" s="28">
        <v>14527844.34</v>
      </c>
      <c r="D100" s="28">
        <v>26454900.100000001</v>
      </c>
    </row>
    <row r="101" spans="1:4" x14ac:dyDescent="0.2">
      <c r="A101" s="27">
        <v>2115</v>
      </c>
      <c r="B101" s="23" t="s">
        <v>524</v>
      </c>
      <c r="C101" s="28">
        <v>134583.31</v>
      </c>
      <c r="D101" s="28">
        <v>17818010.109999999</v>
      </c>
    </row>
    <row r="102" spans="1:4" x14ac:dyDescent="0.2">
      <c r="A102" s="27">
        <v>2114</v>
      </c>
      <c r="B102" s="23" t="s">
        <v>525</v>
      </c>
      <c r="C102" s="28">
        <v>0</v>
      </c>
      <c r="D102" s="28">
        <v>0</v>
      </c>
    </row>
    <row r="103" spans="1:4" x14ac:dyDescent="0.2">
      <c r="A103" s="27"/>
      <c r="B103" s="84" t="s">
        <v>526</v>
      </c>
      <c r="C103" s="83">
        <f>+C104</f>
        <v>0</v>
      </c>
      <c r="D103" s="83">
        <f>+D104</f>
        <v>0</v>
      </c>
    </row>
    <row r="104" spans="1:4" x14ac:dyDescent="0.2">
      <c r="A104" s="91">
        <v>3100</v>
      </c>
      <c r="B104" s="97" t="s">
        <v>539</v>
      </c>
      <c r="C104" s="98">
        <f>SUM(C105:C108)</f>
        <v>0</v>
      </c>
      <c r="D104" s="98">
        <f>SUM(D105:D108)</f>
        <v>0</v>
      </c>
    </row>
    <row r="105" spans="1:4" x14ac:dyDescent="0.2">
      <c r="A105" s="94"/>
      <c r="B105" s="99" t="s">
        <v>540</v>
      </c>
      <c r="C105" s="100">
        <v>0</v>
      </c>
      <c r="D105" s="100">
        <v>0</v>
      </c>
    </row>
    <row r="106" spans="1:4" x14ac:dyDescent="0.2">
      <c r="A106" s="94"/>
      <c r="B106" s="99" t="s">
        <v>541</v>
      </c>
      <c r="C106" s="100">
        <v>0</v>
      </c>
      <c r="D106" s="100">
        <v>0</v>
      </c>
    </row>
    <row r="107" spans="1:4" x14ac:dyDescent="0.2">
      <c r="A107" s="94"/>
      <c r="B107" s="99" t="s">
        <v>542</v>
      </c>
      <c r="C107" s="100">
        <v>0</v>
      </c>
      <c r="D107" s="100">
        <v>0</v>
      </c>
    </row>
    <row r="108" spans="1:4" x14ac:dyDescent="0.2">
      <c r="A108" s="94"/>
      <c r="B108" s="99" t="s">
        <v>543</v>
      </c>
      <c r="C108" s="100">
        <v>0</v>
      </c>
      <c r="D108" s="100">
        <v>0</v>
      </c>
    </row>
    <row r="109" spans="1:4" x14ac:dyDescent="0.2">
      <c r="A109" s="94"/>
      <c r="B109" s="101" t="s">
        <v>544</v>
      </c>
      <c r="C109" s="93">
        <f>+C110</f>
        <v>0</v>
      </c>
      <c r="D109" s="93">
        <f>+D110</f>
        <v>0</v>
      </c>
    </row>
    <row r="110" spans="1:4" x14ac:dyDescent="0.2">
      <c r="A110" s="91">
        <v>1270</v>
      </c>
      <c r="B110" s="92" t="s">
        <v>171</v>
      </c>
      <c r="C110" s="98">
        <f>+C111</f>
        <v>0</v>
      </c>
      <c r="D110" s="98">
        <f>+D111</f>
        <v>0</v>
      </c>
    </row>
    <row r="111" spans="1:4" x14ac:dyDescent="0.2">
      <c r="A111" s="94">
        <v>1273</v>
      </c>
      <c r="B111" s="95" t="s">
        <v>545</v>
      </c>
      <c r="C111" s="100">
        <v>0</v>
      </c>
      <c r="D111" s="100">
        <v>0</v>
      </c>
    </row>
    <row r="112" spans="1:4" x14ac:dyDescent="0.2">
      <c r="A112" s="94"/>
      <c r="B112" s="101" t="s">
        <v>546</v>
      </c>
      <c r="C112" s="93">
        <f>+C113+C135</f>
        <v>16936150.300000004</v>
      </c>
      <c r="D112" s="93">
        <f>+D113+D135</f>
        <v>166210085.65000001</v>
      </c>
    </row>
    <row r="113" spans="1:4" x14ac:dyDescent="0.2">
      <c r="A113" s="91">
        <v>4300</v>
      </c>
      <c r="B113" s="97" t="s">
        <v>594</v>
      </c>
      <c r="C113" s="98">
        <f>C127+C114+C117+C123+C125</f>
        <v>0</v>
      </c>
      <c r="D113" s="102">
        <f>D127+D114+D117+D123+D125</f>
        <v>0</v>
      </c>
    </row>
    <row r="114" spans="1:4" x14ac:dyDescent="0.2">
      <c r="A114" s="91">
        <v>4310</v>
      </c>
      <c r="B114" s="97" t="s">
        <v>259</v>
      </c>
      <c r="C114" s="98">
        <f>SUM(C115:C116)</f>
        <v>0</v>
      </c>
      <c r="D114" s="98">
        <f>SUM(D115:D116)</f>
        <v>0</v>
      </c>
    </row>
    <row r="115" spans="1:4" x14ac:dyDescent="0.2">
      <c r="A115" s="94">
        <v>4311</v>
      </c>
      <c r="B115" s="99" t="s">
        <v>428</v>
      </c>
      <c r="C115" s="100">
        <v>0</v>
      </c>
      <c r="D115" s="143">
        <v>0</v>
      </c>
    </row>
    <row r="116" spans="1:4" x14ac:dyDescent="0.2">
      <c r="A116" s="94">
        <v>4319</v>
      </c>
      <c r="B116" s="99" t="s">
        <v>260</v>
      </c>
      <c r="C116" s="100">
        <v>0</v>
      </c>
      <c r="D116" s="143">
        <v>0</v>
      </c>
    </row>
    <row r="117" spans="1:4" x14ac:dyDescent="0.2">
      <c r="A117" s="91">
        <v>4320</v>
      </c>
      <c r="B117" s="97" t="s">
        <v>261</v>
      </c>
      <c r="C117" s="98">
        <f>SUM(C118:C122)</f>
        <v>0</v>
      </c>
      <c r="D117" s="98">
        <f>SUM(D118:D122)</f>
        <v>0</v>
      </c>
    </row>
    <row r="118" spans="1:4" x14ac:dyDescent="0.2">
      <c r="A118" s="94">
        <v>4321</v>
      </c>
      <c r="B118" s="99" t="s">
        <v>262</v>
      </c>
      <c r="C118" s="100">
        <v>0</v>
      </c>
      <c r="D118" s="143">
        <v>0</v>
      </c>
    </row>
    <row r="119" spans="1:4" x14ac:dyDescent="0.2">
      <c r="A119" s="94">
        <v>4322</v>
      </c>
      <c r="B119" s="99" t="s">
        <v>263</v>
      </c>
      <c r="C119" s="100">
        <v>0</v>
      </c>
      <c r="D119" s="143">
        <v>0</v>
      </c>
    </row>
    <row r="120" spans="1:4" x14ac:dyDescent="0.2">
      <c r="A120" s="94">
        <v>4323</v>
      </c>
      <c r="B120" s="99" t="s">
        <v>264</v>
      </c>
      <c r="C120" s="100">
        <v>0</v>
      </c>
      <c r="D120" s="143">
        <v>0</v>
      </c>
    </row>
    <row r="121" spans="1:4" x14ac:dyDescent="0.2">
      <c r="A121" s="94">
        <v>4324</v>
      </c>
      <c r="B121" s="99" t="s">
        <v>265</v>
      </c>
      <c r="C121" s="100">
        <v>0</v>
      </c>
      <c r="D121" s="143">
        <v>0</v>
      </c>
    </row>
    <row r="122" spans="1:4" x14ac:dyDescent="0.2">
      <c r="A122" s="94">
        <v>4325</v>
      </c>
      <c r="B122" s="99" t="s">
        <v>266</v>
      </c>
      <c r="C122" s="100">
        <v>0</v>
      </c>
      <c r="D122" s="143">
        <v>0</v>
      </c>
    </row>
    <row r="123" spans="1:4" x14ac:dyDescent="0.2">
      <c r="A123" s="91">
        <v>4330</v>
      </c>
      <c r="B123" s="97" t="s">
        <v>267</v>
      </c>
      <c r="C123" s="98">
        <f>C124</f>
        <v>0</v>
      </c>
      <c r="D123" s="98">
        <f>D124</f>
        <v>0</v>
      </c>
    </row>
    <row r="124" spans="1:4" x14ac:dyDescent="0.2">
      <c r="A124" s="94">
        <v>4331</v>
      </c>
      <c r="B124" s="99" t="s">
        <v>267</v>
      </c>
      <c r="C124" s="100">
        <v>0</v>
      </c>
      <c r="D124" s="143">
        <v>0</v>
      </c>
    </row>
    <row r="125" spans="1:4" x14ac:dyDescent="0.2">
      <c r="A125" s="91">
        <v>4340</v>
      </c>
      <c r="B125" s="97" t="s">
        <v>268</v>
      </c>
      <c r="C125" s="98">
        <f>C126</f>
        <v>0</v>
      </c>
      <c r="D125" s="98">
        <f>D126</f>
        <v>0</v>
      </c>
    </row>
    <row r="126" spans="1:4" x14ac:dyDescent="0.2">
      <c r="A126" s="94">
        <v>4341</v>
      </c>
      <c r="B126" s="99" t="s">
        <v>268</v>
      </c>
      <c r="C126" s="100">
        <v>0</v>
      </c>
      <c r="D126" s="143">
        <v>0</v>
      </c>
    </row>
    <row r="127" spans="1:4" x14ac:dyDescent="0.2">
      <c r="A127" s="130">
        <v>4390</v>
      </c>
      <c r="B127" s="131" t="s">
        <v>269</v>
      </c>
      <c r="C127" s="132">
        <f>SUM(C128:C134)</f>
        <v>0</v>
      </c>
      <c r="D127" s="132">
        <f>SUM(D128:D134)</f>
        <v>0</v>
      </c>
    </row>
    <row r="128" spans="1:4" x14ac:dyDescent="0.2">
      <c r="A128" s="80">
        <v>4392</v>
      </c>
      <c r="B128" s="128" t="s">
        <v>270</v>
      </c>
      <c r="C128" s="129">
        <v>0</v>
      </c>
      <c r="D128" s="129">
        <v>0</v>
      </c>
    </row>
    <row r="129" spans="1:4" x14ac:dyDescent="0.2">
      <c r="A129" s="80">
        <v>4393</v>
      </c>
      <c r="B129" s="128" t="s">
        <v>429</v>
      </c>
      <c r="C129" s="129">
        <v>0</v>
      </c>
      <c r="D129" s="129">
        <v>0</v>
      </c>
    </row>
    <row r="130" spans="1:4" x14ac:dyDescent="0.2">
      <c r="A130" s="80">
        <v>4394</v>
      </c>
      <c r="B130" s="128" t="s">
        <v>271</v>
      </c>
      <c r="C130" s="129">
        <v>0</v>
      </c>
      <c r="D130" s="129">
        <v>0</v>
      </c>
    </row>
    <row r="131" spans="1:4" x14ac:dyDescent="0.2">
      <c r="A131" s="80">
        <v>4395</v>
      </c>
      <c r="B131" s="128" t="s">
        <v>272</v>
      </c>
      <c r="C131" s="129">
        <v>0</v>
      </c>
      <c r="D131" s="129">
        <v>0</v>
      </c>
    </row>
    <row r="132" spans="1:4" x14ac:dyDescent="0.2">
      <c r="A132" s="80">
        <v>4396</v>
      </c>
      <c r="B132" s="128" t="s">
        <v>273</v>
      </c>
      <c r="C132" s="129">
        <v>0</v>
      </c>
      <c r="D132" s="129">
        <v>0</v>
      </c>
    </row>
    <row r="133" spans="1:4" x14ac:dyDescent="0.2">
      <c r="A133" s="80">
        <v>4397</v>
      </c>
      <c r="B133" s="128" t="s">
        <v>430</v>
      </c>
      <c r="C133" s="129">
        <v>0</v>
      </c>
      <c r="D133" s="129">
        <v>0</v>
      </c>
    </row>
    <row r="134" spans="1:4" x14ac:dyDescent="0.2">
      <c r="A134" s="94">
        <v>4399</v>
      </c>
      <c r="B134" s="99" t="s">
        <v>269</v>
      </c>
      <c r="C134" s="100">
        <v>0</v>
      </c>
      <c r="D134" s="100">
        <v>0</v>
      </c>
    </row>
    <row r="135" spans="1:4" x14ac:dyDescent="0.2">
      <c r="A135" s="34">
        <v>1120</v>
      </c>
      <c r="B135" s="87" t="s">
        <v>527</v>
      </c>
      <c r="C135" s="83">
        <f>SUM(C136:C144)</f>
        <v>16936150.300000004</v>
      </c>
      <c r="D135" s="83">
        <f>SUM(D136:D144)</f>
        <v>166210085.65000001</v>
      </c>
    </row>
    <row r="136" spans="1:4" x14ac:dyDescent="0.2">
      <c r="A136" s="27">
        <v>1124</v>
      </c>
      <c r="B136" s="88" t="s">
        <v>528</v>
      </c>
      <c r="C136" s="89">
        <v>0</v>
      </c>
      <c r="D136" s="28">
        <v>0</v>
      </c>
    </row>
    <row r="137" spans="1:4" x14ac:dyDescent="0.2">
      <c r="A137" s="27">
        <v>1124</v>
      </c>
      <c r="B137" s="88" t="s">
        <v>529</v>
      </c>
      <c r="C137" s="89">
        <v>0</v>
      </c>
      <c r="D137" s="28">
        <v>0</v>
      </c>
    </row>
    <row r="138" spans="1:4" x14ac:dyDescent="0.2">
      <c r="A138" s="27">
        <v>1124</v>
      </c>
      <c r="B138" s="88" t="s">
        <v>530</v>
      </c>
      <c r="C138" s="89">
        <v>0</v>
      </c>
      <c r="D138" s="28">
        <v>0</v>
      </c>
    </row>
    <row r="139" spans="1:4" x14ac:dyDescent="0.2">
      <c r="A139" s="27">
        <v>1124</v>
      </c>
      <c r="B139" s="88" t="s">
        <v>531</v>
      </c>
      <c r="C139" s="89">
        <v>17331986.800000001</v>
      </c>
      <c r="D139" s="28">
        <v>3662462.44</v>
      </c>
    </row>
    <row r="140" spans="1:4" x14ac:dyDescent="0.2">
      <c r="A140" s="27">
        <v>1124</v>
      </c>
      <c r="B140" s="88" t="s">
        <v>532</v>
      </c>
      <c r="C140" s="28">
        <v>-0.27</v>
      </c>
      <c r="D140" s="28">
        <v>0</v>
      </c>
    </row>
    <row r="141" spans="1:4" x14ac:dyDescent="0.2">
      <c r="A141" s="27">
        <v>1124</v>
      </c>
      <c r="B141" s="88" t="s">
        <v>533</v>
      </c>
      <c r="C141" s="28">
        <v>-6514.2</v>
      </c>
      <c r="D141" s="28">
        <v>1245</v>
      </c>
    </row>
    <row r="142" spans="1:4" x14ac:dyDescent="0.2">
      <c r="A142" s="27">
        <v>1122</v>
      </c>
      <c r="B142" s="88" t="s">
        <v>534</v>
      </c>
      <c r="C142" s="28">
        <v>0</v>
      </c>
      <c r="D142" s="28">
        <v>0</v>
      </c>
    </row>
    <row r="143" spans="1:4" x14ac:dyDescent="0.2">
      <c r="A143" s="27">
        <v>1122</v>
      </c>
      <c r="B143" s="88" t="s">
        <v>535</v>
      </c>
      <c r="C143" s="89">
        <v>-2555545.9500000002</v>
      </c>
      <c r="D143" s="28">
        <v>0</v>
      </c>
    </row>
    <row r="144" spans="1:4" x14ac:dyDescent="0.2">
      <c r="A144" s="27">
        <v>1122</v>
      </c>
      <c r="B144" s="88" t="s">
        <v>536</v>
      </c>
      <c r="C144" s="28">
        <v>2166223.92</v>
      </c>
      <c r="D144" s="28">
        <v>162546378.21000001</v>
      </c>
    </row>
    <row r="145" spans="1:4" x14ac:dyDescent="0.2">
      <c r="A145" s="27"/>
      <c r="B145" s="90" t="s">
        <v>537</v>
      </c>
      <c r="C145" s="83">
        <f>C48+C49+C103-C109-C112</f>
        <v>86528616.859999985</v>
      </c>
      <c r="D145" s="83">
        <f>D48+D49+D103-D109-D112</f>
        <v>356482346.00999999</v>
      </c>
    </row>
    <row r="147" spans="1:4" x14ac:dyDescent="0.2">
      <c r="B147" s="23" t="s">
        <v>516</v>
      </c>
    </row>
    <row r="150" spans="1:4" x14ac:dyDescent="0.2">
      <c r="C150" s="155"/>
      <c r="D150" s="155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/>
    <dataValidation allowBlank="1" showInputMessage="1" showErrorMessage="1" prompt="Saldo al 31 de diciembre del año anterior que se presenta" sqref="D8 D47 D20"/>
    <dataValidation allowBlank="1" showInputMessage="1" showErrorMessage="1" prompt="Importe del trimestre anterior" sqref="D63 D54 C49:D49 C54:C65"/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showGridLines="0" workbookViewId="0">
      <selection activeCell="A16" sqref="A16"/>
    </sheetView>
  </sheetViews>
  <sheetFormatPr baseColWidth="10" defaultColWidth="11.42578125" defaultRowHeight="11.25" x14ac:dyDescent="0.2"/>
  <cols>
    <col min="1" max="1" width="6.42578125" style="31" customWidth="1"/>
    <col min="2" max="2" width="63.140625" style="31" customWidth="1"/>
    <col min="3" max="3" width="17.7109375" style="31" customWidth="1"/>
    <col min="4" max="4" width="11.42578125" style="31"/>
    <col min="5" max="5" width="17.5703125" style="31" customWidth="1"/>
    <col min="6" max="16384" width="11.42578125" style="31"/>
  </cols>
  <sheetData>
    <row r="1" spans="1:5" s="30" customFormat="1" ht="18" customHeight="1" x14ac:dyDescent="0.25">
      <c r="A1" s="182" t="s">
        <v>599</v>
      </c>
      <c r="B1" s="183"/>
      <c r="C1" s="184"/>
    </row>
    <row r="2" spans="1:5" s="30" customFormat="1" ht="18" customHeight="1" x14ac:dyDescent="0.25">
      <c r="A2" s="185" t="s">
        <v>504</v>
      </c>
      <c r="B2" s="186"/>
      <c r="C2" s="187"/>
    </row>
    <row r="3" spans="1:5" s="30" customFormat="1" ht="18" customHeight="1" x14ac:dyDescent="0.25">
      <c r="A3" s="185" t="s">
        <v>600</v>
      </c>
      <c r="B3" s="186"/>
      <c r="C3" s="187"/>
    </row>
    <row r="4" spans="1:5" s="32" customFormat="1" ht="18" customHeight="1" x14ac:dyDescent="0.2">
      <c r="A4" s="188" t="s">
        <v>505</v>
      </c>
      <c r="B4" s="189"/>
      <c r="C4" s="190"/>
    </row>
    <row r="5" spans="1:5" s="32" customFormat="1" ht="18" customHeight="1" x14ac:dyDescent="0.2">
      <c r="A5" s="191" t="s">
        <v>404</v>
      </c>
      <c r="B5" s="192"/>
      <c r="C5" s="138">
        <v>2024</v>
      </c>
    </row>
    <row r="6" spans="1:5" x14ac:dyDescent="0.2">
      <c r="A6" s="47" t="s">
        <v>433</v>
      </c>
      <c r="B6" s="47"/>
      <c r="C6" s="156">
        <v>831376214.52999997</v>
      </c>
      <c r="E6" s="163"/>
    </row>
    <row r="7" spans="1:5" x14ac:dyDescent="0.2">
      <c r="A7" s="48"/>
      <c r="B7" s="49"/>
      <c r="C7" s="66"/>
    </row>
    <row r="8" spans="1:5" x14ac:dyDescent="0.2">
      <c r="A8" s="56" t="s">
        <v>434</v>
      </c>
      <c r="B8" s="56"/>
      <c r="C8" s="157">
        <f>SUM(C9:C14)</f>
        <v>0</v>
      </c>
    </row>
    <row r="9" spans="1:5" x14ac:dyDescent="0.2">
      <c r="A9" s="63" t="s">
        <v>435</v>
      </c>
      <c r="B9" s="62" t="s">
        <v>259</v>
      </c>
      <c r="C9" s="104">
        <v>0</v>
      </c>
    </row>
    <row r="10" spans="1:5" x14ac:dyDescent="0.2">
      <c r="A10" s="50" t="s">
        <v>436</v>
      </c>
      <c r="B10" s="51" t="s">
        <v>445</v>
      </c>
      <c r="C10" s="104">
        <v>0</v>
      </c>
    </row>
    <row r="11" spans="1:5" x14ac:dyDescent="0.2">
      <c r="A11" s="50" t="s">
        <v>437</v>
      </c>
      <c r="B11" s="51" t="s">
        <v>267</v>
      </c>
      <c r="C11" s="104">
        <v>0</v>
      </c>
    </row>
    <row r="12" spans="1:5" x14ac:dyDescent="0.2">
      <c r="A12" s="50" t="s">
        <v>438</v>
      </c>
      <c r="B12" s="51" t="s">
        <v>268</v>
      </c>
      <c r="C12" s="104">
        <v>0</v>
      </c>
    </row>
    <row r="13" spans="1:5" x14ac:dyDescent="0.2">
      <c r="A13" s="50" t="s">
        <v>439</v>
      </c>
      <c r="B13" s="51" t="s">
        <v>269</v>
      </c>
      <c r="C13" s="104">
        <v>0</v>
      </c>
    </row>
    <row r="14" spans="1:5" x14ac:dyDescent="0.2">
      <c r="A14" s="52" t="s">
        <v>440</v>
      </c>
      <c r="B14" s="53" t="s">
        <v>441</v>
      </c>
      <c r="C14" s="104">
        <v>0</v>
      </c>
    </row>
    <row r="15" spans="1:5" x14ac:dyDescent="0.2">
      <c r="A15" s="48"/>
      <c r="B15" s="54"/>
      <c r="C15" s="55"/>
    </row>
    <row r="16" spans="1:5" x14ac:dyDescent="0.2">
      <c r="A16" s="56" t="s">
        <v>596</v>
      </c>
      <c r="B16" s="49"/>
      <c r="C16" s="157">
        <f>SUM(C17:C19)</f>
        <v>0</v>
      </c>
    </row>
    <row r="17" spans="1:5" x14ac:dyDescent="0.2">
      <c r="A17" s="57">
        <v>3.1</v>
      </c>
      <c r="B17" s="51" t="s">
        <v>444</v>
      </c>
      <c r="C17" s="104">
        <v>0</v>
      </c>
    </row>
    <row r="18" spans="1:5" x14ac:dyDescent="0.2">
      <c r="A18" s="58">
        <v>3.2</v>
      </c>
      <c r="B18" s="51" t="s">
        <v>442</v>
      </c>
      <c r="C18" s="104">
        <v>0</v>
      </c>
    </row>
    <row r="19" spans="1:5" x14ac:dyDescent="0.2">
      <c r="A19" s="58">
        <v>3.3</v>
      </c>
      <c r="B19" s="53" t="s">
        <v>443</v>
      </c>
      <c r="C19" s="158">
        <v>0</v>
      </c>
    </row>
    <row r="20" spans="1:5" x14ac:dyDescent="0.2">
      <c r="A20" s="48"/>
      <c r="B20" s="59"/>
      <c r="C20" s="60"/>
    </row>
    <row r="21" spans="1:5" x14ac:dyDescent="0.2">
      <c r="A21" s="61" t="s">
        <v>547</v>
      </c>
      <c r="B21" s="61"/>
      <c r="C21" s="156">
        <f>C6+C8-C16</f>
        <v>831376214.52999997</v>
      </c>
      <c r="E21" s="163"/>
    </row>
    <row r="23" spans="1:5" x14ac:dyDescent="0.2">
      <c r="B23" s="31" t="s">
        <v>516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showGridLines="0" workbookViewId="0">
      <selection activeCell="A37" sqref="A37:XFD37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4" width="11.42578125" style="31"/>
    <col min="5" max="5" width="15.140625" style="31" bestFit="1" customWidth="1"/>
    <col min="6" max="16384" width="11.42578125" style="31"/>
  </cols>
  <sheetData>
    <row r="1" spans="1:5" s="33" customFormat="1" ht="18.95" customHeight="1" x14ac:dyDescent="0.25">
      <c r="A1" s="193" t="s">
        <v>599</v>
      </c>
      <c r="B1" s="194"/>
      <c r="C1" s="195"/>
    </row>
    <row r="2" spans="1:5" s="33" customFormat="1" ht="18.95" customHeight="1" x14ac:dyDescent="0.25">
      <c r="A2" s="196" t="s">
        <v>506</v>
      </c>
      <c r="B2" s="197"/>
      <c r="C2" s="198"/>
    </row>
    <row r="3" spans="1:5" s="33" customFormat="1" ht="18.95" customHeight="1" x14ac:dyDescent="0.25">
      <c r="A3" s="196" t="s">
        <v>600</v>
      </c>
      <c r="B3" s="197"/>
      <c r="C3" s="198"/>
    </row>
    <row r="4" spans="1:5" x14ac:dyDescent="0.2">
      <c r="A4" s="188" t="s">
        <v>505</v>
      </c>
      <c r="B4" s="189"/>
      <c r="C4" s="190"/>
    </row>
    <row r="5" spans="1:5" ht="22.15" customHeight="1" x14ac:dyDescent="0.2">
      <c r="A5" s="199" t="s">
        <v>404</v>
      </c>
      <c r="B5" s="200"/>
      <c r="C5" s="138">
        <v>2024</v>
      </c>
    </row>
    <row r="6" spans="1:5" ht="15" x14ac:dyDescent="0.2">
      <c r="A6" s="71" t="s">
        <v>446</v>
      </c>
      <c r="B6" s="47"/>
      <c r="C6" s="159">
        <v>971085046.46000004</v>
      </c>
      <c r="E6" s="164"/>
    </row>
    <row r="7" spans="1:5" x14ac:dyDescent="0.2">
      <c r="A7" s="65"/>
      <c r="B7" s="49"/>
      <c r="C7" s="66"/>
    </row>
    <row r="8" spans="1:5" x14ac:dyDescent="0.2">
      <c r="A8" s="56" t="s">
        <v>447</v>
      </c>
      <c r="B8" s="67"/>
      <c r="C8" s="157">
        <f>SUM(C9:C29)</f>
        <v>224798475.70999998</v>
      </c>
    </row>
    <row r="9" spans="1:5" x14ac:dyDescent="0.2">
      <c r="A9" s="81">
        <v>2.1</v>
      </c>
      <c r="B9" s="72" t="s">
        <v>287</v>
      </c>
      <c r="C9" s="160">
        <v>0</v>
      </c>
    </row>
    <row r="10" spans="1:5" x14ac:dyDescent="0.2">
      <c r="A10" s="81">
        <v>2.2000000000000002</v>
      </c>
      <c r="B10" s="72" t="s">
        <v>284</v>
      </c>
      <c r="C10" s="160">
        <v>0</v>
      </c>
    </row>
    <row r="11" spans="1:5" x14ac:dyDescent="0.2">
      <c r="A11" s="77">
        <v>2.2999999999999998</v>
      </c>
      <c r="B11" s="64" t="s">
        <v>156</v>
      </c>
      <c r="C11" s="160">
        <v>475611.73</v>
      </c>
    </row>
    <row r="12" spans="1:5" x14ac:dyDescent="0.2">
      <c r="A12" s="77">
        <v>2.4</v>
      </c>
      <c r="B12" s="64" t="s">
        <v>157</v>
      </c>
      <c r="C12" s="160">
        <v>156252</v>
      </c>
    </row>
    <row r="13" spans="1:5" x14ac:dyDescent="0.2">
      <c r="A13" s="77">
        <v>2.5</v>
      </c>
      <c r="B13" s="64" t="s">
        <v>158</v>
      </c>
      <c r="C13" s="160">
        <v>313038.92</v>
      </c>
    </row>
    <row r="14" spans="1:5" x14ac:dyDescent="0.2">
      <c r="A14" s="77">
        <v>2.6</v>
      </c>
      <c r="B14" s="64" t="s">
        <v>159</v>
      </c>
      <c r="C14" s="160">
        <v>21452130</v>
      </c>
    </row>
    <row r="15" spans="1:5" x14ac:dyDescent="0.2">
      <c r="A15" s="77">
        <v>2.7</v>
      </c>
      <c r="B15" s="64" t="s">
        <v>160</v>
      </c>
      <c r="C15" s="160">
        <v>0</v>
      </c>
    </row>
    <row r="16" spans="1:5" x14ac:dyDescent="0.2">
      <c r="A16" s="77">
        <v>2.8</v>
      </c>
      <c r="B16" s="64" t="s">
        <v>161</v>
      </c>
      <c r="C16" s="160">
        <v>300672</v>
      </c>
    </row>
    <row r="17" spans="1:3" x14ac:dyDescent="0.2">
      <c r="A17" s="77">
        <v>2.9</v>
      </c>
      <c r="B17" s="64" t="s">
        <v>163</v>
      </c>
      <c r="C17" s="160">
        <v>0</v>
      </c>
    </row>
    <row r="18" spans="1:3" x14ac:dyDescent="0.2">
      <c r="A18" s="77" t="s">
        <v>448</v>
      </c>
      <c r="B18" s="64" t="s">
        <v>449</v>
      </c>
      <c r="C18" s="160">
        <v>0</v>
      </c>
    </row>
    <row r="19" spans="1:3" x14ac:dyDescent="0.2">
      <c r="A19" s="77" t="s">
        <v>474</v>
      </c>
      <c r="B19" s="64" t="s">
        <v>165</v>
      </c>
      <c r="C19" s="160">
        <v>407583.39</v>
      </c>
    </row>
    <row r="20" spans="1:3" x14ac:dyDescent="0.2">
      <c r="A20" s="77" t="s">
        <v>475</v>
      </c>
      <c r="B20" s="64" t="s">
        <v>450</v>
      </c>
      <c r="C20" s="160">
        <v>157043462.97</v>
      </c>
    </row>
    <row r="21" spans="1:3" x14ac:dyDescent="0.2">
      <c r="A21" s="77" t="s">
        <v>476</v>
      </c>
      <c r="B21" s="64" t="s">
        <v>451</v>
      </c>
      <c r="C21" s="160">
        <v>44649724.700000003</v>
      </c>
    </row>
    <row r="22" spans="1:3" x14ac:dyDescent="0.2">
      <c r="A22" s="77" t="s">
        <v>477</v>
      </c>
      <c r="B22" s="64" t="s">
        <v>452</v>
      </c>
      <c r="C22" s="160">
        <v>0</v>
      </c>
    </row>
    <row r="23" spans="1:3" x14ac:dyDescent="0.2">
      <c r="A23" s="77" t="s">
        <v>453</v>
      </c>
      <c r="B23" s="64" t="s">
        <v>454</v>
      </c>
      <c r="C23" s="160">
        <v>0</v>
      </c>
    </row>
    <row r="24" spans="1:3" x14ac:dyDescent="0.2">
      <c r="A24" s="77" t="s">
        <v>455</v>
      </c>
      <c r="B24" s="64" t="s">
        <v>456</v>
      </c>
      <c r="C24" s="160">
        <v>0</v>
      </c>
    </row>
    <row r="25" spans="1:3" x14ac:dyDescent="0.2">
      <c r="A25" s="77" t="s">
        <v>457</v>
      </c>
      <c r="B25" s="64" t="s">
        <v>458</v>
      </c>
      <c r="C25" s="160">
        <v>0</v>
      </c>
    </row>
    <row r="26" spans="1:3" x14ac:dyDescent="0.2">
      <c r="A26" s="77" t="s">
        <v>459</v>
      </c>
      <c r="B26" s="64" t="s">
        <v>460</v>
      </c>
      <c r="C26" s="160">
        <v>0</v>
      </c>
    </row>
    <row r="27" spans="1:3" x14ac:dyDescent="0.2">
      <c r="A27" s="77" t="s">
        <v>461</v>
      </c>
      <c r="B27" s="64" t="s">
        <v>462</v>
      </c>
      <c r="C27" s="160">
        <v>0</v>
      </c>
    </row>
    <row r="28" spans="1:3" x14ac:dyDescent="0.2">
      <c r="A28" s="77" t="s">
        <v>463</v>
      </c>
      <c r="B28" s="64" t="s">
        <v>464</v>
      </c>
      <c r="C28" s="160">
        <v>0</v>
      </c>
    </row>
    <row r="29" spans="1:3" x14ac:dyDescent="0.2">
      <c r="A29" s="77" t="s">
        <v>465</v>
      </c>
      <c r="B29" s="72" t="s">
        <v>466</v>
      </c>
      <c r="C29" s="160">
        <v>0</v>
      </c>
    </row>
    <row r="30" spans="1:3" x14ac:dyDescent="0.2">
      <c r="A30" s="78"/>
      <c r="B30" s="73"/>
      <c r="C30" s="74"/>
    </row>
    <row r="31" spans="1:3" x14ac:dyDescent="0.2">
      <c r="A31" s="75" t="s">
        <v>467</v>
      </c>
      <c r="B31" s="76"/>
      <c r="C31" s="161">
        <f>SUM(C32:C38)</f>
        <v>0</v>
      </c>
    </row>
    <row r="32" spans="1:3" x14ac:dyDescent="0.2">
      <c r="A32" s="77" t="s">
        <v>468</v>
      </c>
      <c r="B32" s="64" t="s">
        <v>356</v>
      </c>
      <c r="C32" s="160">
        <v>0</v>
      </c>
    </row>
    <row r="33" spans="1:5" x14ac:dyDescent="0.2">
      <c r="A33" s="77" t="s">
        <v>469</v>
      </c>
      <c r="B33" s="64" t="s">
        <v>40</v>
      </c>
      <c r="C33" s="160">
        <v>0</v>
      </c>
    </row>
    <row r="34" spans="1:5" x14ac:dyDescent="0.2">
      <c r="A34" s="77" t="s">
        <v>470</v>
      </c>
      <c r="B34" s="64" t="s">
        <v>366</v>
      </c>
      <c r="C34" s="160">
        <v>0</v>
      </c>
    </row>
    <row r="35" spans="1:5" x14ac:dyDescent="0.2">
      <c r="A35" s="77" t="s">
        <v>471</v>
      </c>
      <c r="B35" s="64" t="s">
        <v>372</v>
      </c>
      <c r="C35" s="160">
        <v>0</v>
      </c>
    </row>
    <row r="36" spans="1:5" x14ac:dyDescent="0.2">
      <c r="A36" s="77" t="s">
        <v>472</v>
      </c>
      <c r="B36" s="64" t="s">
        <v>380</v>
      </c>
      <c r="C36" s="160">
        <v>0</v>
      </c>
    </row>
    <row r="37" spans="1:5" x14ac:dyDescent="0.2">
      <c r="A37" s="77" t="s">
        <v>549</v>
      </c>
      <c r="B37" s="64" t="s">
        <v>597</v>
      </c>
      <c r="C37" s="160">
        <v>0</v>
      </c>
    </row>
    <row r="38" spans="1:5" x14ac:dyDescent="0.2">
      <c r="A38" s="77" t="s">
        <v>550</v>
      </c>
      <c r="B38" s="72" t="s">
        <v>473</v>
      </c>
      <c r="C38" s="162">
        <v>0</v>
      </c>
    </row>
    <row r="39" spans="1:5" x14ac:dyDescent="0.2">
      <c r="A39" s="65"/>
      <c r="B39" s="68"/>
      <c r="C39" s="69"/>
    </row>
    <row r="40" spans="1:5" x14ac:dyDescent="0.2">
      <c r="A40" s="70" t="s">
        <v>548</v>
      </c>
      <c r="B40" s="47"/>
      <c r="C40" s="156">
        <f>C6-C8+C31</f>
        <v>746286570.75</v>
      </c>
      <c r="E40" s="163"/>
    </row>
    <row r="42" spans="1:5" x14ac:dyDescent="0.2">
      <c r="B42" s="31" t="s">
        <v>516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opLeftCell="A13" workbookViewId="0">
      <selection activeCell="E50" sqref="E50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7.42578125" style="23" bestFit="1" customWidth="1"/>
    <col min="4" max="5" width="23.7109375" style="23" bestFit="1" customWidth="1"/>
    <col min="6" max="6" width="19.28515625" style="23" customWidth="1"/>
    <col min="7" max="7" width="20.5703125" style="23" customWidth="1"/>
    <col min="8" max="10" width="20.28515625" style="23" customWidth="1"/>
    <col min="11" max="16384" width="9.140625" style="23"/>
  </cols>
  <sheetData>
    <row r="1" spans="1:10" ht="18.95" customHeight="1" x14ac:dyDescent="0.2">
      <c r="A1" s="181" t="s">
        <v>599</v>
      </c>
      <c r="B1" s="202"/>
      <c r="C1" s="202"/>
      <c r="D1" s="202"/>
      <c r="E1" s="202"/>
      <c r="F1" s="202"/>
      <c r="G1" s="21" t="s">
        <v>496</v>
      </c>
      <c r="H1" s="22">
        <v>2024</v>
      </c>
    </row>
    <row r="2" spans="1:10" ht="18.95" customHeight="1" x14ac:dyDescent="0.2">
      <c r="A2" s="181" t="s">
        <v>507</v>
      </c>
      <c r="B2" s="202"/>
      <c r="C2" s="202"/>
      <c r="D2" s="202"/>
      <c r="E2" s="202"/>
      <c r="F2" s="202"/>
      <c r="G2" s="21" t="s">
        <v>497</v>
      </c>
      <c r="H2" s="22" t="s">
        <v>499</v>
      </c>
    </row>
    <row r="3" spans="1:10" ht="18.95" customHeight="1" x14ac:dyDescent="0.2">
      <c r="A3" s="203" t="s">
        <v>600</v>
      </c>
      <c r="B3" s="204"/>
      <c r="C3" s="204"/>
      <c r="D3" s="204"/>
      <c r="E3" s="204"/>
      <c r="F3" s="204"/>
      <c r="G3" s="21" t="s">
        <v>498</v>
      </c>
      <c r="H3" s="22">
        <v>3</v>
      </c>
    </row>
    <row r="4" spans="1:10" x14ac:dyDescent="0.2">
      <c r="A4" s="203" t="str">
        <f>'Notas a los Edos Financieros'!A4</f>
        <v>(Cifras en Pesos)</v>
      </c>
      <c r="B4" s="204"/>
      <c r="C4" s="204"/>
      <c r="D4" s="204"/>
      <c r="E4" s="204"/>
      <c r="F4" s="204"/>
      <c r="G4" s="137"/>
      <c r="H4" s="137"/>
    </row>
    <row r="5" spans="1:10" x14ac:dyDescent="0.2">
      <c r="A5" s="24" t="s">
        <v>114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84</v>
      </c>
      <c r="B8" s="26" t="s">
        <v>404</v>
      </c>
      <c r="C8" s="26" t="s">
        <v>108</v>
      </c>
      <c r="D8" s="26" t="s">
        <v>405</v>
      </c>
      <c r="E8" s="26" t="s">
        <v>406</v>
      </c>
      <c r="F8" s="26" t="s">
        <v>107</v>
      </c>
      <c r="G8" s="26" t="s">
        <v>77</v>
      </c>
      <c r="H8" s="26" t="s">
        <v>109</v>
      </c>
      <c r="I8" s="26" t="s">
        <v>110</v>
      </c>
      <c r="J8" s="26" t="s">
        <v>111</v>
      </c>
    </row>
    <row r="9" spans="1:10" s="35" customFormat="1" x14ac:dyDescent="0.2">
      <c r="A9" s="34">
        <v>7000</v>
      </c>
      <c r="B9" s="35" t="s">
        <v>78</v>
      </c>
    </row>
    <row r="10" spans="1:10" x14ac:dyDescent="0.2">
      <c r="A10" s="23">
        <v>7110</v>
      </c>
      <c r="B10" s="23" t="s">
        <v>77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76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75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74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73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72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71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70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69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68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67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66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65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64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63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62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61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60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1120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59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58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57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56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55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54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53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35" t="s">
        <v>1119</v>
      </c>
    </row>
    <row r="38" spans="1:6" x14ac:dyDescent="0.2">
      <c r="C38" s="28"/>
      <c r="D38" s="28"/>
      <c r="E38" s="28"/>
      <c r="F38" s="28"/>
    </row>
    <row r="39" spans="1:6" x14ac:dyDescent="0.2">
      <c r="B39" s="201" t="s">
        <v>551</v>
      </c>
      <c r="C39" s="201"/>
      <c r="D39" s="28"/>
      <c r="E39" s="28"/>
      <c r="F39" s="28"/>
    </row>
    <row r="40" spans="1:6" ht="11.25" customHeight="1" x14ac:dyDescent="0.25">
      <c r="B40" s="133" t="s">
        <v>404</v>
      </c>
      <c r="C40" s="139">
        <f>H1</f>
        <v>2024</v>
      </c>
      <c r="D40" s="28"/>
      <c r="E40"/>
      <c r="F40"/>
    </row>
    <row r="41" spans="1:6" ht="11.25" customHeight="1" x14ac:dyDescent="0.25">
      <c r="A41" s="23">
        <v>8110</v>
      </c>
      <c r="B41" s="103" t="s">
        <v>52</v>
      </c>
      <c r="C41" s="104">
        <v>878816025.5</v>
      </c>
      <c r="D41" s="28"/>
      <c r="E41"/>
      <c r="F41"/>
    </row>
    <row r="42" spans="1:6" ht="11.25" customHeight="1" x14ac:dyDescent="0.25">
      <c r="A42" s="23">
        <v>8120</v>
      </c>
      <c r="B42" s="103" t="s">
        <v>51</v>
      </c>
      <c r="C42" s="104">
        <v>-197977533.19</v>
      </c>
      <c r="D42" s="28"/>
      <c r="E42"/>
      <c r="F42"/>
    </row>
    <row r="43" spans="1:6" ht="11.25" customHeight="1" x14ac:dyDescent="0.25">
      <c r="A43" s="23">
        <v>8130</v>
      </c>
      <c r="B43" s="103" t="s">
        <v>50</v>
      </c>
      <c r="C43" s="104">
        <v>150537722.22</v>
      </c>
      <c r="D43" s="28"/>
      <c r="E43"/>
      <c r="F43"/>
    </row>
    <row r="44" spans="1:6" ht="11.25" customHeight="1" x14ac:dyDescent="0.25">
      <c r="A44" s="23">
        <v>8140</v>
      </c>
      <c r="B44" s="103" t="s">
        <v>49</v>
      </c>
      <c r="C44" s="104">
        <v>-16936150.300000001</v>
      </c>
      <c r="D44" s="28"/>
      <c r="E44"/>
      <c r="F44"/>
    </row>
    <row r="45" spans="1:6" ht="11.25" customHeight="1" x14ac:dyDescent="0.25">
      <c r="A45" s="23">
        <v>8150</v>
      </c>
      <c r="B45" s="103" t="s">
        <v>48</v>
      </c>
      <c r="C45" s="104">
        <v>-814440064.23000002</v>
      </c>
      <c r="D45" s="28"/>
      <c r="E45"/>
      <c r="F45"/>
    </row>
    <row r="46" spans="1:6" ht="15" x14ac:dyDescent="0.25">
      <c r="B46" s="134"/>
      <c r="C46" s="135"/>
      <c r="D46" s="28"/>
      <c r="E46"/>
      <c r="F46"/>
    </row>
    <row r="47" spans="1:6" ht="15" x14ac:dyDescent="0.25">
      <c r="B47" s="141"/>
      <c r="C47" s="142"/>
      <c r="D47" s="28"/>
      <c r="E47"/>
      <c r="F47"/>
    </row>
    <row r="48" spans="1:6" ht="10.5" customHeight="1" x14ac:dyDescent="0.25">
      <c r="B48" s="201" t="s">
        <v>552</v>
      </c>
      <c r="C48" s="201"/>
      <c r="E48"/>
      <c r="F48"/>
    </row>
    <row r="49" spans="1:6" ht="10.5" customHeight="1" x14ac:dyDescent="0.25">
      <c r="B49" s="140" t="s">
        <v>404</v>
      </c>
      <c r="C49" s="139">
        <f>H1</f>
        <v>2024</v>
      </c>
      <c r="E49"/>
      <c r="F49"/>
    </row>
    <row r="50" spans="1:6" ht="10.5" customHeight="1" x14ac:dyDescent="0.25">
      <c r="A50" s="23">
        <v>8210</v>
      </c>
      <c r="B50" s="103" t="s">
        <v>47</v>
      </c>
      <c r="C50" s="105">
        <v>-878816025.5</v>
      </c>
      <c r="E50"/>
      <c r="F50"/>
    </row>
    <row r="51" spans="1:6" ht="10.5" customHeight="1" x14ac:dyDescent="0.25">
      <c r="A51" s="23">
        <v>8220</v>
      </c>
      <c r="B51" s="103" t="s">
        <v>46</v>
      </c>
      <c r="C51" s="105">
        <v>109641769.16</v>
      </c>
      <c r="E51"/>
      <c r="F51"/>
    </row>
    <row r="52" spans="1:6" ht="10.5" customHeight="1" x14ac:dyDescent="0.25">
      <c r="A52" s="23">
        <v>8230</v>
      </c>
      <c r="B52" s="103" t="s">
        <v>598</v>
      </c>
      <c r="C52" s="105">
        <v>-586616701.41999996</v>
      </c>
      <c r="E52"/>
      <c r="F52"/>
    </row>
    <row r="53" spans="1:6" ht="10.5" customHeight="1" x14ac:dyDescent="0.25">
      <c r="A53" s="23">
        <v>8240</v>
      </c>
      <c r="B53" s="103" t="s">
        <v>45</v>
      </c>
      <c r="C53" s="105">
        <v>384705911.30000001</v>
      </c>
      <c r="E53"/>
      <c r="F53"/>
    </row>
    <row r="54" spans="1:6" ht="10.5" customHeight="1" x14ac:dyDescent="0.25">
      <c r="A54" s="23">
        <v>8250</v>
      </c>
      <c r="B54" s="103" t="s">
        <v>44</v>
      </c>
      <c r="C54" s="105">
        <v>0</v>
      </c>
      <c r="E54"/>
      <c r="F54"/>
    </row>
    <row r="55" spans="1:6" ht="10.5" customHeight="1" x14ac:dyDescent="0.25">
      <c r="A55" s="23">
        <v>8260</v>
      </c>
      <c r="B55" s="103" t="s">
        <v>43</v>
      </c>
      <c r="C55" s="105">
        <v>18375123.379999999</v>
      </c>
      <c r="E55"/>
      <c r="F55"/>
    </row>
    <row r="56" spans="1:6" ht="10.5" customHeight="1" x14ac:dyDescent="0.25">
      <c r="A56" s="23">
        <v>8270</v>
      </c>
      <c r="B56" s="103" t="s">
        <v>42</v>
      </c>
      <c r="C56" s="105">
        <v>952709923.08000004</v>
      </c>
      <c r="E56"/>
      <c r="F56"/>
    </row>
    <row r="57" spans="1:6" ht="15" x14ac:dyDescent="0.25">
      <c r="E57"/>
      <c r="F57"/>
    </row>
    <row r="58" spans="1:6" x14ac:dyDescent="0.2">
      <c r="B58" s="14" t="s">
        <v>516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dcmitype/"/>
    <ds:schemaRef ds:uri="http://purl.org/dc/terms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elements/1.1/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DF-15685</cp:lastModifiedBy>
  <cp:lastPrinted>2019-02-13T21:19:08Z</cp:lastPrinted>
  <dcterms:created xsi:type="dcterms:W3CDTF">2012-12-11T20:36:24Z</dcterms:created>
  <dcterms:modified xsi:type="dcterms:W3CDTF">2024-10-17T16:18:30Z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