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3ER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21" i="4"/>
  <c r="G16" i="4"/>
  <c r="G17" i="4" s="1"/>
  <c r="D16" i="4"/>
  <c r="D31" i="4"/>
  <c r="G31" i="4"/>
  <c r="G40" i="4" s="1"/>
  <c r="G41" i="4" s="1"/>
  <c r="D40" i="4" l="1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<sst xmlns="http://schemas.openxmlformats.org/spreadsheetml/2006/main" count="63" uniqueCount="40">
  <si>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</si>
  <si>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</si>
  <si>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</si>
  <si>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</si>
  <si>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</si>
  <si>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</si>
  <si>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</si>
  <si>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</si>
  <si>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</si>
  <si>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</si>
  <si>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</si>
  <si>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</si>
  <si>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</si>
  <si>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</si>
  <si>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</si>
  <si>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</si>
  <si>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</si>
  <si>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</si>
  <si>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</si>
  <si>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</si>
  <si>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</si>
  <si>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</si>
  <si>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</si>
  <si>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</si>
  <si>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</si>
  <si>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</si>
  <si>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</si>
  <si>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</si>
  <si>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</si>
  <si>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</si>
  <si>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</si>
  <si>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</si>
  <si>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</si>
  <si>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</si>
  <si>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</si>
  <si>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</si>
  <si>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</si>
  <si>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</si>
  <si>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Municipio de Guanajuato
Estado Analítico de Ingresos
Del 1 de Enero al 30 de Septiembre de 2024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</si>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</sst>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0" fontId="9" fillId="0" borderId="5" xfId="8" applyFont="1" applyFill="1" applyBorder="1" applyAlignment="1" applyProtection="1">
      <alignment horizontal="left" vertical="top" indent="3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4" fillId="0" borderId="9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5" xfId="8" applyFont="1" applyFill="1" applyBorder="1" applyAlignment="1" applyProtection="1">
      <alignment horizontal="center" vertical="top" wrapText="1"/>
    </xf>
    <xf numFmtId="4" fontId="4" fillId="0" borderId="8" xfId="8" applyNumberFormat="1" applyFont="1" applyFill="1" applyBorder="1" applyAlignment="1" applyProtection="1">
      <alignment vertical="top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4" xfId="8" applyNumberFormat="1" applyFont="1" applyFill="1" applyBorder="1" applyAlignment="1" applyProtection="1">
      <alignment vertical="top"/>
      <protection locked="0"/>
    </xf>
    <xf numFmtId="4" fontId="9" fillId="0" borderId="6" xfId="8" applyNumberFormat="1" applyFont="1" applyFill="1" applyBorder="1" applyAlignment="1" applyProtection="1">
      <alignment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0" xfId="8" applyFont="1" applyFill="1" applyBorder="1" applyAlignment="1" applyProtection="1">
      <alignment horizontal="left" vertical="top" wrapText="1" indent="1"/>
      <protection locked="0"/>
    </xf>
    <xf numFmtId="0" fontId="9" fillId="0" borderId="2" xfId="8" applyFont="1" applyFill="1" applyBorder="1" applyAlignment="1" applyProtection="1">
      <alignment horizontal="left" vertical="top" indent="1"/>
    </xf>
    <xf numFmtId="0" fontId="8" fillId="0" borderId="0" xfId="8" applyFont="1" applyFill="1" applyBorder="1" applyAlignment="1" applyProtection="1">
      <alignment horizontal="left" vertical="top" wrapText="1" indent="2"/>
    </xf>
    <xf numFmtId="0" fontId="9" fillId="0" borderId="2" xfId="8" applyFont="1" applyFill="1" applyBorder="1" applyAlignment="1" applyProtection="1">
      <alignment horizontal="left" vertical="top" wrapText="1" indent="1"/>
    </xf>
    <xf numFmtId="0" fontId="9" fillId="2" borderId="8" xfId="8" applyFont="1" applyFill="1" applyBorder="1" applyAlignment="1">
      <alignment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vertical="center"/>
    </xf>
    <xf numFmtId="0" fontId="9" fillId="2" borderId="8" xfId="8" applyFont="1" applyFill="1" applyBorder="1" applyAlignment="1">
      <alignment vertical="center" wrapText="1"/>
    </xf>
    <xf numFmtId="0" fontId="9" fillId="2" borderId="9" xfId="8" applyFont="1" applyFill="1" applyBorder="1" applyAlignment="1">
      <alignment vertical="center" wrapText="1"/>
    </xf>
    <xf numFmtId="0" fontId="9" fillId="2" borderId="10" xfId="8" applyFont="1" applyFill="1" applyBorder="1" applyAlignment="1">
      <alignment horizontal="center" vertical="center" wrapText="1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8" fillId="0" borderId="10" xfId="18" applyNumberFormat="1" applyFont="1" applyBorder="1" applyAlignment="1" applyProtection="1">
      <alignment vertical="top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topLeftCell="A6" zoomScaleNormal="100" workbookViewId="0">
      <selection activeCell="A45" sqref="A45:G4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/>
    <col min="9" max="9" width="12.6640625" style="2" bestFit="1" customWidth="1"/>
    <col min="10" max="16384" width="12" style="2"/>
  </cols>
  <sheetData>
    <row r="1" spans="1:9" s="3" customFormat="1" ht="39.950000000000003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9" s="3" customFormat="1" x14ac:dyDescent="0.2">
      <c r="A2" s="35"/>
      <c r="B2" s="44" t="s">
        <v>22</v>
      </c>
      <c r="C2" s="44"/>
      <c r="D2" s="44"/>
      <c r="E2" s="44"/>
      <c r="F2" s="44"/>
      <c r="G2" s="47" t="s">
        <v>19</v>
      </c>
    </row>
    <row r="3" spans="1:9" s="1" customFormat="1" ht="24.95" customHeight="1" x14ac:dyDescent="0.2">
      <c r="A3" s="36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9" s="1" customFormat="1" x14ac:dyDescent="0.2">
      <c r="A4" s="37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9" x14ac:dyDescent="0.2">
      <c r="A5" s="30" t="s">
        <v>0</v>
      </c>
      <c r="B5" s="15">
        <v>135795760</v>
      </c>
      <c r="C5" s="15">
        <v>0</v>
      </c>
      <c r="D5" s="15">
        <f>B5+C5</f>
        <v>135795760</v>
      </c>
      <c r="E5" s="15">
        <v>123333523.59</v>
      </c>
      <c r="F5" s="15">
        <v>123333523.59</v>
      </c>
      <c r="G5" s="15">
        <f>F5-B5</f>
        <v>-12462236.409999996</v>
      </c>
    </row>
    <row r="6" spans="1:9" x14ac:dyDescent="0.2">
      <c r="A6" s="31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</row>
    <row r="7" spans="1:9" x14ac:dyDescent="0.2">
      <c r="A7" s="30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9" x14ac:dyDescent="0.2">
      <c r="A8" s="30" t="s">
        <v>3</v>
      </c>
      <c r="B8" s="16">
        <v>114584680.2</v>
      </c>
      <c r="C8" s="16">
        <v>7377230.0099999998</v>
      </c>
      <c r="D8" s="16">
        <f t="shared" si="0"/>
        <v>121961910.21000001</v>
      </c>
      <c r="E8" s="16">
        <v>104458735.54000001</v>
      </c>
      <c r="F8" s="16">
        <v>87126748.739999995</v>
      </c>
      <c r="G8" s="16">
        <f t="shared" si="1"/>
        <v>-27457931.460000008</v>
      </c>
      <c r="I8" s="41"/>
    </row>
    <row r="9" spans="1:9" x14ac:dyDescent="0.2">
      <c r="A9" s="30" t="s">
        <v>4</v>
      </c>
      <c r="B9" s="16">
        <v>13744332</v>
      </c>
      <c r="C9" s="16">
        <v>18980997.739999998</v>
      </c>
      <c r="D9" s="16">
        <f t="shared" si="0"/>
        <v>32725329.739999998</v>
      </c>
      <c r="E9" s="16">
        <v>22013895.579999998</v>
      </c>
      <c r="F9" s="16">
        <v>22013895.850000001</v>
      </c>
      <c r="G9" s="16">
        <f t="shared" si="1"/>
        <v>8269563.8500000015</v>
      </c>
    </row>
    <row r="10" spans="1:9" x14ac:dyDescent="0.2">
      <c r="A10" s="31" t="s">
        <v>5</v>
      </c>
      <c r="B10" s="16">
        <v>17796094</v>
      </c>
      <c r="C10" s="16">
        <v>293767.78999999998</v>
      </c>
      <c r="D10" s="16">
        <f t="shared" ref="D10:D13" si="2">B10+C10</f>
        <v>18089861.789999999</v>
      </c>
      <c r="E10" s="16">
        <v>7236648.5300000003</v>
      </c>
      <c r="F10" s="16">
        <v>7243162.7300000004</v>
      </c>
      <c r="G10" s="16">
        <f t="shared" ref="G10:G13" si="3">F10-B10</f>
        <v>-10552931.27</v>
      </c>
      <c r="I10" s="41"/>
    </row>
    <row r="11" spans="1:9" x14ac:dyDescent="0.2">
      <c r="A11" s="30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</row>
    <row r="12" spans="1:9" ht="22.5" x14ac:dyDescent="0.2">
      <c r="A12" s="30" t="s">
        <v>25</v>
      </c>
      <c r="B12" s="16">
        <v>592226336.94000006</v>
      </c>
      <c r="C12" s="16">
        <v>57311639.549999997</v>
      </c>
      <c r="D12" s="16">
        <f t="shared" si="2"/>
        <v>649537976.49000001</v>
      </c>
      <c r="E12" s="16">
        <v>518729722.64999998</v>
      </c>
      <c r="F12" s="16">
        <v>521285268.60000002</v>
      </c>
      <c r="G12" s="16">
        <f t="shared" si="3"/>
        <v>-70941068.340000033</v>
      </c>
      <c r="I12" s="41"/>
    </row>
    <row r="13" spans="1:9" ht="22.5" x14ac:dyDescent="0.2">
      <c r="A13" s="30" t="s">
        <v>26</v>
      </c>
      <c r="B13" s="16">
        <v>4668822.3600000003</v>
      </c>
      <c r="C13" s="16">
        <v>66574087.130000003</v>
      </c>
      <c r="D13" s="16">
        <f t="shared" si="2"/>
        <v>71242909.49000001</v>
      </c>
      <c r="E13" s="16">
        <v>55603688.640000001</v>
      </c>
      <c r="F13" s="16">
        <v>53437464.719999999</v>
      </c>
      <c r="G13" s="16">
        <f t="shared" si="3"/>
        <v>48768642.359999999</v>
      </c>
      <c r="I13" s="41"/>
    </row>
    <row r="14" spans="1:9" x14ac:dyDescent="0.2">
      <c r="A14" s="30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</row>
    <row r="15" spans="1:9" x14ac:dyDescent="0.2">
      <c r="B15" s="12"/>
      <c r="C15" s="12"/>
      <c r="D15" s="12"/>
      <c r="E15" s="12"/>
      <c r="F15" s="12"/>
      <c r="G15" s="12"/>
    </row>
    <row r="16" spans="1:9" x14ac:dyDescent="0.2">
      <c r="A16" s="9" t="s">
        <v>13</v>
      </c>
      <c r="B16" s="17">
        <f>SUM(B5:B14)</f>
        <v>878816025.50000012</v>
      </c>
      <c r="C16" s="17">
        <f t="shared" ref="C16:G16" si="6">SUM(C5:C14)</f>
        <v>150537722.22</v>
      </c>
      <c r="D16" s="17">
        <f t="shared" si="6"/>
        <v>1029353747.72</v>
      </c>
      <c r="E16" s="17">
        <f t="shared" si="6"/>
        <v>831376214.52999997</v>
      </c>
      <c r="F16" s="10">
        <f t="shared" si="6"/>
        <v>814440064.23000002</v>
      </c>
      <c r="G16" s="11">
        <f t="shared" si="6"/>
        <v>-64375961.270000041</v>
      </c>
    </row>
    <row r="17" spans="1:7" x14ac:dyDescent="0.2">
      <c r="A17" s="21"/>
      <c r="B17" s="22"/>
      <c r="C17" s="22"/>
      <c r="D17" s="25"/>
      <c r="E17" s="23" t="s">
        <v>21</v>
      </c>
      <c r="F17" s="26"/>
      <c r="G17" s="42">
        <f xml:space="preserve"> IF(G16&gt;0,G16,0)</f>
        <v>0</v>
      </c>
    </row>
    <row r="18" spans="1:7" ht="10.15" customHeight="1" x14ac:dyDescent="0.2">
      <c r="A18" s="38"/>
      <c r="B18" s="44" t="s">
        <v>22</v>
      </c>
      <c r="C18" s="44"/>
      <c r="D18" s="44"/>
      <c r="E18" s="44"/>
      <c r="F18" s="44"/>
      <c r="G18" s="47" t="s">
        <v>19</v>
      </c>
    </row>
    <row r="19" spans="1:7" ht="22.5" x14ac:dyDescent="0.2">
      <c r="A19" s="40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</row>
    <row r="20" spans="1:7" x14ac:dyDescent="0.2">
      <c r="A20" s="39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x14ac:dyDescent="0.2">
      <c r="A21" s="32" t="s">
        <v>27</v>
      </c>
      <c r="B21" s="18">
        <f t="shared" ref="B21:G21" si="7">SUM(B22+B23+B24+B25+B26+B27+B28+B29)</f>
        <v>878816025.50000012</v>
      </c>
      <c r="C21" s="18">
        <f t="shared" si="7"/>
        <v>150537722.22</v>
      </c>
      <c r="D21" s="18">
        <f t="shared" si="7"/>
        <v>1029353747.72</v>
      </c>
      <c r="E21" s="18">
        <f t="shared" si="7"/>
        <v>831376214.52999997</v>
      </c>
      <c r="F21" s="18">
        <f t="shared" si="7"/>
        <v>814440064.23000002</v>
      </c>
      <c r="G21" s="18">
        <f t="shared" si="7"/>
        <v>-64375961.270000041</v>
      </c>
    </row>
    <row r="22" spans="1:7" x14ac:dyDescent="0.2">
      <c r="A22" s="33" t="s">
        <v>0</v>
      </c>
      <c r="B22" s="19">
        <v>135795760</v>
      </c>
      <c r="C22" s="19">
        <v>0</v>
      </c>
      <c r="D22" s="19">
        <f t="shared" ref="D22:D25" si="8">B22+C22</f>
        <v>135795760</v>
      </c>
      <c r="E22" s="19">
        <v>123333523.59</v>
      </c>
      <c r="F22" s="19">
        <v>123333523.59</v>
      </c>
      <c r="G22" s="19">
        <f t="shared" ref="G22:G25" si="9">F22-B22</f>
        <v>-12462236.409999996</v>
      </c>
    </row>
    <row r="23" spans="1:7" x14ac:dyDescent="0.2">
      <c r="A23" s="33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</row>
    <row r="24" spans="1:7" x14ac:dyDescent="0.2">
      <c r="A24" s="33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</row>
    <row r="25" spans="1:7" x14ac:dyDescent="0.2">
      <c r="A25" s="33" t="s">
        <v>3</v>
      </c>
      <c r="B25" s="19">
        <v>114584680.2</v>
      </c>
      <c r="C25" s="19">
        <v>7377230.0099999998</v>
      </c>
      <c r="D25" s="19">
        <f t="shared" si="8"/>
        <v>121961910.21000001</v>
      </c>
      <c r="E25" s="19">
        <v>104458735.54000001</v>
      </c>
      <c r="F25" s="19">
        <v>87126748.739999995</v>
      </c>
      <c r="G25" s="19">
        <f t="shared" si="9"/>
        <v>-27457931.460000008</v>
      </c>
    </row>
    <row r="26" spans="1:7" x14ac:dyDescent="0.2">
      <c r="A26" s="33" t="s">
        <v>28</v>
      </c>
      <c r="B26" s="19">
        <v>13744332</v>
      </c>
      <c r="C26" s="19">
        <v>18980997.739999998</v>
      </c>
      <c r="D26" s="19">
        <f t="shared" ref="D26" si="10">B26+C26</f>
        <v>32725329.739999998</v>
      </c>
      <c r="E26" s="19">
        <v>22013895.579999998</v>
      </c>
      <c r="F26" s="19">
        <v>22013895.850000001</v>
      </c>
      <c r="G26" s="19">
        <f t="shared" ref="G26" si="11">F26-B26</f>
        <v>8269563.8500000015</v>
      </c>
    </row>
    <row r="27" spans="1:7" x14ac:dyDescent="0.2">
      <c r="A27" s="33" t="s">
        <v>29</v>
      </c>
      <c r="B27" s="19">
        <v>17796094</v>
      </c>
      <c r="C27" s="19">
        <v>293767.78999999998</v>
      </c>
      <c r="D27" s="19">
        <f t="shared" ref="D27:D29" si="12">B27+C27</f>
        <v>18089861.789999999</v>
      </c>
      <c r="E27" s="19">
        <v>7236648.5300000003</v>
      </c>
      <c r="F27" s="19">
        <v>7243162.7300000004</v>
      </c>
      <c r="G27" s="19">
        <f t="shared" ref="G27:G29" si="13">F27-B27</f>
        <v>-10552931.27</v>
      </c>
    </row>
    <row r="28" spans="1:7" ht="22.5" x14ac:dyDescent="0.2">
      <c r="A28" s="33" t="s">
        <v>30</v>
      </c>
      <c r="B28" s="19">
        <v>592226336.94000006</v>
      </c>
      <c r="C28" s="19">
        <v>57311639.549999997</v>
      </c>
      <c r="D28" s="19">
        <f t="shared" si="12"/>
        <v>649537976.49000001</v>
      </c>
      <c r="E28" s="19">
        <v>518729722.64999998</v>
      </c>
      <c r="F28" s="19">
        <v>521285268.60000002</v>
      </c>
      <c r="G28" s="19">
        <f t="shared" si="13"/>
        <v>-70941068.340000033</v>
      </c>
    </row>
    <row r="29" spans="1:7" ht="22.5" x14ac:dyDescent="0.2">
      <c r="A29" s="33" t="s">
        <v>26</v>
      </c>
      <c r="B29" s="19">
        <v>4668822.3600000003</v>
      </c>
      <c r="C29" s="19">
        <v>66574087.130000003</v>
      </c>
      <c r="D29" s="19">
        <f t="shared" si="12"/>
        <v>71242909.49000001</v>
      </c>
      <c r="E29" s="19">
        <v>55603688.640000001</v>
      </c>
      <c r="F29" s="19">
        <v>53437464.719999999</v>
      </c>
      <c r="G29" s="19">
        <f t="shared" si="13"/>
        <v>48768642.359999999</v>
      </c>
    </row>
    <row r="30" spans="1:7" x14ac:dyDescent="0.2">
      <c r="A30" s="13"/>
      <c r="B30" s="19"/>
      <c r="C30" s="19"/>
      <c r="D30" s="19"/>
      <c r="E30" s="19"/>
      <c r="F30" s="19"/>
      <c r="G30" s="19"/>
    </row>
    <row r="31" spans="1:7" ht="41.25" customHeight="1" x14ac:dyDescent="0.2">
      <c r="A31" s="34" t="s">
        <v>39</v>
      </c>
      <c r="B31" s="20">
        <f t="shared" ref="B31:G31" si="14">SUM(B32:B35)</f>
        <v>0</v>
      </c>
      <c r="C31" s="20">
        <f t="shared" si="14"/>
        <v>0</v>
      </c>
      <c r="D31" s="20">
        <f t="shared" si="14"/>
        <v>0</v>
      </c>
      <c r="E31" s="20">
        <f t="shared" si="14"/>
        <v>0</v>
      </c>
      <c r="F31" s="20">
        <f t="shared" si="14"/>
        <v>0</v>
      </c>
      <c r="G31" s="20">
        <f t="shared" si="14"/>
        <v>0</v>
      </c>
    </row>
    <row r="32" spans="1:7" x14ac:dyDescent="0.2">
      <c r="A32" s="33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33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</row>
    <row r="34" spans="1:7" ht="22.5" x14ac:dyDescent="0.2">
      <c r="A34" s="33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15"/>
        <v>0</v>
      </c>
    </row>
    <row r="35" spans="1:7" ht="22.5" x14ac:dyDescent="0.2">
      <c r="A35" s="33" t="s">
        <v>26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ref="G35" si="16">F35-B35</f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2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</row>
    <row r="38" spans="1:7" x14ac:dyDescent="0.2">
      <c r="A38" s="33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3"/>
      <c r="B39" s="19"/>
      <c r="C39" s="19"/>
      <c r="D39" s="19"/>
      <c r="E39" s="19"/>
      <c r="F39" s="19"/>
      <c r="G39" s="19"/>
    </row>
    <row r="40" spans="1:7" x14ac:dyDescent="0.2">
      <c r="A40" s="14" t="s">
        <v>13</v>
      </c>
      <c r="B40" s="17">
        <f>SUM(B37+B31+B21)</f>
        <v>878816025.50000012</v>
      </c>
      <c r="C40" s="17">
        <f t="shared" ref="C40:G40" si="18">SUM(C37+C31+C21)</f>
        <v>150537722.22</v>
      </c>
      <c r="D40" s="17">
        <f t="shared" si="18"/>
        <v>1029353747.72</v>
      </c>
      <c r="E40" s="17">
        <f t="shared" si="18"/>
        <v>831376214.52999997</v>
      </c>
      <c r="F40" s="17">
        <f t="shared" si="18"/>
        <v>814440064.23000002</v>
      </c>
      <c r="G40" s="11">
        <f t="shared" si="18"/>
        <v>-64375961.270000041</v>
      </c>
    </row>
    <row r="41" spans="1:7" x14ac:dyDescent="0.2">
      <c r="A41" s="21"/>
      <c r="B41" s="22"/>
      <c r="C41" s="22"/>
      <c r="D41" s="22"/>
      <c r="E41" s="23" t="s">
        <v>21</v>
      </c>
      <c r="F41" s="24"/>
      <c r="G41" s="42">
        <f xml:space="preserve"> IF(G40&gt;0,G40,0)</f>
        <v>0</v>
      </c>
    </row>
    <row r="42" spans="1:7" x14ac:dyDescent="0.2">
      <c r="A42" s="29" t="s">
        <v>37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2019-04-05T21:16:20Z</cp:lastPrinted>
  <dcterms:created xsi:type="dcterms:W3CDTF">2012-12-11T20:48:19Z</dcterms:created>
  <dcterms:modified xsi:type="dcterms:W3CDTF">2024-10-14T22:24:54Z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