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3ER TRIMESTRE\DATO ABIERTO - copia\"/>
    </mc:Choice>
  </mc:AlternateContent>
  <bookViews>
    <workbookView xWindow="0" yWindow="0" windowWidth="21570" windowHeight="8145"/>
  </bookViews>
  <sheets>
    <sheet name="Formato 6 a)" sheetId="1" r:id="rId1"/>
  </sheets>
  <externalReferences>
    <externalReference r:id="rId2"/>
    <externalReference r:id="rId3"/>
  </externalReferences>
  <definedNames>
    <definedName name="_xlnm.Print_Area" localSheetId="0">'Formato 6 a)'!$A$1:$G$160</definedName>
    <definedName name="ENTE_PUBLICO">'[2]Info General'!$C$6</definedName>
    <definedName name="_xlnm.Print_Titles" localSheetId="0">'Formato 6 a)'!$1:$8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D157" i="1"/>
  <c r="D156" i="1"/>
  <c r="G156" i="1" s="1"/>
  <c r="G155" i="1"/>
  <c r="D155" i="1"/>
  <c r="D154" i="1"/>
  <c r="G154" i="1" s="1"/>
  <c r="G153" i="1"/>
  <c r="D153" i="1"/>
  <c r="D152" i="1"/>
  <c r="G152" i="1" s="1"/>
  <c r="G151" i="1"/>
  <c r="G150" i="1" s="1"/>
  <c r="D151" i="1"/>
  <c r="F150" i="1"/>
  <c r="E150" i="1"/>
  <c r="C150" i="1"/>
  <c r="B150" i="1"/>
  <c r="G149" i="1"/>
  <c r="D149" i="1"/>
  <c r="D148" i="1"/>
  <c r="G148" i="1" s="1"/>
  <c r="G147" i="1"/>
  <c r="D147" i="1"/>
  <c r="F146" i="1"/>
  <c r="E146" i="1"/>
  <c r="C146" i="1"/>
  <c r="B146" i="1"/>
  <c r="G145" i="1"/>
  <c r="D145" i="1"/>
  <c r="D144" i="1"/>
  <c r="G144" i="1" s="1"/>
  <c r="G143" i="1"/>
  <c r="D143" i="1"/>
  <c r="D142" i="1"/>
  <c r="G142" i="1" s="1"/>
  <c r="G141" i="1"/>
  <c r="D141" i="1"/>
  <c r="D140" i="1"/>
  <c r="G140" i="1" s="1"/>
  <c r="G139" i="1"/>
  <c r="D139" i="1"/>
  <c r="D138" i="1"/>
  <c r="G138" i="1" s="1"/>
  <c r="F137" i="1"/>
  <c r="E137" i="1"/>
  <c r="D137" i="1"/>
  <c r="C137" i="1"/>
  <c r="B137" i="1"/>
  <c r="D136" i="1"/>
  <c r="G136" i="1" s="1"/>
  <c r="G135" i="1"/>
  <c r="D135" i="1"/>
  <c r="D134" i="1"/>
  <c r="G134" i="1" s="1"/>
  <c r="F133" i="1"/>
  <c r="E133" i="1"/>
  <c r="D133" i="1"/>
  <c r="C133" i="1"/>
  <c r="B133" i="1"/>
  <c r="D132" i="1"/>
  <c r="G132" i="1" s="1"/>
  <c r="G131" i="1"/>
  <c r="D131" i="1"/>
  <c r="D130" i="1"/>
  <c r="G130" i="1" s="1"/>
  <c r="G129" i="1"/>
  <c r="D129" i="1"/>
  <c r="D128" i="1"/>
  <c r="G128" i="1" s="1"/>
  <c r="G127" i="1"/>
  <c r="D127" i="1"/>
  <c r="D126" i="1"/>
  <c r="G126" i="1" s="1"/>
  <c r="G125" i="1"/>
  <c r="D125" i="1"/>
  <c r="D124" i="1"/>
  <c r="G124" i="1" s="1"/>
  <c r="F123" i="1"/>
  <c r="E123" i="1"/>
  <c r="D123" i="1"/>
  <c r="C123" i="1"/>
  <c r="B123" i="1"/>
  <c r="D122" i="1"/>
  <c r="G122" i="1" s="1"/>
  <c r="G121" i="1"/>
  <c r="D121" i="1"/>
  <c r="D120" i="1"/>
  <c r="G120" i="1" s="1"/>
  <c r="G119" i="1"/>
  <c r="D119" i="1"/>
  <c r="D118" i="1"/>
  <c r="G118" i="1" s="1"/>
  <c r="G117" i="1"/>
  <c r="D117" i="1"/>
  <c r="D116" i="1"/>
  <c r="G116" i="1" s="1"/>
  <c r="G115" i="1"/>
  <c r="D115" i="1"/>
  <c r="D114" i="1"/>
  <c r="G114" i="1" s="1"/>
  <c r="F113" i="1"/>
  <c r="E113" i="1"/>
  <c r="D113" i="1"/>
  <c r="C113" i="1"/>
  <c r="B113" i="1"/>
  <c r="D112" i="1"/>
  <c r="G112" i="1" s="1"/>
  <c r="G111" i="1"/>
  <c r="D111" i="1"/>
  <c r="D110" i="1"/>
  <c r="G110" i="1" s="1"/>
  <c r="G109" i="1"/>
  <c r="D109" i="1"/>
  <c r="D108" i="1"/>
  <c r="G108" i="1" s="1"/>
  <c r="G107" i="1"/>
  <c r="D107" i="1"/>
  <c r="D106" i="1"/>
  <c r="G106" i="1" s="1"/>
  <c r="G105" i="1"/>
  <c r="D105" i="1"/>
  <c r="D104" i="1"/>
  <c r="G104" i="1" s="1"/>
  <c r="F103" i="1"/>
  <c r="E103" i="1"/>
  <c r="D103" i="1"/>
  <c r="C103" i="1"/>
  <c r="B103" i="1"/>
  <c r="D102" i="1"/>
  <c r="G102" i="1" s="1"/>
  <c r="G101" i="1"/>
  <c r="D101" i="1"/>
  <c r="D100" i="1"/>
  <c r="G100" i="1" s="1"/>
  <c r="G99" i="1"/>
  <c r="D99" i="1"/>
  <c r="D98" i="1"/>
  <c r="G98" i="1" s="1"/>
  <c r="G97" i="1"/>
  <c r="D97" i="1"/>
  <c r="D96" i="1"/>
  <c r="G96" i="1" s="1"/>
  <c r="G95" i="1"/>
  <c r="D95" i="1"/>
  <c r="D94" i="1"/>
  <c r="G94" i="1" s="1"/>
  <c r="F93" i="1"/>
  <c r="E93" i="1"/>
  <c r="D93" i="1"/>
  <c r="C93" i="1"/>
  <c r="B93" i="1"/>
  <c r="D92" i="1"/>
  <c r="G92" i="1" s="1"/>
  <c r="G91" i="1"/>
  <c r="D91" i="1"/>
  <c r="D90" i="1"/>
  <c r="G90" i="1" s="1"/>
  <c r="G89" i="1"/>
  <c r="D89" i="1"/>
  <c r="D88" i="1"/>
  <c r="G88" i="1" s="1"/>
  <c r="G87" i="1"/>
  <c r="D87" i="1"/>
  <c r="D86" i="1"/>
  <c r="G86" i="1" s="1"/>
  <c r="F85" i="1"/>
  <c r="E85" i="1"/>
  <c r="D85" i="1"/>
  <c r="C85" i="1"/>
  <c r="C84" i="1" s="1"/>
  <c r="B85" i="1"/>
  <c r="F84" i="1"/>
  <c r="E84" i="1"/>
  <c r="B84" i="1"/>
  <c r="G82" i="1"/>
  <c r="D82" i="1"/>
  <c r="D81" i="1"/>
  <c r="G81" i="1" s="1"/>
  <c r="G80" i="1"/>
  <c r="D80" i="1"/>
  <c r="D79" i="1"/>
  <c r="G79" i="1" s="1"/>
  <c r="G78" i="1"/>
  <c r="D78" i="1"/>
  <c r="D77" i="1"/>
  <c r="G77" i="1" s="1"/>
  <c r="G76" i="1"/>
  <c r="G75" i="1" s="1"/>
  <c r="D76" i="1"/>
  <c r="F75" i="1"/>
  <c r="E75" i="1"/>
  <c r="C75" i="1"/>
  <c r="B75" i="1"/>
  <c r="G74" i="1"/>
  <c r="D74" i="1"/>
  <c r="D73" i="1"/>
  <c r="G73" i="1" s="1"/>
  <c r="G72" i="1"/>
  <c r="D72" i="1"/>
  <c r="F71" i="1"/>
  <c r="E71" i="1"/>
  <c r="C71" i="1"/>
  <c r="B71" i="1"/>
  <c r="G70" i="1"/>
  <c r="D70" i="1"/>
  <c r="D69" i="1"/>
  <c r="G69" i="1" s="1"/>
  <c r="G68" i="1"/>
  <c r="D68" i="1"/>
  <c r="D67" i="1"/>
  <c r="G67" i="1" s="1"/>
  <c r="G66" i="1"/>
  <c r="D66" i="1"/>
  <c r="D65" i="1"/>
  <c r="G65" i="1" s="1"/>
  <c r="G64" i="1"/>
  <c r="D64" i="1"/>
  <c r="D63" i="1"/>
  <c r="G63" i="1" s="1"/>
  <c r="F62" i="1"/>
  <c r="E62" i="1"/>
  <c r="D62" i="1"/>
  <c r="C62" i="1"/>
  <c r="B62" i="1"/>
  <c r="D61" i="1"/>
  <c r="G61" i="1" s="1"/>
  <c r="G60" i="1"/>
  <c r="D60" i="1"/>
  <c r="D59" i="1"/>
  <c r="G59" i="1" s="1"/>
  <c r="F58" i="1"/>
  <c r="E58" i="1"/>
  <c r="D58" i="1"/>
  <c r="C58" i="1"/>
  <c r="B58" i="1"/>
  <c r="D57" i="1"/>
  <c r="G57" i="1" s="1"/>
  <c r="G56" i="1"/>
  <c r="D56" i="1"/>
  <c r="D55" i="1"/>
  <c r="G55" i="1" s="1"/>
  <c r="G54" i="1"/>
  <c r="D54" i="1"/>
  <c r="D53" i="1"/>
  <c r="G53" i="1" s="1"/>
  <c r="G52" i="1"/>
  <c r="D52" i="1"/>
  <c r="D51" i="1"/>
  <c r="G51" i="1" s="1"/>
  <c r="G50" i="1"/>
  <c r="D50" i="1"/>
  <c r="D49" i="1"/>
  <c r="G49" i="1" s="1"/>
  <c r="F48" i="1"/>
  <c r="E48" i="1"/>
  <c r="C48" i="1"/>
  <c r="B48" i="1"/>
  <c r="D47" i="1"/>
  <c r="G47" i="1" s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F38" i="1"/>
  <c r="E38" i="1"/>
  <c r="C38" i="1"/>
  <c r="B38" i="1"/>
  <c r="D37" i="1"/>
  <c r="G37" i="1" s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G29" i="1" s="1"/>
  <c r="F28" i="1"/>
  <c r="E28" i="1"/>
  <c r="D28" i="1"/>
  <c r="C28" i="1"/>
  <c r="B28" i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D21" i="1"/>
  <c r="G21" i="1" s="1"/>
  <c r="G20" i="1"/>
  <c r="D20" i="1"/>
  <c r="D19" i="1"/>
  <c r="G19" i="1" s="1"/>
  <c r="F18" i="1"/>
  <c r="E18" i="1"/>
  <c r="D18" i="1"/>
  <c r="C18" i="1"/>
  <c r="B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G10" i="1" s="1"/>
  <c r="F10" i="1"/>
  <c r="E10" i="1"/>
  <c r="D10" i="1"/>
  <c r="C10" i="1"/>
  <c r="C9" i="1" s="1"/>
  <c r="C159" i="1" s="1"/>
  <c r="B10" i="1"/>
  <c r="F9" i="1"/>
  <c r="F159" i="1" s="1"/>
  <c r="E9" i="1"/>
  <c r="E159" i="1" s="1"/>
  <c r="B9" i="1"/>
  <c r="B159" i="1" s="1"/>
  <c r="A5" i="1"/>
  <c r="A2" i="1"/>
  <c r="G28" i="1" l="1"/>
  <c r="G58" i="1"/>
  <c r="G113" i="1"/>
  <c r="G133" i="1"/>
  <c r="G38" i="1"/>
  <c r="G62" i="1"/>
  <c r="G85" i="1"/>
  <c r="G137" i="1"/>
  <c r="G93" i="1"/>
  <c r="G18" i="1"/>
  <c r="G48" i="1"/>
  <c r="G9" i="1" s="1"/>
  <c r="G71" i="1"/>
  <c r="D84" i="1"/>
  <c r="G103" i="1"/>
  <c r="G123" i="1"/>
  <c r="G146" i="1"/>
  <c r="D71" i="1"/>
  <c r="D75" i="1"/>
  <c r="D146" i="1"/>
  <c r="D150" i="1"/>
  <c r="D38" i="1"/>
  <c r="D9" i="1" s="1"/>
  <c r="D159" i="1" s="1"/>
  <c r="D48" i="1"/>
  <c r="G84" i="1" l="1"/>
  <c r="G159" i="1" s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<sst xmlns="http://schemas.openxmlformats.org/spreadsheetml/2006/main" count="161" uniqueCount="88">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</sst>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164" fontId="2" fillId="2" borderId="4" xfId="0" applyNumberFormat="1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164" fontId="2" fillId="2" borderId="5" xfId="0" applyNumberFormat="1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164" fontId="2" fillId="2" borderId="6" xfId="0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indent="3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4" fontId="2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164" fontId="1" fillId="3" borderId="5" xfId="1" applyNumberFormat="1" applyFont="1" applyFill="1" applyBorder="1" applyAlignment="1" applyProtection="1">
      <alignment vertical="center"/>
      <protection locked="0"/>
    </xf>
    <xf numFmtId="164" fontId="0" fillId="3" borderId="5" xfId="2" applyNumberFormat="1" applyFont="1" applyFill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horizontal="right" vertical="top"/>
      <protection locked="0"/>
    </xf>
    <xf numFmtId="164" fontId="0" fillId="3" borderId="5" xfId="1" applyNumberFormat="1" applyFont="1" applyFill="1" applyBorder="1" applyAlignment="1" applyProtection="1">
      <alignment vertical="center"/>
      <protection locked="0"/>
    </xf>
    <xf numFmtId="164" fontId="0" fillId="3" borderId="5" xfId="3" applyNumberFormat="1" applyFont="1" applyFill="1" applyBorder="1" applyAlignment="1" applyProtection="1">
      <alignment vertical="center"/>
      <protection locked="0"/>
    </xf>
    <xf numFmtId="164" fontId="1" fillId="3" borderId="5" xfId="3" applyNumberFormat="1" applyFont="1" applyFill="1" applyBorder="1" applyAlignment="1" applyProtection="1">
      <alignment vertical="center"/>
      <protection locked="0"/>
    </xf>
    <xf numFmtId="16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3" borderId="5" xfId="0" applyFont="1" applyFill="1" applyBorder="1" applyAlignment="1">
      <alignment horizontal="left" indent="3"/>
    </xf>
    <xf numFmtId="164" fontId="2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64" fontId="0" fillId="0" borderId="6" xfId="0" applyNumberFormat="1" applyBorder="1"/>
    <xf numFmtId="0" fontId="0" fillId="0" borderId="6" xfId="0" applyBorder="1"/>
    <xf numFmtId="164" fontId="0" fillId="0" borderId="0" xfId="0" applyNumberFormat="1"/>
  </cellXfs>
  <cellStyles count="4">
    <cellStyle name="Millares" xfId="1" builtinId="3"/>
    <cellStyle name="Millares 2" xfId="2"/>
    <cellStyle name="Millares 6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3"/>
  <sheetViews>
    <sheetView showGridLines="0" tabSelected="1" topLeftCell="A88" zoomScale="75" zoomScaleNormal="75" workbookViewId="0">
      <selection activeCell="A162" sqref="A162:G163"/>
    </sheetView>
  </sheetViews>
  <sheetFormatPr baseColWidth="10" defaultColWidth="11" defaultRowHeight="15" x14ac:dyDescent="0.25"/>
  <cols>
    <col min="1" max="1" width="107.7109375" customWidth="1"/>
    <col min="2" max="3" width="32.5703125" style="38" customWidth="1"/>
    <col min="4" max="7" width="32.5703125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 xml:space="preserve"> Municipio de Guanajuato</v>
      </c>
      <c r="B2" s="5"/>
      <c r="C2" s="5"/>
      <c r="D2" s="4"/>
      <c r="E2" s="4"/>
      <c r="F2" s="4"/>
      <c r="G2" s="4"/>
    </row>
    <row r="3" spans="1:7" x14ac:dyDescent="0.25">
      <c r="A3" s="6" t="s">
        <v>1</v>
      </c>
      <c r="B3" s="7"/>
      <c r="C3" s="7"/>
      <c r="D3" s="6"/>
      <c r="E3" s="6"/>
      <c r="F3" s="6"/>
      <c r="G3" s="6"/>
    </row>
    <row r="4" spans="1:7" x14ac:dyDescent="0.25">
      <c r="A4" s="6" t="s">
        <v>2</v>
      </c>
      <c r="B4" s="7"/>
      <c r="C4" s="7"/>
      <c r="D4" s="6"/>
      <c r="E4" s="6"/>
      <c r="F4" s="6"/>
      <c r="G4" s="6"/>
    </row>
    <row r="5" spans="1:7" x14ac:dyDescent="0.25">
      <c r="A5" s="6" t="str">
        <f>'[1]Formato 3'!A4</f>
        <v>Del 1 de Enero al 30 de Septiembre de 2024 (b)</v>
      </c>
      <c r="B5" s="7"/>
      <c r="C5" s="7"/>
      <c r="D5" s="6"/>
      <c r="E5" s="6"/>
      <c r="F5" s="6"/>
      <c r="G5" s="6"/>
    </row>
    <row r="6" spans="1:7" x14ac:dyDescent="0.25">
      <c r="A6" s="8" t="s">
        <v>3</v>
      </c>
      <c r="B6" s="9"/>
      <c r="C6" s="9"/>
      <c r="D6" s="8"/>
      <c r="E6" s="8"/>
      <c r="F6" s="8"/>
      <c r="G6" s="8"/>
    </row>
    <row r="7" spans="1:7" x14ac:dyDescent="0.25">
      <c r="A7" s="10" t="s">
        <v>4</v>
      </c>
      <c r="B7" s="10" t="s">
        <v>5</v>
      </c>
      <c r="C7" s="10"/>
      <c r="D7" s="10"/>
      <c r="E7" s="10"/>
      <c r="F7" s="10"/>
      <c r="G7" s="11" t="s">
        <v>6</v>
      </c>
    </row>
    <row r="8" spans="1:7" x14ac:dyDescent="0.25">
      <c r="A8" s="10"/>
      <c r="B8" s="12" t="s">
        <v>7</v>
      </c>
      <c r="C8" s="12" t="s">
        <v>8</v>
      </c>
      <c r="D8" s="13" t="s">
        <v>9</v>
      </c>
      <c r="E8" s="13" t="s">
        <v>10</v>
      </c>
      <c r="F8" s="13" t="s">
        <v>11</v>
      </c>
      <c r="G8" s="10"/>
    </row>
    <row r="9" spans="1:7" x14ac:dyDescent="0.25">
      <c r="A9" s="14" t="s">
        <v>12</v>
      </c>
      <c r="B9" s="15">
        <f t="shared" ref="B9:G9" si="0">SUM(B10,B18,B28,B38,B48,B58,B62,B71,B75)</f>
        <v>639125426.46000004</v>
      </c>
      <c r="C9" s="15">
        <f t="shared" si="0"/>
        <v>286162914.02999997</v>
      </c>
      <c r="D9" s="16">
        <f t="shared" si="0"/>
        <v>925288340.49000001</v>
      </c>
      <c r="E9" s="16">
        <f t="shared" si="0"/>
        <v>644242060.85000002</v>
      </c>
      <c r="F9" s="16">
        <f t="shared" si="0"/>
        <v>634620164.13</v>
      </c>
      <c r="G9" s="16">
        <f t="shared" si="0"/>
        <v>281046279.63999999</v>
      </c>
    </row>
    <row r="10" spans="1:7" x14ac:dyDescent="0.25">
      <c r="A10" s="17" t="s">
        <v>13</v>
      </c>
      <c r="B10" s="15">
        <f t="shared" ref="B10:G10" si="1">SUM(B11:B17)</f>
        <v>371195787.53000003</v>
      </c>
      <c r="C10" s="15">
        <f t="shared" si="1"/>
        <v>22315951.560000002</v>
      </c>
      <c r="D10" s="16">
        <f>SUM(D11:D17)</f>
        <v>393511739.09000003</v>
      </c>
      <c r="E10" s="16">
        <f t="shared" si="1"/>
        <v>268168162.28000003</v>
      </c>
      <c r="F10" s="16">
        <f t="shared" si="1"/>
        <v>265500778.98000002</v>
      </c>
      <c r="G10" s="16">
        <f t="shared" si="1"/>
        <v>125343576.81</v>
      </c>
    </row>
    <row r="11" spans="1:7" x14ac:dyDescent="0.25">
      <c r="A11" s="18" t="s">
        <v>14</v>
      </c>
      <c r="B11" s="19">
        <v>112980113</v>
      </c>
      <c r="C11" s="19">
        <v>-3620000</v>
      </c>
      <c r="D11" s="20">
        <f>B11+C11</f>
        <v>109360113</v>
      </c>
      <c r="E11" s="19">
        <v>80556795.640000001</v>
      </c>
      <c r="F11" s="19">
        <v>80556795.640000001</v>
      </c>
      <c r="G11" s="21">
        <f>D11-E11</f>
        <v>28803317.359999999</v>
      </c>
    </row>
    <row r="12" spans="1:7" x14ac:dyDescent="0.25">
      <c r="A12" s="18" t="s">
        <v>15</v>
      </c>
      <c r="B12" s="19">
        <v>30981650.109999999</v>
      </c>
      <c r="C12" s="19">
        <v>27824500</v>
      </c>
      <c r="D12" s="20">
        <f t="shared" ref="D12:D17" si="2">B12+C12</f>
        <v>58806150.109999999</v>
      </c>
      <c r="E12" s="19">
        <v>42454386.479999997</v>
      </c>
      <c r="F12" s="19">
        <v>41900348.719999999</v>
      </c>
      <c r="G12" s="21">
        <f t="shared" ref="G12:G17" si="3">D12-E12</f>
        <v>16351763.630000003</v>
      </c>
    </row>
    <row r="13" spans="1:7" x14ac:dyDescent="0.25">
      <c r="A13" s="18" t="s">
        <v>16</v>
      </c>
      <c r="B13" s="19">
        <v>33898654</v>
      </c>
      <c r="C13" s="19">
        <v>5121691.37</v>
      </c>
      <c r="D13" s="20">
        <f t="shared" si="2"/>
        <v>39020345.369999997</v>
      </c>
      <c r="E13" s="19">
        <v>10523806.48</v>
      </c>
      <c r="F13" s="19">
        <v>10523806.48</v>
      </c>
      <c r="G13" s="21">
        <f t="shared" si="3"/>
        <v>28496538.889999997</v>
      </c>
    </row>
    <row r="14" spans="1:7" x14ac:dyDescent="0.25">
      <c r="A14" s="18" t="s">
        <v>17</v>
      </c>
      <c r="B14" s="19">
        <v>77405981</v>
      </c>
      <c r="C14" s="19">
        <v>-9837000</v>
      </c>
      <c r="D14" s="20">
        <f t="shared" si="2"/>
        <v>67568981</v>
      </c>
      <c r="E14" s="19">
        <v>48452083.729999997</v>
      </c>
      <c r="F14" s="19">
        <v>46338738.189999998</v>
      </c>
      <c r="G14" s="21">
        <f t="shared" si="3"/>
        <v>19116897.270000003</v>
      </c>
    </row>
    <row r="15" spans="1:7" x14ac:dyDescent="0.25">
      <c r="A15" s="18" t="s">
        <v>18</v>
      </c>
      <c r="B15" s="19">
        <v>115929389.42</v>
      </c>
      <c r="C15" s="19">
        <v>2826760.19</v>
      </c>
      <c r="D15" s="20">
        <f t="shared" si="2"/>
        <v>118756149.61</v>
      </c>
      <c r="E15" s="19">
        <v>86181089.950000003</v>
      </c>
      <c r="F15" s="19">
        <v>86181089.950000003</v>
      </c>
      <c r="G15" s="21">
        <f t="shared" si="3"/>
        <v>32575059.659999996</v>
      </c>
    </row>
    <row r="16" spans="1:7" x14ac:dyDescent="0.25">
      <c r="A16" s="18" t="s">
        <v>19</v>
      </c>
      <c r="B16" s="22">
        <v>0</v>
      </c>
      <c r="C16" s="22">
        <v>0</v>
      </c>
      <c r="D16" s="20">
        <f t="shared" si="2"/>
        <v>0</v>
      </c>
      <c r="E16" s="22">
        <v>0</v>
      </c>
      <c r="F16" s="22">
        <v>0</v>
      </c>
      <c r="G16" s="21">
        <f t="shared" si="3"/>
        <v>0</v>
      </c>
    </row>
    <row r="17" spans="1:7" x14ac:dyDescent="0.25">
      <c r="A17" s="18" t="s">
        <v>20</v>
      </c>
      <c r="B17" s="22">
        <v>0</v>
      </c>
      <c r="C17" s="22">
        <v>0</v>
      </c>
      <c r="D17" s="20">
        <f t="shared" si="2"/>
        <v>0</v>
      </c>
      <c r="E17" s="22">
        <v>0</v>
      </c>
      <c r="F17" s="22">
        <v>0</v>
      </c>
      <c r="G17" s="21">
        <f t="shared" si="3"/>
        <v>0</v>
      </c>
    </row>
    <row r="18" spans="1:7" x14ac:dyDescent="0.25">
      <c r="A18" s="17" t="s">
        <v>21</v>
      </c>
      <c r="B18" s="15">
        <f t="shared" ref="B18:G18" si="4">SUM(B19:B27)</f>
        <v>52569394</v>
      </c>
      <c r="C18" s="15">
        <f t="shared" si="4"/>
        <v>14496878.630000001</v>
      </c>
      <c r="D18" s="16">
        <f t="shared" si="4"/>
        <v>67066272.630000003</v>
      </c>
      <c r="E18" s="16">
        <f t="shared" si="4"/>
        <v>42134778.300000004</v>
      </c>
      <c r="F18" s="16">
        <f t="shared" si="4"/>
        <v>42134778.300000004</v>
      </c>
      <c r="G18" s="16">
        <f t="shared" si="4"/>
        <v>24931494.329999998</v>
      </c>
    </row>
    <row r="19" spans="1:7" x14ac:dyDescent="0.25">
      <c r="A19" s="18" t="s">
        <v>22</v>
      </c>
      <c r="B19" s="19">
        <v>7008722</v>
      </c>
      <c r="C19" s="19">
        <v>1941965.73</v>
      </c>
      <c r="D19" s="20">
        <f>B19+C19</f>
        <v>8950687.7300000004</v>
      </c>
      <c r="E19" s="19">
        <v>4994486.1500000004</v>
      </c>
      <c r="F19" s="19">
        <v>4994486.1500000004</v>
      </c>
      <c r="G19" s="21">
        <f>D19-E19</f>
        <v>3956201.58</v>
      </c>
    </row>
    <row r="20" spans="1:7" x14ac:dyDescent="0.25">
      <c r="A20" s="18" t="s">
        <v>23</v>
      </c>
      <c r="B20" s="19">
        <v>2557885</v>
      </c>
      <c r="C20" s="19">
        <v>1463878.17</v>
      </c>
      <c r="D20" s="20">
        <f t="shared" ref="D20:D27" si="5">B20+C20</f>
        <v>4021763.17</v>
      </c>
      <c r="E20" s="19">
        <v>2322940.4900000002</v>
      </c>
      <c r="F20" s="19">
        <v>2322940.4900000002</v>
      </c>
      <c r="G20" s="21">
        <f t="shared" ref="G20:G27" si="6">D20-E20</f>
        <v>1698822.6799999997</v>
      </c>
    </row>
    <row r="21" spans="1:7" x14ac:dyDescent="0.25">
      <c r="A21" s="18" t="s">
        <v>24</v>
      </c>
      <c r="B21" s="22">
        <v>0</v>
      </c>
      <c r="C21" s="22">
        <v>0</v>
      </c>
      <c r="D21" s="20">
        <f t="shared" si="5"/>
        <v>0</v>
      </c>
      <c r="E21" s="22">
        <v>0</v>
      </c>
      <c r="F21" s="22">
        <v>0</v>
      </c>
      <c r="G21" s="21">
        <f t="shared" si="6"/>
        <v>0</v>
      </c>
    </row>
    <row r="22" spans="1:7" x14ac:dyDescent="0.25">
      <c r="A22" s="18" t="s">
        <v>25</v>
      </c>
      <c r="B22" s="19">
        <v>15390977</v>
      </c>
      <c r="C22" s="19">
        <v>5209280.17</v>
      </c>
      <c r="D22" s="20">
        <f t="shared" si="5"/>
        <v>20600257.170000002</v>
      </c>
      <c r="E22" s="19">
        <v>10664779.41</v>
      </c>
      <c r="F22" s="19">
        <v>10664779.41</v>
      </c>
      <c r="G22" s="21">
        <f t="shared" si="6"/>
        <v>9935477.7600000016</v>
      </c>
    </row>
    <row r="23" spans="1:7" x14ac:dyDescent="0.25">
      <c r="A23" s="18" t="s">
        <v>26</v>
      </c>
      <c r="B23" s="19">
        <v>1015000</v>
      </c>
      <c r="C23" s="19">
        <v>26547.599999999999</v>
      </c>
      <c r="D23" s="20">
        <f t="shared" si="5"/>
        <v>1041547.6</v>
      </c>
      <c r="E23" s="19">
        <v>436864.69</v>
      </c>
      <c r="F23" s="19">
        <v>436864.69</v>
      </c>
      <c r="G23" s="21">
        <f t="shared" si="6"/>
        <v>604682.90999999992</v>
      </c>
    </row>
    <row r="24" spans="1:7" x14ac:dyDescent="0.25">
      <c r="A24" s="18" t="s">
        <v>27</v>
      </c>
      <c r="B24" s="19">
        <v>18506112</v>
      </c>
      <c r="C24" s="19">
        <v>5196645.4000000004</v>
      </c>
      <c r="D24" s="20">
        <f t="shared" si="5"/>
        <v>23702757.399999999</v>
      </c>
      <c r="E24" s="19">
        <v>16884541.219999999</v>
      </c>
      <c r="F24" s="19">
        <v>16884541.219999999</v>
      </c>
      <c r="G24" s="21">
        <f t="shared" si="6"/>
        <v>6818216.1799999997</v>
      </c>
    </row>
    <row r="25" spans="1:7" x14ac:dyDescent="0.25">
      <c r="A25" s="18" t="s">
        <v>28</v>
      </c>
      <c r="B25" s="19">
        <v>6460650</v>
      </c>
      <c r="C25" s="19">
        <v>564333.64</v>
      </c>
      <c r="D25" s="20">
        <f t="shared" si="5"/>
        <v>7024983.6399999997</v>
      </c>
      <c r="E25" s="19">
        <v>5891592.8300000001</v>
      </c>
      <c r="F25" s="19">
        <v>5891592.8300000001</v>
      </c>
      <c r="G25" s="21">
        <f t="shared" si="6"/>
        <v>1133390.8099999996</v>
      </c>
    </row>
    <row r="26" spans="1:7" x14ac:dyDescent="0.25">
      <c r="A26" s="18" t="s">
        <v>29</v>
      </c>
      <c r="B26" s="19">
        <v>195000</v>
      </c>
      <c r="C26" s="19">
        <v>0</v>
      </c>
      <c r="D26" s="20">
        <f t="shared" si="5"/>
        <v>195000</v>
      </c>
      <c r="E26" s="19">
        <v>163224.70000000001</v>
      </c>
      <c r="F26" s="19">
        <v>163224.70000000001</v>
      </c>
      <c r="G26" s="21">
        <f t="shared" si="6"/>
        <v>31775.299999999988</v>
      </c>
    </row>
    <row r="27" spans="1:7" x14ac:dyDescent="0.25">
      <c r="A27" s="18" t="s">
        <v>30</v>
      </c>
      <c r="B27" s="19">
        <v>1435048</v>
      </c>
      <c r="C27" s="19">
        <v>94227.92</v>
      </c>
      <c r="D27" s="20">
        <f t="shared" si="5"/>
        <v>1529275.92</v>
      </c>
      <c r="E27" s="19">
        <v>776348.81</v>
      </c>
      <c r="F27" s="19">
        <v>776348.81</v>
      </c>
      <c r="G27" s="21">
        <f t="shared" si="6"/>
        <v>752927.10999999987</v>
      </c>
    </row>
    <row r="28" spans="1:7" x14ac:dyDescent="0.25">
      <c r="A28" s="17" t="s">
        <v>31</v>
      </c>
      <c r="B28" s="15">
        <f t="shared" ref="B28:G28" si="7">SUM(B29:B37)</f>
        <v>111787158</v>
      </c>
      <c r="C28" s="15">
        <f t="shared" si="7"/>
        <v>32716863.759999998</v>
      </c>
      <c r="D28" s="16">
        <f t="shared" si="7"/>
        <v>144504021.75999999</v>
      </c>
      <c r="E28" s="16">
        <f t="shared" si="7"/>
        <v>94017642.089999989</v>
      </c>
      <c r="F28" s="16">
        <f t="shared" si="7"/>
        <v>87197711.979999989</v>
      </c>
      <c r="G28" s="16">
        <f t="shared" si="7"/>
        <v>50486379.670000002</v>
      </c>
    </row>
    <row r="29" spans="1:7" x14ac:dyDescent="0.25">
      <c r="A29" s="18" t="s">
        <v>32</v>
      </c>
      <c r="B29" s="19">
        <v>5198895</v>
      </c>
      <c r="C29" s="19">
        <v>6495200</v>
      </c>
      <c r="D29" s="20">
        <f>B29+C29</f>
        <v>11694095</v>
      </c>
      <c r="E29" s="19">
        <v>9542794.8699999992</v>
      </c>
      <c r="F29" s="19">
        <v>3342794.87</v>
      </c>
      <c r="G29" s="21">
        <f>D29-E29</f>
        <v>2151300.1300000008</v>
      </c>
    </row>
    <row r="30" spans="1:7" x14ac:dyDescent="0.25">
      <c r="A30" s="18" t="s">
        <v>33</v>
      </c>
      <c r="B30" s="19">
        <v>9109011</v>
      </c>
      <c r="C30" s="19">
        <v>-920932</v>
      </c>
      <c r="D30" s="20">
        <f t="shared" ref="D30:D37" si="8">B30+C30</f>
        <v>8188079</v>
      </c>
      <c r="E30" s="19">
        <v>4058720.02</v>
      </c>
      <c r="F30" s="19">
        <v>4058720.02</v>
      </c>
      <c r="G30" s="21">
        <f t="shared" ref="G30:G37" si="9">D30-E30</f>
        <v>4129358.98</v>
      </c>
    </row>
    <row r="31" spans="1:7" x14ac:dyDescent="0.25">
      <c r="A31" s="18" t="s">
        <v>34</v>
      </c>
      <c r="B31" s="19">
        <v>18809947</v>
      </c>
      <c r="C31" s="19">
        <v>12926596.369999999</v>
      </c>
      <c r="D31" s="20">
        <f t="shared" si="8"/>
        <v>31736543.369999997</v>
      </c>
      <c r="E31" s="19">
        <v>15822148.939999999</v>
      </c>
      <c r="F31" s="19">
        <v>15822148.939999999</v>
      </c>
      <c r="G31" s="21">
        <f t="shared" si="9"/>
        <v>15914394.429999998</v>
      </c>
    </row>
    <row r="32" spans="1:7" x14ac:dyDescent="0.25">
      <c r="A32" s="18" t="s">
        <v>35</v>
      </c>
      <c r="B32" s="19">
        <v>8632800</v>
      </c>
      <c r="C32" s="19">
        <v>-254281.08</v>
      </c>
      <c r="D32" s="20">
        <f t="shared" si="8"/>
        <v>8378518.9199999999</v>
      </c>
      <c r="E32" s="19">
        <v>7016979.3899999997</v>
      </c>
      <c r="F32" s="19">
        <v>7016979.3899999997</v>
      </c>
      <c r="G32" s="21">
        <f t="shared" si="9"/>
        <v>1361539.5300000003</v>
      </c>
    </row>
    <row r="33" spans="1:7" ht="14.45" customHeight="1" x14ac:dyDescent="0.25">
      <c r="A33" s="18" t="s">
        <v>36</v>
      </c>
      <c r="B33" s="19">
        <v>35393485</v>
      </c>
      <c r="C33" s="19">
        <v>7555852.4699999997</v>
      </c>
      <c r="D33" s="20">
        <f t="shared" si="8"/>
        <v>42949337.469999999</v>
      </c>
      <c r="E33" s="19">
        <v>32898938.640000001</v>
      </c>
      <c r="F33" s="19">
        <v>32898938.640000001</v>
      </c>
      <c r="G33" s="21">
        <f t="shared" si="9"/>
        <v>10050398.829999998</v>
      </c>
    </row>
    <row r="34" spans="1:7" ht="14.45" customHeight="1" x14ac:dyDescent="0.25">
      <c r="A34" s="18" t="s">
        <v>37</v>
      </c>
      <c r="B34" s="19">
        <v>10551400</v>
      </c>
      <c r="C34" s="19">
        <v>1586200</v>
      </c>
      <c r="D34" s="20">
        <f t="shared" si="8"/>
        <v>12137600</v>
      </c>
      <c r="E34" s="19">
        <v>7747911.0999999996</v>
      </c>
      <c r="F34" s="19">
        <v>7747911.0999999996</v>
      </c>
      <c r="G34" s="21">
        <f t="shared" si="9"/>
        <v>4389688.9000000004</v>
      </c>
    </row>
    <row r="35" spans="1:7" ht="14.45" customHeight="1" x14ac:dyDescent="0.25">
      <c r="A35" s="18" t="s">
        <v>38</v>
      </c>
      <c r="B35" s="19">
        <v>1788181</v>
      </c>
      <c r="C35" s="19">
        <v>229500</v>
      </c>
      <c r="D35" s="20">
        <f t="shared" si="8"/>
        <v>2017681</v>
      </c>
      <c r="E35" s="19">
        <v>672787.86</v>
      </c>
      <c r="F35" s="19">
        <v>672787.86</v>
      </c>
      <c r="G35" s="21">
        <f t="shared" si="9"/>
        <v>1344893.1400000001</v>
      </c>
    </row>
    <row r="36" spans="1:7" ht="14.45" customHeight="1" x14ac:dyDescent="0.25">
      <c r="A36" s="18" t="s">
        <v>39</v>
      </c>
      <c r="B36" s="19">
        <v>10966471</v>
      </c>
      <c r="C36" s="19">
        <v>5240928</v>
      </c>
      <c r="D36" s="20">
        <f t="shared" si="8"/>
        <v>16207399</v>
      </c>
      <c r="E36" s="19">
        <v>10297801.189999999</v>
      </c>
      <c r="F36" s="19">
        <v>10297801.189999999</v>
      </c>
      <c r="G36" s="21">
        <f t="shared" si="9"/>
        <v>5909597.8100000005</v>
      </c>
    </row>
    <row r="37" spans="1:7" ht="14.45" customHeight="1" x14ac:dyDescent="0.25">
      <c r="A37" s="18" t="s">
        <v>40</v>
      </c>
      <c r="B37" s="19">
        <v>11336968</v>
      </c>
      <c r="C37" s="19">
        <v>-142200</v>
      </c>
      <c r="D37" s="20">
        <f t="shared" si="8"/>
        <v>11194768</v>
      </c>
      <c r="E37" s="19">
        <v>5959560.0800000001</v>
      </c>
      <c r="F37" s="19">
        <v>5339629.97</v>
      </c>
      <c r="G37" s="21">
        <f t="shared" si="9"/>
        <v>5235207.92</v>
      </c>
    </row>
    <row r="38" spans="1:7" x14ac:dyDescent="0.25">
      <c r="A38" s="17" t="s">
        <v>41</v>
      </c>
      <c r="B38" s="15">
        <f t="shared" ref="B38:G38" si="10">SUM(B39:B47)</f>
        <v>78253086.930000007</v>
      </c>
      <c r="C38" s="15">
        <f t="shared" si="10"/>
        <v>33994574.450000003</v>
      </c>
      <c r="D38" s="16">
        <f t="shared" si="10"/>
        <v>112247661.38</v>
      </c>
      <c r="E38" s="16">
        <f t="shared" si="10"/>
        <v>84152886.120000005</v>
      </c>
      <c r="F38" s="16">
        <f t="shared" si="10"/>
        <v>84018302.810000002</v>
      </c>
      <c r="G38" s="16">
        <f t="shared" si="10"/>
        <v>28094775.259999998</v>
      </c>
    </row>
    <row r="39" spans="1:7" x14ac:dyDescent="0.25">
      <c r="A39" s="18" t="s">
        <v>42</v>
      </c>
      <c r="B39" s="19">
        <v>47755505.93</v>
      </c>
      <c r="C39" s="19">
        <v>340000</v>
      </c>
      <c r="D39" s="20">
        <f>B39+C39</f>
        <v>48095505.93</v>
      </c>
      <c r="E39" s="19">
        <v>36156629.880000003</v>
      </c>
      <c r="F39" s="19">
        <v>36156629.880000003</v>
      </c>
      <c r="G39" s="21">
        <f>D39-E39</f>
        <v>11938876.049999997</v>
      </c>
    </row>
    <row r="40" spans="1:7" x14ac:dyDescent="0.25">
      <c r="A40" s="18" t="s">
        <v>43</v>
      </c>
      <c r="B40" s="22">
        <v>0</v>
      </c>
      <c r="C40" s="22">
        <v>0</v>
      </c>
      <c r="D40" s="20">
        <f t="shared" ref="D40:D47" si="11">B40+C40</f>
        <v>0</v>
      </c>
      <c r="E40" s="22">
        <v>0</v>
      </c>
      <c r="F40" s="22">
        <v>0</v>
      </c>
      <c r="G40" s="21">
        <f t="shared" ref="G40:G47" si="12">D40-E40</f>
        <v>0</v>
      </c>
    </row>
    <row r="41" spans="1:7" x14ac:dyDescent="0.25">
      <c r="A41" s="18" t="s">
        <v>44</v>
      </c>
      <c r="B41" s="19">
        <v>565000</v>
      </c>
      <c r="C41" s="19">
        <v>0</v>
      </c>
      <c r="D41" s="20">
        <f t="shared" si="11"/>
        <v>565000</v>
      </c>
      <c r="E41" s="19">
        <v>423750.07</v>
      </c>
      <c r="F41" s="19">
        <v>423750.07</v>
      </c>
      <c r="G41" s="21">
        <f t="shared" si="12"/>
        <v>141249.93</v>
      </c>
    </row>
    <row r="42" spans="1:7" x14ac:dyDescent="0.25">
      <c r="A42" s="18" t="s">
        <v>45</v>
      </c>
      <c r="B42" s="19">
        <v>29932581</v>
      </c>
      <c r="C42" s="19">
        <v>33654574.450000003</v>
      </c>
      <c r="D42" s="20">
        <f t="shared" si="11"/>
        <v>63587155.450000003</v>
      </c>
      <c r="E42" s="19">
        <v>47572506.170000002</v>
      </c>
      <c r="F42" s="19">
        <v>47437922.859999999</v>
      </c>
      <c r="G42" s="21">
        <f t="shared" si="12"/>
        <v>16014649.280000001</v>
      </c>
    </row>
    <row r="43" spans="1:7" x14ac:dyDescent="0.25">
      <c r="A43" s="18" t="s">
        <v>46</v>
      </c>
      <c r="B43" s="22">
        <v>0</v>
      </c>
      <c r="C43" s="22">
        <v>0</v>
      </c>
      <c r="D43" s="20">
        <f t="shared" si="11"/>
        <v>0</v>
      </c>
      <c r="E43" s="22">
        <v>0</v>
      </c>
      <c r="F43" s="22">
        <v>0</v>
      </c>
      <c r="G43" s="21">
        <f t="shared" si="12"/>
        <v>0</v>
      </c>
    </row>
    <row r="44" spans="1:7" x14ac:dyDescent="0.25">
      <c r="A44" s="18" t="s">
        <v>47</v>
      </c>
      <c r="B44" s="22">
        <v>0</v>
      </c>
      <c r="C44" s="22">
        <v>0</v>
      </c>
      <c r="D44" s="20">
        <f t="shared" si="11"/>
        <v>0</v>
      </c>
      <c r="E44" s="22">
        <v>0</v>
      </c>
      <c r="F44" s="22">
        <v>0</v>
      </c>
      <c r="G44" s="21">
        <f t="shared" si="12"/>
        <v>0</v>
      </c>
    </row>
    <row r="45" spans="1:7" x14ac:dyDescent="0.25">
      <c r="A45" s="18" t="s">
        <v>48</v>
      </c>
      <c r="B45" s="22">
        <v>0</v>
      </c>
      <c r="C45" s="22">
        <v>0</v>
      </c>
      <c r="D45" s="20">
        <f t="shared" si="11"/>
        <v>0</v>
      </c>
      <c r="E45" s="22">
        <v>0</v>
      </c>
      <c r="F45" s="22">
        <v>0</v>
      </c>
      <c r="G45" s="21">
        <f t="shared" si="12"/>
        <v>0</v>
      </c>
    </row>
    <row r="46" spans="1:7" x14ac:dyDescent="0.25">
      <c r="A46" s="18" t="s">
        <v>49</v>
      </c>
      <c r="B46" s="22">
        <v>0</v>
      </c>
      <c r="C46" s="22">
        <v>0</v>
      </c>
      <c r="D46" s="20">
        <f t="shared" si="11"/>
        <v>0</v>
      </c>
      <c r="E46" s="22">
        <v>0</v>
      </c>
      <c r="F46" s="22">
        <v>0</v>
      </c>
      <c r="G46" s="21">
        <f t="shared" si="12"/>
        <v>0</v>
      </c>
    </row>
    <row r="47" spans="1:7" x14ac:dyDescent="0.25">
      <c r="A47" s="18" t="s">
        <v>50</v>
      </c>
      <c r="B47" s="22">
        <v>0</v>
      </c>
      <c r="C47" s="22">
        <v>0</v>
      </c>
      <c r="D47" s="20">
        <f t="shared" si="11"/>
        <v>0</v>
      </c>
      <c r="E47" s="22">
        <v>0</v>
      </c>
      <c r="F47" s="22">
        <v>0</v>
      </c>
      <c r="G47" s="21">
        <f t="shared" si="12"/>
        <v>0</v>
      </c>
    </row>
    <row r="48" spans="1:7" x14ac:dyDescent="0.25">
      <c r="A48" s="17" t="s">
        <v>51</v>
      </c>
      <c r="B48" s="15">
        <f t="shared" ref="B48:G48" si="13">SUM(B49:B57)</f>
        <v>470000</v>
      </c>
      <c r="C48" s="15">
        <f t="shared" si="13"/>
        <v>23058075.219999999</v>
      </c>
      <c r="D48" s="16">
        <f t="shared" si="13"/>
        <v>23528075.219999999</v>
      </c>
      <c r="E48" s="16">
        <f t="shared" si="13"/>
        <v>19405688.039999999</v>
      </c>
      <c r="F48" s="16">
        <f t="shared" si="13"/>
        <v>19405688.039999999</v>
      </c>
      <c r="G48" s="16">
        <f t="shared" si="13"/>
        <v>4122387.18</v>
      </c>
    </row>
    <row r="49" spans="1:7" x14ac:dyDescent="0.25">
      <c r="A49" s="18" t="s">
        <v>52</v>
      </c>
      <c r="B49" s="19">
        <v>0</v>
      </c>
      <c r="C49" s="19">
        <v>1088261.08</v>
      </c>
      <c r="D49" s="20">
        <f>B49+C49</f>
        <v>1088261.08</v>
      </c>
      <c r="E49" s="19">
        <v>475611.73</v>
      </c>
      <c r="F49" s="19">
        <v>475611.73</v>
      </c>
      <c r="G49" s="21">
        <f>D49-E49</f>
        <v>612649.35000000009</v>
      </c>
    </row>
    <row r="50" spans="1:7" x14ac:dyDescent="0.25">
      <c r="A50" s="18" t="s">
        <v>53</v>
      </c>
      <c r="B50" s="19">
        <v>0</v>
      </c>
      <c r="C50" s="19">
        <v>200000</v>
      </c>
      <c r="D50" s="20">
        <f t="shared" ref="D50:D57" si="14">B50+C50</f>
        <v>200000</v>
      </c>
      <c r="E50" s="19">
        <v>156252</v>
      </c>
      <c r="F50" s="19">
        <v>156252</v>
      </c>
      <c r="G50" s="21">
        <f t="shared" ref="G50:G57" si="15">D50-E50</f>
        <v>43748</v>
      </c>
    </row>
    <row r="51" spans="1:7" x14ac:dyDescent="0.25">
      <c r="A51" s="18" t="s">
        <v>54</v>
      </c>
      <c r="B51" s="19">
        <v>0</v>
      </c>
      <c r="C51" s="19">
        <v>325000</v>
      </c>
      <c r="D51" s="20">
        <f t="shared" si="14"/>
        <v>325000</v>
      </c>
      <c r="E51" s="19">
        <v>313038.92</v>
      </c>
      <c r="F51" s="19">
        <v>313038.92</v>
      </c>
      <c r="G51" s="21">
        <f t="shared" si="15"/>
        <v>11961.080000000016</v>
      </c>
    </row>
    <row r="52" spans="1:7" x14ac:dyDescent="0.25">
      <c r="A52" s="18" t="s">
        <v>55</v>
      </c>
      <c r="B52" s="19">
        <v>0</v>
      </c>
      <c r="C52" s="19">
        <v>20966030</v>
      </c>
      <c r="D52" s="20">
        <f t="shared" si="14"/>
        <v>20966030</v>
      </c>
      <c r="E52" s="19">
        <v>17752530</v>
      </c>
      <c r="F52" s="19">
        <v>17752530</v>
      </c>
      <c r="G52" s="21">
        <f t="shared" si="15"/>
        <v>3213500</v>
      </c>
    </row>
    <row r="53" spans="1:7" x14ac:dyDescent="0.25">
      <c r="A53" s="18" t="s">
        <v>56</v>
      </c>
      <c r="B53" s="19">
        <v>0</v>
      </c>
      <c r="C53" s="19">
        <v>109784.14</v>
      </c>
      <c r="D53" s="20">
        <f t="shared" si="14"/>
        <v>109784.14</v>
      </c>
      <c r="E53" s="19">
        <v>0</v>
      </c>
      <c r="F53" s="19">
        <v>0</v>
      </c>
      <c r="G53" s="21">
        <f t="shared" si="15"/>
        <v>109784.14</v>
      </c>
    </row>
    <row r="54" spans="1:7" x14ac:dyDescent="0.25">
      <c r="A54" s="18" t="s">
        <v>57</v>
      </c>
      <c r="B54" s="19">
        <v>0</v>
      </c>
      <c r="C54" s="19">
        <v>353000</v>
      </c>
      <c r="D54" s="20">
        <f t="shared" si="14"/>
        <v>353000</v>
      </c>
      <c r="E54" s="19">
        <v>300672</v>
      </c>
      <c r="F54" s="19">
        <v>300672</v>
      </c>
      <c r="G54" s="21">
        <f t="shared" si="15"/>
        <v>52328</v>
      </c>
    </row>
    <row r="55" spans="1:7" x14ac:dyDescent="0.25">
      <c r="A55" s="18" t="s">
        <v>58</v>
      </c>
      <c r="B55" s="22">
        <v>0</v>
      </c>
      <c r="C55" s="22">
        <v>0</v>
      </c>
      <c r="D55" s="20">
        <f t="shared" si="14"/>
        <v>0</v>
      </c>
      <c r="E55" s="22">
        <v>0</v>
      </c>
      <c r="F55" s="22">
        <v>0</v>
      </c>
      <c r="G55" s="21">
        <f t="shared" si="15"/>
        <v>0</v>
      </c>
    </row>
    <row r="56" spans="1:7" x14ac:dyDescent="0.25">
      <c r="A56" s="18" t="s">
        <v>59</v>
      </c>
      <c r="B56" s="22">
        <v>0</v>
      </c>
      <c r="C56" s="22">
        <v>0</v>
      </c>
      <c r="D56" s="20">
        <f t="shared" si="14"/>
        <v>0</v>
      </c>
      <c r="E56" s="22">
        <v>0</v>
      </c>
      <c r="F56" s="22">
        <v>0</v>
      </c>
      <c r="G56" s="21">
        <f t="shared" si="15"/>
        <v>0</v>
      </c>
    </row>
    <row r="57" spans="1:7" x14ac:dyDescent="0.25">
      <c r="A57" s="18" t="s">
        <v>60</v>
      </c>
      <c r="B57" s="19">
        <v>470000</v>
      </c>
      <c r="C57" s="19">
        <v>16000</v>
      </c>
      <c r="D57" s="20">
        <f t="shared" si="14"/>
        <v>486000</v>
      </c>
      <c r="E57" s="19">
        <v>407583.39</v>
      </c>
      <c r="F57" s="19">
        <v>407583.39</v>
      </c>
      <c r="G57" s="21">
        <f t="shared" si="15"/>
        <v>78416.609999999986</v>
      </c>
    </row>
    <row r="58" spans="1:7" x14ac:dyDescent="0.25">
      <c r="A58" s="17" t="s">
        <v>61</v>
      </c>
      <c r="B58" s="15">
        <f t="shared" ref="B58:G58" si="16">SUM(B59:B61)</f>
        <v>15800000</v>
      </c>
      <c r="C58" s="15">
        <f t="shared" si="16"/>
        <v>163880570.41</v>
      </c>
      <c r="D58" s="16">
        <f t="shared" si="16"/>
        <v>179680570.41</v>
      </c>
      <c r="E58" s="16">
        <f t="shared" si="16"/>
        <v>133462904.02</v>
      </c>
      <c r="F58" s="16">
        <f t="shared" si="16"/>
        <v>133462904.02</v>
      </c>
      <c r="G58" s="16">
        <f t="shared" si="16"/>
        <v>46217666.390000001</v>
      </c>
    </row>
    <row r="59" spans="1:7" x14ac:dyDescent="0.25">
      <c r="A59" s="18" t="s">
        <v>62</v>
      </c>
      <c r="B59" s="19">
        <v>15200000</v>
      </c>
      <c r="C59" s="19">
        <v>108992057.59999999</v>
      </c>
      <c r="D59" s="20">
        <f>B59+C59</f>
        <v>124192057.59999999</v>
      </c>
      <c r="E59" s="19">
        <v>94619680.569999993</v>
      </c>
      <c r="F59" s="19">
        <v>94619680.569999993</v>
      </c>
      <c r="G59" s="21">
        <f>D59-E59</f>
        <v>29572377.030000001</v>
      </c>
    </row>
    <row r="60" spans="1:7" x14ac:dyDescent="0.25">
      <c r="A60" s="18" t="s">
        <v>63</v>
      </c>
      <c r="B60" s="19">
        <v>600000</v>
      </c>
      <c r="C60" s="19">
        <v>54888512.810000002</v>
      </c>
      <c r="D60" s="20">
        <f t="shared" ref="D60:D61" si="17">B60+C60</f>
        <v>55488512.810000002</v>
      </c>
      <c r="E60" s="19">
        <v>38843223.450000003</v>
      </c>
      <c r="F60" s="19">
        <v>38843223.450000003</v>
      </c>
      <c r="G60" s="21">
        <f>D60-E60</f>
        <v>16645289.359999999</v>
      </c>
    </row>
    <row r="61" spans="1:7" x14ac:dyDescent="0.25">
      <c r="A61" s="18" t="s">
        <v>64</v>
      </c>
      <c r="B61" s="22">
        <v>0</v>
      </c>
      <c r="C61" s="22">
        <v>0</v>
      </c>
      <c r="D61" s="20">
        <f t="shared" si="17"/>
        <v>0</v>
      </c>
      <c r="E61" s="22">
        <v>0</v>
      </c>
      <c r="F61" s="22">
        <v>0</v>
      </c>
      <c r="G61" s="21">
        <f>D61-E61</f>
        <v>0</v>
      </c>
    </row>
    <row r="62" spans="1:7" x14ac:dyDescent="0.25">
      <c r="A62" s="17" t="s">
        <v>65</v>
      </c>
      <c r="B62" s="15">
        <f t="shared" ref="B62:G62" si="18">SUM(B63:B67,B69:B70)</f>
        <v>1700000</v>
      </c>
      <c r="C62" s="15">
        <f t="shared" si="18"/>
        <v>0</v>
      </c>
      <c r="D62" s="16">
        <f t="shared" si="18"/>
        <v>1700000</v>
      </c>
      <c r="E62" s="16">
        <f t="shared" si="18"/>
        <v>0</v>
      </c>
      <c r="F62" s="16">
        <f t="shared" si="18"/>
        <v>0</v>
      </c>
      <c r="G62" s="16">
        <f t="shared" si="18"/>
        <v>1700000</v>
      </c>
    </row>
    <row r="63" spans="1:7" x14ac:dyDescent="0.25">
      <c r="A63" s="18" t="s">
        <v>66</v>
      </c>
      <c r="B63" s="22">
        <v>0</v>
      </c>
      <c r="C63" s="22">
        <v>0</v>
      </c>
      <c r="D63" s="20">
        <f>B63+C63</f>
        <v>0</v>
      </c>
      <c r="E63" s="23">
        <v>0</v>
      </c>
      <c r="F63" s="23">
        <v>0</v>
      </c>
      <c r="G63" s="21">
        <f>D63-E63</f>
        <v>0</v>
      </c>
    </row>
    <row r="64" spans="1:7" x14ac:dyDescent="0.25">
      <c r="A64" s="18" t="s">
        <v>67</v>
      </c>
      <c r="B64" s="22">
        <v>0</v>
      </c>
      <c r="C64" s="22">
        <v>0</v>
      </c>
      <c r="D64" s="20">
        <f t="shared" ref="D64:D70" si="19">B64+C64</f>
        <v>0</v>
      </c>
      <c r="E64" s="23">
        <v>0</v>
      </c>
      <c r="F64" s="23">
        <v>0</v>
      </c>
      <c r="G64" s="21">
        <f t="shared" ref="G64:G70" si="20">D64-E64</f>
        <v>0</v>
      </c>
    </row>
    <row r="65" spans="1:7" x14ac:dyDescent="0.25">
      <c r="A65" s="18" t="s">
        <v>68</v>
      </c>
      <c r="B65" s="22">
        <v>0</v>
      </c>
      <c r="C65" s="22">
        <v>0</v>
      </c>
      <c r="D65" s="20">
        <f t="shared" si="19"/>
        <v>0</v>
      </c>
      <c r="E65" s="23">
        <v>0</v>
      </c>
      <c r="F65" s="23">
        <v>0</v>
      </c>
      <c r="G65" s="21">
        <f t="shared" si="20"/>
        <v>0</v>
      </c>
    </row>
    <row r="66" spans="1:7" x14ac:dyDescent="0.25">
      <c r="A66" s="18" t="s">
        <v>69</v>
      </c>
      <c r="B66" s="22">
        <v>0</v>
      </c>
      <c r="C66" s="22">
        <v>0</v>
      </c>
      <c r="D66" s="20">
        <f t="shared" si="19"/>
        <v>0</v>
      </c>
      <c r="E66" s="23">
        <v>0</v>
      </c>
      <c r="F66" s="23">
        <v>0</v>
      </c>
      <c r="G66" s="21">
        <f t="shared" si="20"/>
        <v>0</v>
      </c>
    </row>
    <row r="67" spans="1:7" x14ac:dyDescent="0.25">
      <c r="A67" s="18" t="s">
        <v>70</v>
      </c>
      <c r="B67" s="22">
        <v>0</v>
      </c>
      <c r="C67" s="22">
        <v>0</v>
      </c>
      <c r="D67" s="20">
        <f t="shared" si="19"/>
        <v>0</v>
      </c>
      <c r="E67" s="23">
        <v>0</v>
      </c>
      <c r="F67" s="23">
        <v>0</v>
      </c>
      <c r="G67" s="21">
        <f t="shared" si="20"/>
        <v>0</v>
      </c>
    </row>
    <row r="68" spans="1:7" x14ac:dyDescent="0.25">
      <c r="A68" s="18" t="s">
        <v>71</v>
      </c>
      <c r="B68" s="22">
        <v>0</v>
      </c>
      <c r="C68" s="22">
        <v>0</v>
      </c>
      <c r="D68" s="20">
        <f t="shared" si="19"/>
        <v>0</v>
      </c>
      <c r="E68" s="23">
        <v>0</v>
      </c>
      <c r="F68" s="23">
        <v>0</v>
      </c>
      <c r="G68" s="21">
        <f t="shared" si="20"/>
        <v>0</v>
      </c>
    </row>
    <row r="69" spans="1:7" x14ac:dyDescent="0.25">
      <c r="A69" s="18" t="s">
        <v>72</v>
      </c>
      <c r="B69" s="22">
        <v>0</v>
      </c>
      <c r="C69" s="22">
        <v>0</v>
      </c>
      <c r="D69" s="20">
        <f t="shared" si="19"/>
        <v>0</v>
      </c>
      <c r="E69" s="23">
        <v>0</v>
      </c>
      <c r="F69" s="23">
        <v>0</v>
      </c>
      <c r="G69" s="21">
        <f t="shared" si="20"/>
        <v>0</v>
      </c>
    </row>
    <row r="70" spans="1:7" x14ac:dyDescent="0.25">
      <c r="A70" s="18" t="s">
        <v>73</v>
      </c>
      <c r="B70" s="19">
        <v>1700000</v>
      </c>
      <c r="C70" s="19">
        <v>0</v>
      </c>
      <c r="D70" s="20">
        <f t="shared" si="19"/>
        <v>1700000</v>
      </c>
      <c r="E70" s="24">
        <v>0</v>
      </c>
      <c r="F70" s="24">
        <v>0</v>
      </c>
      <c r="G70" s="21">
        <f t="shared" si="20"/>
        <v>1700000</v>
      </c>
    </row>
    <row r="71" spans="1:7" x14ac:dyDescent="0.25">
      <c r="A71" s="17" t="s">
        <v>74</v>
      </c>
      <c r="B71" s="15">
        <f t="shared" ref="B71:G71" si="21">SUM(B72:B74)</f>
        <v>7350000</v>
      </c>
      <c r="C71" s="15">
        <f t="shared" si="21"/>
        <v>-4300000</v>
      </c>
      <c r="D71" s="16">
        <f t="shared" si="21"/>
        <v>3050000</v>
      </c>
      <c r="E71" s="16">
        <f t="shared" si="21"/>
        <v>2900000</v>
      </c>
      <c r="F71" s="16">
        <f t="shared" si="21"/>
        <v>2900000</v>
      </c>
      <c r="G71" s="16">
        <f t="shared" si="21"/>
        <v>150000</v>
      </c>
    </row>
    <row r="72" spans="1:7" x14ac:dyDescent="0.25">
      <c r="A72" s="18" t="s">
        <v>75</v>
      </c>
      <c r="B72" s="22">
        <v>0</v>
      </c>
      <c r="C72" s="22">
        <v>0</v>
      </c>
      <c r="D72" s="20">
        <f>B72+C72</f>
        <v>0</v>
      </c>
      <c r="E72" s="22">
        <v>0</v>
      </c>
      <c r="F72" s="22">
        <v>0</v>
      </c>
      <c r="G72" s="21">
        <f>D72-E72</f>
        <v>0</v>
      </c>
    </row>
    <row r="73" spans="1:7" x14ac:dyDescent="0.25">
      <c r="A73" s="18" t="s">
        <v>76</v>
      </c>
      <c r="B73" s="22">
        <v>0</v>
      </c>
      <c r="C73" s="22">
        <v>0</v>
      </c>
      <c r="D73" s="20">
        <f t="shared" ref="D73:D74" si="22">B73+C73</f>
        <v>0</v>
      </c>
      <c r="E73" s="22">
        <v>0</v>
      </c>
      <c r="F73" s="22">
        <v>0</v>
      </c>
      <c r="G73" s="21">
        <f>D73-E73</f>
        <v>0</v>
      </c>
    </row>
    <row r="74" spans="1:7" x14ac:dyDescent="0.25">
      <c r="A74" s="18" t="s">
        <v>77</v>
      </c>
      <c r="B74" s="19">
        <v>7350000</v>
      </c>
      <c r="C74" s="19">
        <v>-4300000</v>
      </c>
      <c r="D74" s="20">
        <f t="shared" si="22"/>
        <v>3050000</v>
      </c>
      <c r="E74" s="19">
        <v>2900000</v>
      </c>
      <c r="F74" s="19">
        <v>2900000</v>
      </c>
      <c r="G74" s="21">
        <f>D74-E74</f>
        <v>150000</v>
      </c>
    </row>
    <row r="75" spans="1:7" x14ac:dyDescent="0.25">
      <c r="A75" s="17" t="s">
        <v>78</v>
      </c>
      <c r="B75" s="15">
        <f t="shared" ref="B75:G75" si="23">SUM(B76:B82)</f>
        <v>0</v>
      </c>
      <c r="C75" s="15">
        <f t="shared" si="23"/>
        <v>0</v>
      </c>
      <c r="D75" s="16">
        <f t="shared" si="23"/>
        <v>0</v>
      </c>
      <c r="E75" s="16">
        <f t="shared" si="23"/>
        <v>0</v>
      </c>
      <c r="F75" s="16">
        <f t="shared" si="23"/>
        <v>0</v>
      </c>
      <c r="G75" s="16">
        <f t="shared" si="23"/>
        <v>0</v>
      </c>
    </row>
    <row r="76" spans="1:7" x14ac:dyDescent="0.25">
      <c r="A76" s="18" t="s">
        <v>79</v>
      </c>
      <c r="B76" s="25">
        <v>0</v>
      </c>
      <c r="C76" s="23">
        <v>0</v>
      </c>
      <c r="D76" s="21">
        <f>B76+C76</f>
        <v>0</v>
      </c>
      <c r="E76" s="21">
        <v>0</v>
      </c>
      <c r="F76" s="21">
        <v>0</v>
      </c>
      <c r="G76" s="21">
        <f>D76-E76</f>
        <v>0</v>
      </c>
    </row>
    <row r="77" spans="1:7" x14ac:dyDescent="0.25">
      <c r="A77" s="18" t="s">
        <v>80</v>
      </c>
      <c r="B77" s="25">
        <v>0</v>
      </c>
      <c r="C77" s="23">
        <v>0</v>
      </c>
      <c r="D77" s="21">
        <f t="shared" ref="D77:D82" si="24">B77+C77</f>
        <v>0</v>
      </c>
      <c r="E77" s="21">
        <v>0</v>
      </c>
      <c r="F77" s="21">
        <v>0</v>
      </c>
      <c r="G77" s="21">
        <f t="shared" ref="G77:G82" si="25">D77-E77</f>
        <v>0</v>
      </c>
    </row>
    <row r="78" spans="1:7" x14ac:dyDescent="0.25">
      <c r="A78" s="18" t="s">
        <v>81</v>
      </c>
      <c r="B78" s="25">
        <v>0</v>
      </c>
      <c r="C78" s="23">
        <v>0</v>
      </c>
      <c r="D78" s="21">
        <f t="shared" si="24"/>
        <v>0</v>
      </c>
      <c r="E78" s="21">
        <v>0</v>
      </c>
      <c r="F78" s="21">
        <v>0</v>
      </c>
      <c r="G78" s="21">
        <f t="shared" si="25"/>
        <v>0</v>
      </c>
    </row>
    <row r="79" spans="1:7" x14ac:dyDescent="0.25">
      <c r="A79" s="18" t="s">
        <v>82</v>
      </c>
      <c r="B79" s="25">
        <v>0</v>
      </c>
      <c r="C79" s="23">
        <v>0</v>
      </c>
      <c r="D79" s="21">
        <f t="shared" si="24"/>
        <v>0</v>
      </c>
      <c r="E79" s="21">
        <v>0</v>
      </c>
      <c r="F79" s="21">
        <v>0</v>
      </c>
      <c r="G79" s="21">
        <f t="shared" si="25"/>
        <v>0</v>
      </c>
    </row>
    <row r="80" spans="1:7" x14ac:dyDescent="0.25">
      <c r="A80" s="18" t="s">
        <v>83</v>
      </c>
      <c r="B80" s="25">
        <v>0</v>
      </c>
      <c r="C80" s="23">
        <v>0</v>
      </c>
      <c r="D80" s="21">
        <f t="shared" si="24"/>
        <v>0</v>
      </c>
      <c r="E80" s="21">
        <v>0</v>
      </c>
      <c r="F80" s="21">
        <v>0</v>
      </c>
      <c r="G80" s="21">
        <f t="shared" si="25"/>
        <v>0</v>
      </c>
    </row>
    <row r="81" spans="1:7" x14ac:dyDescent="0.25">
      <c r="A81" s="18" t="s">
        <v>84</v>
      </c>
      <c r="B81" s="25">
        <v>0</v>
      </c>
      <c r="C81" s="23">
        <v>0</v>
      </c>
      <c r="D81" s="21">
        <f t="shared" si="24"/>
        <v>0</v>
      </c>
      <c r="E81" s="21">
        <v>0</v>
      </c>
      <c r="F81" s="21">
        <v>0</v>
      </c>
      <c r="G81" s="21">
        <f t="shared" si="25"/>
        <v>0</v>
      </c>
    </row>
    <row r="82" spans="1:7" x14ac:dyDescent="0.25">
      <c r="A82" s="18" t="s">
        <v>85</v>
      </c>
      <c r="B82" s="25">
        <v>0</v>
      </c>
      <c r="C82" s="23">
        <v>0</v>
      </c>
      <c r="D82" s="21">
        <f t="shared" si="24"/>
        <v>0</v>
      </c>
      <c r="E82" s="21">
        <v>0</v>
      </c>
      <c r="F82" s="21">
        <v>0</v>
      </c>
      <c r="G82" s="21">
        <f t="shared" si="25"/>
        <v>0</v>
      </c>
    </row>
    <row r="83" spans="1:7" x14ac:dyDescent="0.25">
      <c r="A83" s="26"/>
      <c r="B83" s="25"/>
      <c r="C83" s="25"/>
      <c r="D83" s="21"/>
      <c r="E83" s="21"/>
      <c r="F83" s="21"/>
      <c r="G83" s="21"/>
    </row>
    <row r="84" spans="1:7" x14ac:dyDescent="0.25">
      <c r="A84" s="27" t="s">
        <v>86</v>
      </c>
      <c r="B84" s="15">
        <f t="shared" ref="B84:G84" si="26">SUM(B85,B93,B103,B113,B123,B133,B137,B146,B150)</f>
        <v>239690599.03999996</v>
      </c>
      <c r="C84" s="15">
        <f t="shared" si="26"/>
        <v>300453787.38999999</v>
      </c>
      <c r="D84" s="16">
        <f t="shared" si="26"/>
        <v>540144386.42999995</v>
      </c>
      <c r="E84" s="16">
        <f t="shared" si="26"/>
        <v>326842985.61000001</v>
      </c>
      <c r="F84" s="16">
        <f t="shared" si="26"/>
        <v>318089758.94999999</v>
      </c>
      <c r="G84" s="16">
        <f t="shared" si="26"/>
        <v>213301400.81999996</v>
      </c>
    </row>
    <row r="85" spans="1:7" x14ac:dyDescent="0.25">
      <c r="A85" s="17" t="s">
        <v>13</v>
      </c>
      <c r="B85" s="15">
        <f t="shared" ref="B85:G85" si="27">SUM(B86:B92)</f>
        <v>148786219</v>
      </c>
      <c r="C85" s="15">
        <f t="shared" si="27"/>
        <v>6790470.5800000001</v>
      </c>
      <c r="D85" s="16">
        <f t="shared" si="27"/>
        <v>155576689.57999998</v>
      </c>
      <c r="E85" s="16">
        <f t="shared" si="27"/>
        <v>96852728.620000005</v>
      </c>
      <c r="F85" s="16">
        <f t="shared" si="27"/>
        <v>95807416.189999998</v>
      </c>
      <c r="G85" s="16">
        <f t="shared" si="27"/>
        <v>58723960.960000001</v>
      </c>
    </row>
    <row r="86" spans="1:7" x14ac:dyDescent="0.25">
      <c r="A86" s="18" t="s">
        <v>14</v>
      </c>
      <c r="B86" s="19">
        <v>46042814</v>
      </c>
      <c r="C86" s="19">
        <v>-1400000</v>
      </c>
      <c r="D86" s="20">
        <f>B86+C86</f>
        <v>44642814</v>
      </c>
      <c r="E86" s="19">
        <v>31095895.059999999</v>
      </c>
      <c r="F86" s="19">
        <v>31095895.059999999</v>
      </c>
      <c r="G86" s="21">
        <f>D86-E86</f>
        <v>13546918.940000001</v>
      </c>
    </row>
    <row r="87" spans="1:7" x14ac:dyDescent="0.25">
      <c r="A87" s="18" t="s">
        <v>15</v>
      </c>
      <c r="B87" s="19">
        <v>2884536</v>
      </c>
      <c r="C87" s="19">
        <v>1576470.58</v>
      </c>
      <c r="D87" s="20">
        <f t="shared" ref="D87:D92" si="28">B87+C87</f>
        <v>4461006.58</v>
      </c>
      <c r="E87" s="19">
        <v>3755748.52</v>
      </c>
      <c r="F87" s="19">
        <v>3684771.81</v>
      </c>
      <c r="G87" s="21">
        <f t="shared" ref="G87:G92" si="29">D87-E87</f>
        <v>705258.06</v>
      </c>
    </row>
    <row r="88" spans="1:7" x14ac:dyDescent="0.25">
      <c r="A88" s="18" t="s">
        <v>16</v>
      </c>
      <c r="B88" s="19">
        <v>16823637</v>
      </c>
      <c r="C88" s="19">
        <v>6614000</v>
      </c>
      <c r="D88" s="20">
        <f t="shared" si="28"/>
        <v>23437637</v>
      </c>
      <c r="E88" s="19">
        <v>3723546.44</v>
      </c>
      <c r="F88" s="19">
        <v>3723546.44</v>
      </c>
      <c r="G88" s="21">
        <f t="shared" si="29"/>
        <v>19714090.559999999</v>
      </c>
    </row>
    <row r="89" spans="1:7" x14ac:dyDescent="0.25">
      <c r="A89" s="18" t="s">
        <v>17</v>
      </c>
      <c r="B89" s="19">
        <v>26979985</v>
      </c>
      <c r="C89" s="19">
        <v>0</v>
      </c>
      <c r="D89" s="20">
        <f t="shared" si="28"/>
        <v>26979985</v>
      </c>
      <c r="E89" s="19">
        <v>20603253.039999999</v>
      </c>
      <c r="F89" s="19">
        <v>19628917.32</v>
      </c>
      <c r="G89" s="21">
        <f t="shared" si="29"/>
        <v>6376731.9600000009</v>
      </c>
    </row>
    <row r="90" spans="1:7" x14ac:dyDescent="0.25">
      <c r="A90" s="18" t="s">
        <v>18</v>
      </c>
      <c r="B90" s="19">
        <v>56055247</v>
      </c>
      <c r="C90" s="19">
        <v>0</v>
      </c>
      <c r="D90" s="20">
        <f t="shared" si="28"/>
        <v>56055247</v>
      </c>
      <c r="E90" s="19">
        <v>37674285.560000002</v>
      </c>
      <c r="F90" s="19">
        <v>37674285.560000002</v>
      </c>
      <c r="G90" s="21">
        <f t="shared" si="29"/>
        <v>18380961.439999998</v>
      </c>
    </row>
    <row r="91" spans="1:7" x14ac:dyDescent="0.25">
      <c r="A91" s="18" t="s">
        <v>19</v>
      </c>
      <c r="B91" s="22">
        <v>0</v>
      </c>
      <c r="C91" s="22">
        <v>0</v>
      </c>
      <c r="D91" s="20">
        <f t="shared" si="28"/>
        <v>0</v>
      </c>
      <c r="E91" s="22">
        <v>0</v>
      </c>
      <c r="F91" s="22">
        <v>0</v>
      </c>
      <c r="G91" s="21">
        <f t="shared" si="29"/>
        <v>0</v>
      </c>
    </row>
    <row r="92" spans="1:7" x14ac:dyDescent="0.25">
      <c r="A92" s="18" t="s">
        <v>20</v>
      </c>
      <c r="B92" s="22">
        <v>0</v>
      </c>
      <c r="C92" s="22">
        <v>0</v>
      </c>
      <c r="D92" s="20">
        <f t="shared" si="28"/>
        <v>0</v>
      </c>
      <c r="E92" s="22">
        <v>0</v>
      </c>
      <c r="F92" s="22">
        <v>0</v>
      </c>
      <c r="G92" s="21">
        <f t="shared" si="29"/>
        <v>0</v>
      </c>
    </row>
    <row r="93" spans="1:7" x14ac:dyDescent="0.25">
      <c r="A93" s="17" t="s">
        <v>21</v>
      </c>
      <c r="B93" s="15">
        <f t="shared" ref="B93:G93" si="30">SUM(B94:B102)</f>
        <v>15775299.199999999</v>
      </c>
      <c r="C93" s="15">
        <f t="shared" si="30"/>
        <v>2198500</v>
      </c>
      <c r="D93" s="16">
        <f t="shared" si="30"/>
        <v>17973799.199999999</v>
      </c>
      <c r="E93" s="16">
        <f t="shared" si="30"/>
        <v>15111541.190000001</v>
      </c>
      <c r="F93" s="16">
        <f t="shared" si="30"/>
        <v>15111541.190000001</v>
      </c>
      <c r="G93" s="16">
        <f t="shared" si="30"/>
        <v>2862258.0099999984</v>
      </c>
    </row>
    <row r="94" spans="1:7" x14ac:dyDescent="0.25">
      <c r="A94" s="18" t="s">
        <v>22</v>
      </c>
      <c r="B94" s="19">
        <v>0</v>
      </c>
      <c r="C94" s="19">
        <v>13500</v>
      </c>
      <c r="D94" s="20">
        <f>B94+C94</f>
        <v>13500</v>
      </c>
      <c r="E94" s="19">
        <v>0</v>
      </c>
      <c r="F94" s="19">
        <v>0</v>
      </c>
      <c r="G94" s="21">
        <f>D94-E94</f>
        <v>13500</v>
      </c>
    </row>
    <row r="95" spans="1:7" x14ac:dyDescent="0.25">
      <c r="A95" s="18" t="s">
        <v>23</v>
      </c>
      <c r="B95" s="19">
        <v>4000000</v>
      </c>
      <c r="C95" s="19">
        <v>730000</v>
      </c>
      <c r="D95" s="20">
        <f t="shared" ref="D95:D102" si="31">B95+C95</f>
        <v>4730000</v>
      </c>
      <c r="E95" s="19">
        <v>3214912.48</v>
      </c>
      <c r="F95" s="19">
        <v>3214912.48</v>
      </c>
      <c r="G95" s="21">
        <f t="shared" ref="G95:G102" si="32">D95-E95</f>
        <v>1515087.52</v>
      </c>
    </row>
    <row r="96" spans="1:7" x14ac:dyDescent="0.25">
      <c r="A96" s="18" t="s">
        <v>24</v>
      </c>
      <c r="B96" s="22">
        <v>0</v>
      </c>
      <c r="C96" s="22">
        <v>0</v>
      </c>
      <c r="D96" s="20">
        <f t="shared" si="31"/>
        <v>0</v>
      </c>
      <c r="E96" s="22">
        <v>0</v>
      </c>
      <c r="F96" s="22">
        <v>0</v>
      </c>
      <c r="G96" s="21">
        <f t="shared" si="32"/>
        <v>0</v>
      </c>
    </row>
    <row r="97" spans="1:7" x14ac:dyDescent="0.25">
      <c r="A97" s="18" t="s">
        <v>25</v>
      </c>
      <c r="B97" s="22">
        <v>0</v>
      </c>
      <c r="C97" s="22">
        <v>0</v>
      </c>
      <c r="D97" s="20">
        <f t="shared" si="31"/>
        <v>0</v>
      </c>
      <c r="E97" s="22">
        <v>0</v>
      </c>
      <c r="F97" s="22">
        <v>0</v>
      </c>
      <c r="G97" s="21">
        <f t="shared" si="32"/>
        <v>0</v>
      </c>
    </row>
    <row r="98" spans="1:7" x14ac:dyDescent="0.25">
      <c r="A98" s="28" t="s">
        <v>26</v>
      </c>
      <c r="B98" s="19">
        <v>0</v>
      </c>
      <c r="C98" s="19">
        <v>3000</v>
      </c>
      <c r="D98" s="20">
        <f t="shared" si="31"/>
        <v>3000</v>
      </c>
      <c r="E98" s="19">
        <v>0</v>
      </c>
      <c r="F98" s="19">
        <v>0</v>
      </c>
      <c r="G98" s="21">
        <f t="shared" si="32"/>
        <v>3000</v>
      </c>
    </row>
    <row r="99" spans="1:7" x14ac:dyDescent="0.25">
      <c r="A99" s="18" t="s">
        <v>27</v>
      </c>
      <c r="B99" s="19">
        <v>11775299.199999999</v>
      </c>
      <c r="C99" s="19">
        <v>1255000</v>
      </c>
      <c r="D99" s="20">
        <f t="shared" si="31"/>
        <v>13030299.199999999</v>
      </c>
      <c r="E99" s="19">
        <v>11794628.710000001</v>
      </c>
      <c r="F99" s="19">
        <v>11794628.710000001</v>
      </c>
      <c r="G99" s="21">
        <f t="shared" si="32"/>
        <v>1235670.4899999984</v>
      </c>
    </row>
    <row r="100" spans="1:7" x14ac:dyDescent="0.25">
      <c r="A100" s="18" t="s">
        <v>28</v>
      </c>
      <c r="B100" s="19">
        <v>0</v>
      </c>
      <c r="C100" s="19">
        <v>116000</v>
      </c>
      <c r="D100" s="20">
        <f t="shared" si="31"/>
        <v>116000</v>
      </c>
      <c r="E100" s="19">
        <v>70000</v>
      </c>
      <c r="F100" s="19">
        <v>70000</v>
      </c>
      <c r="G100" s="21">
        <f t="shared" si="32"/>
        <v>46000</v>
      </c>
    </row>
    <row r="101" spans="1:7" x14ac:dyDescent="0.25">
      <c r="A101" s="18" t="s">
        <v>29</v>
      </c>
      <c r="B101" s="22">
        <v>0</v>
      </c>
      <c r="C101" s="22">
        <v>0</v>
      </c>
      <c r="D101" s="20">
        <f t="shared" si="31"/>
        <v>0</v>
      </c>
      <c r="E101" s="22">
        <v>0</v>
      </c>
      <c r="F101" s="22">
        <v>0</v>
      </c>
      <c r="G101" s="21">
        <f t="shared" si="32"/>
        <v>0</v>
      </c>
    </row>
    <row r="102" spans="1:7" x14ac:dyDescent="0.25">
      <c r="A102" s="18" t="s">
        <v>30</v>
      </c>
      <c r="B102" s="19">
        <v>0</v>
      </c>
      <c r="C102" s="19">
        <v>81000</v>
      </c>
      <c r="D102" s="20">
        <f t="shared" si="31"/>
        <v>81000</v>
      </c>
      <c r="E102" s="19">
        <v>32000</v>
      </c>
      <c r="F102" s="19">
        <v>32000</v>
      </c>
      <c r="G102" s="21">
        <f t="shared" si="32"/>
        <v>49000</v>
      </c>
    </row>
    <row r="103" spans="1:7" x14ac:dyDescent="0.25">
      <c r="A103" s="17" t="s">
        <v>31</v>
      </c>
      <c r="B103" s="15">
        <f t="shared" ref="B103:G103" si="33">SUM(B104:B112)</f>
        <v>9408189</v>
      </c>
      <c r="C103" s="15">
        <f t="shared" si="33"/>
        <v>200704678.31999999</v>
      </c>
      <c r="D103" s="16">
        <f t="shared" si="33"/>
        <v>210112867.31999999</v>
      </c>
      <c r="E103" s="16">
        <f t="shared" si="33"/>
        <v>133635844.21000001</v>
      </c>
      <c r="F103" s="16">
        <f t="shared" si="33"/>
        <v>125927929.98</v>
      </c>
      <c r="G103" s="16">
        <f t="shared" si="33"/>
        <v>76477023.109999985</v>
      </c>
    </row>
    <row r="104" spans="1:7" x14ac:dyDescent="0.25">
      <c r="A104" s="18" t="s">
        <v>32</v>
      </c>
      <c r="B104" s="19">
        <v>9194261</v>
      </c>
      <c r="C104" s="19">
        <v>0</v>
      </c>
      <c r="D104" s="20">
        <f>B104+C104</f>
        <v>9194261</v>
      </c>
      <c r="E104" s="19">
        <v>8500109.2300000004</v>
      </c>
      <c r="F104" s="19">
        <v>792195</v>
      </c>
      <c r="G104" s="21">
        <f>D104-E104</f>
        <v>694151.76999999955</v>
      </c>
    </row>
    <row r="105" spans="1:7" x14ac:dyDescent="0.25">
      <c r="A105" s="18" t="s">
        <v>33</v>
      </c>
      <c r="B105" s="19">
        <v>0</v>
      </c>
      <c r="C105" s="19">
        <v>28000</v>
      </c>
      <c r="D105" s="20">
        <f t="shared" ref="D105:D112" si="34">B105+C105</f>
        <v>28000</v>
      </c>
      <c r="E105" s="19">
        <v>28000</v>
      </c>
      <c r="F105" s="19">
        <v>28000</v>
      </c>
      <c r="G105" s="21">
        <f t="shared" ref="G105:G112" si="35">D105-E105</f>
        <v>0</v>
      </c>
    </row>
    <row r="106" spans="1:7" x14ac:dyDescent="0.25">
      <c r="A106" s="18" t="s">
        <v>34</v>
      </c>
      <c r="B106" s="19">
        <v>213928</v>
      </c>
      <c r="C106" s="19">
        <v>185589678.31999999</v>
      </c>
      <c r="D106" s="20">
        <f t="shared" si="34"/>
        <v>185803606.31999999</v>
      </c>
      <c r="E106" s="19">
        <v>111567734.98</v>
      </c>
      <c r="F106" s="19">
        <v>111567734.98</v>
      </c>
      <c r="G106" s="21">
        <f t="shared" si="35"/>
        <v>74235871.339999989</v>
      </c>
    </row>
    <row r="107" spans="1:7" x14ac:dyDescent="0.25">
      <c r="A107" s="18" t="s">
        <v>35</v>
      </c>
      <c r="B107" s="19">
        <v>0</v>
      </c>
      <c r="C107" s="19">
        <v>32000</v>
      </c>
      <c r="D107" s="20">
        <f t="shared" si="34"/>
        <v>32000</v>
      </c>
      <c r="E107" s="19">
        <v>0</v>
      </c>
      <c r="F107" s="19">
        <v>0</v>
      </c>
      <c r="G107" s="21">
        <f t="shared" si="35"/>
        <v>32000</v>
      </c>
    </row>
    <row r="108" spans="1:7" x14ac:dyDescent="0.25">
      <c r="A108" s="18" t="s">
        <v>36</v>
      </c>
      <c r="B108" s="19">
        <v>0</v>
      </c>
      <c r="C108" s="19">
        <v>1515000</v>
      </c>
      <c r="D108" s="20">
        <f t="shared" si="34"/>
        <v>1515000</v>
      </c>
      <c r="E108" s="19">
        <v>0</v>
      </c>
      <c r="F108" s="19">
        <v>0</v>
      </c>
      <c r="G108" s="21">
        <f t="shared" si="35"/>
        <v>1515000</v>
      </c>
    </row>
    <row r="109" spans="1:7" x14ac:dyDescent="0.25">
      <c r="A109" s="18" t="s">
        <v>37</v>
      </c>
      <c r="B109" s="22">
        <v>0</v>
      </c>
      <c r="C109" s="22">
        <v>0</v>
      </c>
      <c r="D109" s="20">
        <f t="shared" si="34"/>
        <v>0</v>
      </c>
      <c r="E109" s="22">
        <v>0</v>
      </c>
      <c r="F109" s="22">
        <v>0</v>
      </c>
      <c r="G109" s="21">
        <f t="shared" si="35"/>
        <v>0</v>
      </c>
    </row>
    <row r="110" spans="1:7" x14ac:dyDescent="0.25">
      <c r="A110" s="18" t="s">
        <v>38</v>
      </c>
      <c r="B110" s="22">
        <v>0</v>
      </c>
      <c r="C110" s="22">
        <v>0</v>
      </c>
      <c r="D110" s="20">
        <f t="shared" si="34"/>
        <v>0</v>
      </c>
      <c r="E110" s="22">
        <v>0</v>
      </c>
      <c r="F110" s="22">
        <v>0</v>
      </c>
      <c r="G110" s="21">
        <f t="shared" si="35"/>
        <v>0</v>
      </c>
    </row>
    <row r="111" spans="1:7" x14ac:dyDescent="0.25">
      <c r="A111" s="18" t="s">
        <v>39</v>
      </c>
      <c r="B111" s="19">
        <v>0</v>
      </c>
      <c r="C111" s="19">
        <v>13540000</v>
      </c>
      <c r="D111" s="20">
        <f t="shared" si="34"/>
        <v>13540000</v>
      </c>
      <c r="E111" s="19">
        <v>13540000</v>
      </c>
      <c r="F111" s="19">
        <v>13540000</v>
      </c>
      <c r="G111" s="21">
        <f t="shared" si="35"/>
        <v>0</v>
      </c>
    </row>
    <row r="112" spans="1:7" x14ac:dyDescent="0.25">
      <c r="A112" s="18" t="s">
        <v>40</v>
      </c>
      <c r="B112" s="22">
        <v>0</v>
      </c>
      <c r="C112" s="22">
        <v>0</v>
      </c>
      <c r="D112" s="20">
        <f t="shared" si="34"/>
        <v>0</v>
      </c>
      <c r="E112" s="22">
        <v>0</v>
      </c>
      <c r="F112" s="22">
        <v>0</v>
      </c>
      <c r="G112" s="21">
        <f t="shared" si="35"/>
        <v>0</v>
      </c>
    </row>
    <row r="113" spans="1:7" x14ac:dyDescent="0.25">
      <c r="A113" s="17" t="s">
        <v>41</v>
      </c>
      <c r="B113" s="15">
        <f t="shared" ref="B113:G113" si="36">SUM(B114:B122)</f>
        <v>3166853.04</v>
      </c>
      <c r="C113" s="15">
        <f t="shared" si="36"/>
        <v>462000</v>
      </c>
      <c r="D113" s="16">
        <f t="shared" si="36"/>
        <v>3628853.04</v>
      </c>
      <c r="E113" s="16">
        <f t="shared" si="36"/>
        <v>2573235.36</v>
      </c>
      <c r="F113" s="16">
        <f t="shared" si="36"/>
        <v>2573235.36</v>
      </c>
      <c r="G113" s="16">
        <f t="shared" si="36"/>
        <v>1055617.6800000002</v>
      </c>
    </row>
    <row r="114" spans="1:7" x14ac:dyDescent="0.25">
      <c r="A114" s="18" t="s">
        <v>42</v>
      </c>
      <c r="B114" s="19">
        <v>3166853.04</v>
      </c>
      <c r="C114" s="19">
        <v>0</v>
      </c>
      <c r="D114" s="20">
        <f>B114+C114</f>
        <v>3166853.04</v>
      </c>
      <c r="E114" s="19">
        <v>2111235.36</v>
      </c>
      <c r="F114" s="19">
        <v>2111235.36</v>
      </c>
      <c r="G114" s="21">
        <f>D114-E114</f>
        <v>1055617.6800000002</v>
      </c>
    </row>
    <row r="115" spans="1:7" x14ac:dyDescent="0.25">
      <c r="A115" s="18" t="s">
        <v>43</v>
      </c>
      <c r="B115" s="22">
        <v>0</v>
      </c>
      <c r="C115" s="22">
        <v>0</v>
      </c>
      <c r="D115" s="20">
        <f t="shared" ref="D115:D122" si="37">B115+C115</f>
        <v>0</v>
      </c>
      <c r="E115" s="22">
        <v>0</v>
      </c>
      <c r="F115" s="22">
        <v>0</v>
      </c>
      <c r="G115" s="21">
        <f t="shared" ref="G115:G122" si="38">D115-E115</f>
        <v>0</v>
      </c>
    </row>
    <row r="116" spans="1:7" x14ac:dyDescent="0.25">
      <c r="A116" s="18" t="s">
        <v>44</v>
      </c>
      <c r="B116" s="22">
        <v>0</v>
      </c>
      <c r="C116" s="22">
        <v>0</v>
      </c>
      <c r="D116" s="20">
        <f t="shared" si="37"/>
        <v>0</v>
      </c>
      <c r="E116" s="22">
        <v>0</v>
      </c>
      <c r="F116" s="22">
        <v>0</v>
      </c>
      <c r="G116" s="21">
        <f t="shared" si="38"/>
        <v>0</v>
      </c>
    </row>
    <row r="117" spans="1:7" x14ac:dyDescent="0.25">
      <c r="A117" s="18" t="s">
        <v>45</v>
      </c>
      <c r="B117" s="19">
        <v>0</v>
      </c>
      <c r="C117" s="19">
        <v>462000</v>
      </c>
      <c r="D117" s="20">
        <f t="shared" si="37"/>
        <v>462000</v>
      </c>
      <c r="E117" s="19">
        <v>462000</v>
      </c>
      <c r="F117" s="19">
        <v>462000</v>
      </c>
      <c r="G117" s="21">
        <f t="shared" si="38"/>
        <v>0</v>
      </c>
    </row>
    <row r="118" spans="1:7" x14ac:dyDescent="0.25">
      <c r="A118" s="18" t="s">
        <v>46</v>
      </c>
      <c r="B118" s="22">
        <v>0</v>
      </c>
      <c r="C118" s="22">
        <v>0</v>
      </c>
      <c r="D118" s="20">
        <f t="shared" si="37"/>
        <v>0</v>
      </c>
      <c r="E118" s="22">
        <v>0</v>
      </c>
      <c r="F118" s="22">
        <v>0</v>
      </c>
      <c r="G118" s="21">
        <f t="shared" si="38"/>
        <v>0</v>
      </c>
    </row>
    <row r="119" spans="1:7" x14ac:dyDescent="0.25">
      <c r="A119" s="18" t="s">
        <v>47</v>
      </c>
      <c r="B119" s="22">
        <v>0</v>
      </c>
      <c r="C119" s="22">
        <v>0</v>
      </c>
      <c r="D119" s="20">
        <f t="shared" si="37"/>
        <v>0</v>
      </c>
      <c r="E119" s="22">
        <v>0</v>
      </c>
      <c r="F119" s="22">
        <v>0</v>
      </c>
      <c r="G119" s="21">
        <f t="shared" si="38"/>
        <v>0</v>
      </c>
    </row>
    <row r="120" spans="1:7" x14ac:dyDescent="0.25">
      <c r="A120" s="18" t="s">
        <v>48</v>
      </c>
      <c r="B120" s="22">
        <v>0</v>
      </c>
      <c r="C120" s="22">
        <v>0</v>
      </c>
      <c r="D120" s="20">
        <f t="shared" si="37"/>
        <v>0</v>
      </c>
      <c r="E120" s="22">
        <v>0</v>
      </c>
      <c r="F120" s="22">
        <v>0</v>
      </c>
      <c r="G120" s="21">
        <f t="shared" si="38"/>
        <v>0</v>
      </c>
    </row>
    <row r="121" spans="1:7" x14ac:dyDescent="0.25">
      <c r="A121" s="18" t="s">
        <v>49</v>
      </c>
      <c r="B121" s="22">
        <v>0</v>
      </c>
      <c r="C121" s="22">
        <v>0</v>
      </c>
      <c r="D121" s="20">
        <f t="shared" si="37"/>
        <v>0</v>
      </c>
      <c r="E121" s="22">
        <v>0</v>
      </c>
      <c r="F121" s="22">
        <v>0</v>
      </c>
      <c r="G121" s="21">
        <f t="shared" si="38"/>
        <v>0</v>
      </c>
    </row>
    <row r="122" spans="1:7" x14ac:dyDescent="0.25">
      <c r="A122" s="18" t="s">
        <v>50</v>
      </c>
      <c r="B122" s="22">
        <v>0</v>
      </c>
      <c r="C122" s="22">
        <v>0</v>
      </c>
      <c r="D122" s="20">
        <f t="shared" si="37"/>
        <v>0</v>
      </c>
      <c r="E122" s="22">
        <v>0</v>
      </c>
      <c r="F122" s="22">
        <v>0</v>
      </c>
      <c r="G122" s="21">
        <f t="shared" si="38"/>
        <v>0</v>
      </c>
    </row>
    <row r="123" spans="1:7" x14ac:dyDescent="0.25">
      <c r="A123" s="17" t="s">
        <v>51</v>
      </c>
      <c r="B123" s="15">
        <f t="shared" ref="B123:G123" si="39">SUM(B124:B132)</f>
        <v>0</v>
      </c>
      <c r="C123" s="15">
        <f t="shared" si="39"/>
        <v>4330672</v>
      </c>
      <c r="D123" s="16">
        <f t="shared" si="39"/>
        <v>4330672</v>
      </c>
      <c r="E123" s="16">
        <f t="shared" si="39"/>
        <v>3699600</v>
      </c>
      <c r="F123" s="16">
        <f t="shared" si="39"/>
        <v>3699600</v>
      </c>
      <c r="G123" s="16">
        <f t="shared" si="39"/>
        <v>631072</v>
      </c>
    </row>
    <row r="124" spans="1:7" x14ac:dyDescent="0.25">
      <c r="A124" s="18" t="s">
        <v>52</v>
      </c>
      <c r="B124" s="19">
        <v>0</v>
      </c>
      <c r="C124" s="19">
        <v>103500</v>
      </c>
      <c r="D124" s="21">
        <f>B124+C124</f>
        <v>103500</v>
      </c>
      <c r="E124" s="19">
        <v>0</v>
      </c>
      <c r="F124" s="19">
        <v>0</v>
      </c>
      <c r="G124" s="21">
        <f>D124-E124</f>
        <v>103500</v>
      </c>
    </row>
    <row r="125" spans="1:7" x14ac:dyDescent="0.25">
      <c r="A125" s="18" t="s">
        <v>53</v>
      </c>
      <c r="B125" s="19">
        <v>0</v>
      </c>
      <c r="C125" s="19">
        <v>202000</v>
      </c>
      <c r="D125" s="21">
        <f t="shared" ref="D125:D132" si="40">B125+C125</f>
        <v>202000</v>
      </c>
      <c r="E125" s="19">
        <v>0</v>
      </c>
      <c r="F125" s="19">
        <v>0</v>
      </c>
      <c r="G125" s="21">
        <f t="shared" ref="G125:G131" si="41">D125-E125</f>
        <v>202000</v>
      </c>
    </row>
    <row r="126" spans="1:7" x14ac:dyDescent="0.25">
      <c r="A126" s="18" t="s">
        <v>54</v>
      </c>
      <c r="B126" s="22">
        <v>0</v>
      </c>
      <c r="C126" s="22">
        <v>0</v>
      </c>
      <c r="D126" s="21">
        <f t="shared" si="40"/>
        <v>0</v>
      </c>
      <c r="E126" s="22">
        <v>0</v>
      </c>
      <c r="F126" s="22">
        <v>0</v>
      </c>
      <c r="G126" s="21">
        <f t="shared" si="41"/>
        <v>0</v>
      </c>
    </row>
    <row r="127" spans="1:7" x14ac:dyDescent="0.25">
      <c r="A127" s="18" t="s">
        <v>55</v>
      </c>
      <c r="B127" s="19">
        <v>0</v>
      </c>
      <c r="C127" s="19">
        <v>3948172</v>
      </c>
      <c r="D127" s="21">
        <f t="shared" si="40"/>
        <v>3948172</v>
      </c>
      <c r="E127" s="19">
        <v>3699600</v>
      </c>
      <c r="F127" s="19">
        <v>3699600</v>
      </c>
      <c r="G127" s="21">
        <f t="shared" si="41"/>
        <v>248572</v>
      </c>
    </row>
    <row r="128" spans="1:7" x14ac:dyDescent="0.25">
      <c r="A128" s="18" t="s">
        <v>56</v>
      </c>
      <c r="B128" s="22">
        <v>0</v>
      </c>
      <c r="C128" s="22">
        <v>0</v>
      </c>
      <c r="D128" s="21">
        <f t="shared" si="40"/>
        <v>0</v>
      </c>
      <c r="E128" s="22">
        <v>0</v>
      </c>
      <c r="F128" s="22">
        <v>0</v>
      </c>
      <c r="G128" s="21">
        <f t="shared" si="41"/>
        <v>0</v>
      </c>
    </row>
    <row r="129" spans="1:7" x14ac:dyDescent="0.25">
      <c r="A129" s="18" t="s">
        <v>57</v>
      </c>
      <c r="B129" s="19">
        <v>0</v>
      </c>
      <c r="C129" s="19">
        <v>77000</v>
      </c>
      <c r="D129" s="21">
        <f t="shared" si="40"/>
        <v>77000</v>
      </c>
      <c r="E129" s="19">
        <v>0</v>
      </c>
      <c r="F129" s="19">
        <v>0</v>
      </c>
      <c r="G129" s="21">
        <f t="shared" si="41"/>
        <v>77000</v>
      </c>
    </row>
    <row r="130" spans="1:7" x14ac:dyDescent="0.25">
      <c r="A130" s="18" t="s">
        <v>58</v>
      </c>
      <c r="B130" s="22">
        <v>0</v>
      </c>
      <c r="C130" s="22">
        <v>0</v>
      </c>
      <c r="D130" s="21">
        <f t="shared" si="40"/>
        <v>0</v>
      </c>
      <c r="E130" s="22">
        <v>0</v>
      </c>
      <c r="F130" s="22">
        <v>0</v>
      </c>
      <c r="G130" s="21">
        <f t="shared" si="41"/>
        <v>0</v>
      </c>
    </row>
    <row r="131" spans="1:7" x14ac:dyDescent="0.25">
      <c r="A131" s="18" t="s">
        <v>59</v>
      </c>
      <c r="B131" s="22">
        <v>0</v>
      </c>
      <c r="C131" s="22">
        <v>0</v>
      </c>
      <c r="D131" s="21">
        <f t="shared" si="40"/>
        <v>0</v>
      </c>
      <c r="E131" s="22">
        <v>0</v>
      </c>
      <c r="F131" s="22">
        <v>0</v>
      </c>
      <c r="G131" s="21">
        <f t="shared" si="41"/>
        <v>0</v>
      </c>
    </row>
    <row r="132" spans="1:7" x14ac:dyDescent="0.25">
      <c r="A132" s="18" t="s">
        <v>60</v>
      </c>
      <c r="B132" s="22">
        <v>0</v>
      </c>
      <c r="C132" s="22">
        <v>0</v>
      </c>
      <c r="D132" s="21">
        <f t="shared" si="40"/>
        <v>0</v>
      </c>
      <c r="E132" s="22">
        <v>0</v>
      </c>
      <c r="F132" s="22">
        <v>0</v>
      </c>
      <c r="G132" s="21">
        <f>D132-E132</f>
        <v>0</v>
      </c>
    </row>
    <row r="133" spans="1:7" x14ac:dyDescent="0.25">
      <c r="A133" s="17" t="s">
        <v>61</v>
      </c>
      <c r="B133" s="15">
        <f t="shared" ref="B133:G133" si="42">SUM(B134:B136)</f>
        <v>55554038.799999997</v>
      </c>
      <c r="C133" s="15">
        <f t="shared" si="42"/>
        <v>83187466.49000001</v>
      </c>
      <c r="D133" s="16">
        <f t="shared" si="42"/>
        <v>138741505.28999999</v>
      </c>
      <c r="E133" s="16">
        <f t="shared" si="42"/>
        <v>68230283.650000006</v>
      </c>
      <c r="F133" s="16">
        <f t="shared" si="42"/>
        <v>68230283.650000006</v>
      </c>
      <c r="G133" s="16">
        <f t="shared" si="42"/>
        <v>70511221.640000001</v>
      </c>
    </row>
    <row r="134" spans="1:7" x14ac:dyDescent="0.25">
      <c r="A134" s="18" t="s">
        <v>62</v>
      </c>
      <c r="B134" s="19">
        <v>55554038.799999997</v>
      </c>
      <c r="C134" s="19">
        <v>61626251.560000002</v>
      </c>
      <c r="D134" s="20">
        <f>B134+C134</f>
        <v>117180290.36</v>
      </c>
      <c r="E134" s="19">
        <v>62423782.399999999</v>
      </c>
      <c r="F134" s="19">
        <v>62423782.399999999</v>
      </c>
      <c r="G134" s="21">
        <f>D134-E134</f>
        <v>54756507.960000001</v>
      </c>
    </row>
    <row r="135" spans="1:7" x14ac:dyDescent="0.25">
      <c r="A135" s="18" t="s">
        <v>63</v>
      </c>
      <c r="B135" s="19">
        <v>0</v>
      </c>
      <c r="C135" s="19">
        <v>21561214.93</v>
      </c>
      <c r="D135" s="20">
        <f t="shared" ref="D135:D136" si="43">B135+C135</f>
        <v>21561214.93</v>
      </c>
      <c r="E135" s="19">
        <v>5806501.25</v>
      </c>
      <c r="F135" s="19">
        <v>5806501.25</v>
      </c>
      <c r="G135" s="21">
        <f>D135-E135</f>
        <v>15754713.68</v>
      </c>
    </row>
    <row r="136" spans="1:7" x14ac:dyDescent="0.25">
      <c r="A136" s="18" t="s">
        <v>64</v>
      </c>
      <c r="B136" s="22">
        <v>0</v>
      </c>
      <c r="C136" s="22">
        <v>0</v>
      </c>
      <c r="D136" s="20">
        <f t="shared" si="43"/>
        <v>0</v>
      </c>
      <c r="E136" s="22">
        <v>0</v>
      </c>
      <c r="F136" s="22">
        <v>0</v>
      </c>
      <c r="G136" s="21">
        <f>D136-E136</f>
        <v>0</v>
      </c>
    </row>
    <row r="137" spans="1:7" x14ac:dyDescent="0.25">
      <c r="A137" s="17" t="s">
        <v>65</v>
      </c>
      <c r="B137" s="15">
        <f t="shared" ref="B137:G137" si="44">SUM(B138:B142,B144:B145)</f>
        <v>0</v>
      </c>
      <c r="C137" s="15">
        <f t="shared" si="44"/>
        <v>0</v>
      </c>
      <c r="D137" s="16">
        <f t="shared" si="44"/>
        <v>0</v>
      </c>
      <c r="E137" s="16">
        <f t="shared" si="44"/>
        <v>0</v>
      </c>
      <c r="F137" s="16">
        <f t="shared" si="44"/>
        <v>0</v>
      </c>
      <c r="G137" s="16">
        <f t="shared" si="44"/>
        <v>0</v>
      </c>
    </row>
    <row r="138" spans="1:7" x14ac:dyDescent="0.25">
      <c r="A138" s="18" t="s">
        <v>66</v>
      </c>
      <c r="B138" s="25">
        <v>0</v>
      </c>
      <c r="C138" s="25">
        <v>0</v>
      </c>
      <c r="D138" s="21">
        <f>B138+C138</f>
        <v>0</v>
      </c>
      <c r="E138" s="21">
        <v>0</v>
      </c>
      <c r="F138" s="21">
        <v>0</v>
      </c>
      <c r="G138" s="21">
        <f>D138-E138</f>
        <v>0</v>
      </c>
    </row>
    <row r="139" spans="1:7" x14ac:dyDescent="0.25">
      <c r="A139" s="18" t="s">
        <v>67</v>
      </c>
      <c r="B139" s="25">
        <v>0</v>
      </c>
      <c r="C139" s="25">
        <v>0</v>
      </c>
      <c r="D139" s="21">
        <f t="shared" ref="D139:D145" si="45">B139+C139</f>
        <v>0</v>
      </c>
      <c r="E139" s="21">
        <v>0</v>
      </c>
      <c r="F139" s="21">
        <v>0</v>
      </c>
      <c r="G139" s="21">
        <f t="shared" ref="G139:G145" si="46">D139-E139</f>
        <v>0</v>
      </c>
    </row>
    <row r="140" spans="1:7" x14ac:dyDescent="0.25">
      <c r="A140" s="18" t="s">
        <v>68</v>
      </c>
      <c r="B140" s="25">
        <v>0</v>
      </c>
      <c r="C140" s="25">
        <v>0</v>
      </c>
      <c r="D140" s="21">
        <f t="shared" si="45"/>
        <v>0</v>
      </c>
      <c r="E140" s="21">
        <v>0</v>
      </c>
      <c r="F140" s="21">
        <v>0</v>
      </c>
      <c r="G140" s="21">
        <f t="shared" si="46"/>
        <v>0</v>
      </c>
    </row>
    <row r="141" spans="1:7" x14ac:dyDescent="0.25">
      <c r="A141" s="18" t="s">
        <v>69</v>
      </c>
      <c r="B141" s="25">
        <v>0</v>
      </c>
      <c r="C141" s="25">
        <v>0</v>
      </c>
      <c r="D141" s="21">
        <f t="shared" si="45"/>
        <v>0</v>
      </c>
      <c r="E141" s="21">
        <v>0</v>
      </c>
      <c r="F141" s="21">
        <v>0</v>
      </c>
      <c r="G141" s="21">
        <f t="shared" si="46"/>
        <v>0</v>
      </c>
    </row>
    <row r="142" spans="1:7" x14ac:dyDescent="0.25">
      <c r="A142" s="18" t="s">
        <v>70</v>
      </c>
      <c r="B142" s="25">
        <v>0</v>
      </c>
      <c r="C142" s="25">
        <v>0</v>
      </c>
      <c r="D142" s="21">
        <f t="shared" si="45"/>
        <v>0</v>
      </c>
      <c r="E142" s="21">
        <v>0</v>
      </c>
      <c r="F142" s="21">
        <v>0</v>
      </c>
      <c r="G142" s="21">
        <f t="shared" si="46"/>
        <v>0</v>
      </c>
    </row>
    <row r="143" spans="1:7" x14ac:dyDescent="0.25">
      <c r="A143" s="18" t="s">
        <v>71</v>
      </c>
      <c r="B143" s="25">
        <v>0</v>
      </c>
      <c r="C143" s="25">
        <v>0</v>
      </c>
      <c r="D143" s="21">
        <f t="shared" si="45"/>
        <v>0</v>
      </c>
      <c r="E143" s="21">
        <v>0</v>
      </c>
      <c r="F143" s="21">
        <v>0</v>
      </c>
      <c r="G143" s="21">
        <f t="shared" si="46"/>
        <v>0</v>
      </c>
    </row>
    <row r="144" spans="1:7" x14ac:dyDescent="0.25">
      <c r="A144" s="18" t="s">
        <v>72</v>
      </c>
      <c r="B144" s="25">
        <v>0</v>
      </c>
      <c r="C144" s="25">
        <v>0</v>
      </c>
      <c r="D144" s="21">
        <f t="shared" si="45"/>
        <v>0</v>
      </c>
      <c r="E144" s="21">
        <v>0</v>
      </c>
      <c r="F144" s="21">
        <v>0</v>
      </c>
      <c r="G144" s="21">
        <f t="shared" si="46"/>
        <v>0</v>
      </c>
    </row>
    <row r="145" spans="1:7" x14ac:dyDescent="0.25">
      <c r="A145" s="18" t="s">
        <v>73</v>
      </c>
      <c r="B145" s="25">
        <v>0</v>
      </c>
      <c r="C145" s="25">
        <v>0</v>
      </c>
      <c r="D145" s="21">
        <f t="shared" si="45"/>
        <v>0</v>
      </c>
      <c r="E145" s="21">
        <v>0</v>
      </c>
      <c r="F145" s="21">
        <v>0</v>
      </c>
      <c r="G145" s="21">
        <f t="shared" si="46"/>
        <v>0</v>
      </c>
    </row>
    <row r="146" spans="1:7" x14ac:dyDescent="0.25">
      <c r="A146" s="17" t="s">
        <v>74</v>
      </c>
      <c r="B146" s="15">
        <f t="shared" ref="B146:G146" si="47">SUM(B147:B149)</f>
        <v>7000000</v>
      </c>
      <c r="C146" s="15">
        <f t="shared" si="47"/>
        <v>2780000</v>
      </c>
      <c r="D146" s="16">
        <f t="shared" si="47"/>
        <v>9780000</v>
      </c>
      <c r="E146" s="16">
        <f t="shared" si="47"/>
        <v>6739752.5800000001</v>
      </c>
      <c r="F146" s="16">
        <f t="shared" si="47"/>
        <v>6739752.5800000001</v>
      </c>
      <c r="G146" s="16">
        <f t="shared" si="47"/>
        <v>3040247.42</v>
      </c>
    </row>
    <row r="147" spans="1:7" x14ac:dyDescent="0.25">
      <c r="A147" s="18" t="s">
        <v>75</v>
      </c>
      <c r="B147" s="22">
        <v>0</v>
      </c>
      <c r="C147" s="22">
        <v>0</v>
      </c>
      <c r="D147" s="20">
        <f>B147+C147</f>
        <v>0</v>
      </c>
      <c r="E147" s="22">
        <v>0</v>
      </c>
      <c r="F147" s="22">
        <v>0</v>
      </c>
      <c r="G147" s="21">
        <f>D147-E147</f>
        <v>0</v>
      </c>
    </row>
    <row r="148" spans="1:7" x14ac:dyDescent="0.25">
      <c r="A148" s="18" t="s">
        <v>76</v>
      </c>
      <c r="B148" s="22">
        <v>0</v>
      </c>
      <c r="C148" s="22">
        <v>0</v>
      </c>
      <c r="D148" s="20">
        <f>B148+C148</f>
        <v>0</v>
      </c>
      <c r="E148" s="22">
        <v>0</v>
      </c>
      <c r="F148" s="22">
        <v>0</v>
      </c>
      <c r="G148" s="21">
        <f>D148-E148</f>
        <v>0</v>
      </c>
    </row>
    <row r="149" spans="1:7" x14ac:dyDescent="0.25">
      <c r="A149" s="18" t="s">
        <v>77</v>
      </c>
      <c r="B149" s="19">
        <v>7000000</v>
      </c>
      <c r="C149" s="19">
        <v>2780000</v>
      </c>
      <c r="D149" s="20">
        <f>B149+C149</f>
        <v>9780000</v>
      </c>
      <c r="E149" s="19">
        <v>6739752.5800000001</v>
      </c>
      <c r="F149" s="19">
        <v>6739752.5800000001</v>
      </c>
      <c r="G149" s="21">
        <f>D149-E149</f>
        <v>3040247.42</v>
      </c>
    </row>
    <row r="150" spans="1:7" x14ac:dyDescent="0.25">
      <c r="A150" s="17" t="s">
        <v>78</v>
      </c>
      <c r="B150" s="15">
        <f t="shared" ref="B150:G150" si="48">SUM(B151:B157)</f>
        <v>0</v>
      </c>
      <c r="C150" s="15">
        <f t="shared" si="48"/>
        <v>0</v>
      </c>
      <c r="D150" s="16">
        <f t="shared" si="48"/>
        <v>0</v>
      </c>
      <c r="E150" s="16">
        <f t="shared" si="48"/>
        <v>0</v>
      </c>
      <c r="F150" s="16">
        <f t="shared" si="48"/>
        <v>0</v>
      </c>
      <c r="G150" s="16">
        <f t="shared" si="48"/>
        <v>0</v>
      </c>
    </row>
    <row r="151" spans="1:7" x14ac:dyDescent="0.25">
      <c r="A151" s="18" t="s">
        <v>79</v>
      </c>
      <c r="B151" s="25">
        <v>0</v>
      </c>
      <c r="C151" s="25">
        <v>0</v>
      </c>
      <c r="D151" s="21">
        <f>B151+C151</f>
        <v>0</v>
      </c>
      <c r="E151" s="21">
        <v>0</v>
      </c>
      <c r="F151" s="21">
        <v>0</v>
      </c>
      <c r="G151" s="21">
        <f>D151-E151</f>
        <v>0</v>
      </c>
    </row>
    <row r="152" spans="1:7" x14ac:dyDescent="0.25">
      <c r="A152" s="18" t="s">
        <v>80</v>
      </c>
      <c r="B152" s="25">
        <v>0</v>
      </c>
      <c r="C152" s="25">
        <v>0</v>
      </c>
      <c r="D152" s="21">
        <f t="shared" ref="D152:D157" si="49">B152+C152</f>
        <v>0</v>
      </c>
      <c r="E152" s="21">
        <v>0</v>
      </c>
      <c r="F152" s="21">
        <v>0</v>
      </c>
      <c r="G152" s="21">
        <f t="shared" ref="G152:G157" si="50">D152-E152</f>
        <v>0</v>
      </c>
    </row>
    <row r="153" spans="1:7" x14ac:dyDescent="0.25">
      <c r="A153" s="18" t="s">
        <v>81</v>
      </c>
      <c r="B153" s="25">
        <v>0</v>
      </c>
      <c r="C153" s="25">
        <v>0</v>
      </c>
      <c r="D153" s="21">
        <f t="shared" si="49"/>
        <v>0</v>
      </c>
      <c r="E153" s="21">
        <v>0</v>
      </c>
      <c r="F153" s="21">
        <v>0</v>
      </c>
      <c r="G153" s="21">
        <f t="shared" si="50"/>
        <v>0</v>
      </c>
    </row>
    <row r="154" spans="1:7" x14ac:dyDescent="0.25">
      <c r="A154" s="28" t="s">
        <v>82</v>
      </c>
      <c r="B154" s="25">
        <v>0</v>
      </c>
      <c r="C154" s="25">
        <v>0</v>
      </c>
      <c r="D154" s="21">
        <f t="shared" si="49"/>
        <v>0</v>
      </c>
      <c r="E154" s="21">
        <v>0</v>
      </c>
      <c r="F154" s="21">
        <v>0</v>
      </c>
      <c r="G154" s="21">
        <f t="shared" si="50"/>
        <v>0</v>
      </c>
    </row>
    <row r="155" spans="1:7" x14ac:dyDescent="0.25">
      <c r="A155" s="18" t="s">
        <v>83</v>
      </c>
      <c r="B155" s="25">
        <v>0</v>
      </c>
      <c r="C155" s="25">
        <v>0</v>
      </c>
      <c r="D155" s="21">
        <f t="shared" si="49"/>
        <v>0</v>
      </c>
      <c r="E155" s="21">
        <v>0</v>
      </c>
      <c r="F155" s="21">
        <v>0</v>
      </c>
      <c r="G155" s="21">
        <f t="shared" si="50"/>
        <v>0</v>
      </c>
    </row>
    <row r="156" spans="1:7" x14ac:dyDescent="0.25">
      <c r="A156" s="18" t="s">
        <v>84</v>
      </c>
      <c r="B156" s="25">
        <v>0</v>
      </c>
      <c r="C156" s="25">
        <v>0</v>
      </c>
      <c r="D156" s="21">
        <f t="shared" si="49"/>
        <v>0</v>
      </c>
      <c r="E156" s="21">
        <v>0</v>
      </c>
      <c r="F156" s="21">
        <v>0</v>
      </c>
      <c r="G156" s="21">
        <f t="shared" si="50"/>
        <v>0</v>
      </c>
    </row>
    <row r="157" spans="1:7" x14ac:dyDescent="0.25">
      <c r="A157" s="18" t="s">
        <v>85</v>
      </c>
      <c r="B157" s="25">
        <v>0</v>
      </c>
      <c r="C157" s="25">
        <v>0</v>
      </c>
      <c r="D157" s="21">
        <f t="shared" si="49"/>
        <v>0</v>
      </c>
      <c r="E157" s="21">
        <v>0</v>
      </c>
      <c r="F157" s="21">
        <v>0</v>
      </c>
      <c r="G157" s="21">
        <f t="shared" si="50"/>
        <v>0</v>
      </c>
    </row>
    <row r="158" spans="1:7" x14ac:dyDescent="0.25">
      <c r="A158" s="29"/>
      <c r="B158" s="30"/>
      <c r="C158" s="30"/>
      <c r="D158" s="31"/>
      <c r="E158" s="31"/>
      <c r="F158" s="31"/>
      <c r="G158" s="31"/>
    </row>
    <row r="159" spans="1:7" x14ac:dyDescent="0.25">
      <c r="A159" s="32" t="s">
        <v>87</v>
      </c>
      <c r="B159" s="33">
        <f t="shared" ref="B159:G159" si="51">B9+B84</f>
        <v>878816025.5</v>
      </c>
      <c r="C159" s="33">
        <f t="shared" si="51"/>
        <v>586616701.41999996</v>
      </c>
      <c r="D159" s="34">
        <f>D9+D84</f>
        <v>1465432726.9200001</v>
      </c>
      <c r="E159" s="34">
        <f t="shared" si="51"/>
        <v>971085046.46000004</v>
      </c>
      <c r="F159" s="34">
        <f t="shared" si="51"/>
        <v>952709923.07999992</v>
      </c>
      <c r="G159" s="34">
        <f t="shared" si="51"/>
        <v>494347680.45999992</v>
      </c>
    </row>
    <row r="160" spans="1:7" x14ac:dyDescent="0.25">
      <c r="A160" s="35"/>
      <c r="B160" s="36"/>
      <c r="C160" s="36"/>
      <c r="D160" s="37"/>
      <c r="E160" s="37"/>
      <c r="F160" s="37"/>
      <c r="G160" s="37"/>
    </row>
    <row r="162" spans="4:7" x14ac:dyDescent="0.25">
      <c r="D162" s="38"/>
      <c r="E162" s="38"/>
      <c r="F162" s="38"/>
      <c r="G162" s="38"/>
    </row>
    <row r="163" spans="4:7" x14ac:dyDescent="0.25">
      <c r="D163" s="38"/>
      <c r="E163" s="38"/>
      <c r="F163" s="38"/>
      <c r="G163" s="38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70866141732283472" right="0.70866141732283472" top="0.74803149606299213" bottom="0.74803149606299213" header="0.31496062992125984" footer="0.31496062992125984"/>
  <pageSetup scale="37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6 a)</vt:lpstr>
      <vt:lpstr>'Formato 6 a)'!Área_de_impresión</vt:lpstr>
      <vt:lpstr>'Formato 6 a)'!Títulos_a_imprimir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2024-10-30T15:46:22Z</dcterms:created>
  <dcterms:modified xsi:type="dcterms:W3CDTF">2024-10-30T15:46:38Z</dcterms:modified>
</cp:coreProperties>
</file>