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2_06_27_Definitiva\DIF-GTO1\Estados financieros\2024\M13D_2404\Terminados\"/>
    </mc:Choice>
  </mc:AlternateContent>
  <bookViews>
    <workbookView xWindow="28680" yWindow="-120" windowWidth="29040" windowHeight="1572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  <definedName name="_xlnm.Print_Area" localSheetId="2">CA!$A$1:$G$82</definedName>
    <definedName name="_xlnm.Print_Area" localSheetId="3">CFG!$A$1:$G$55</definedName>
    <definedName name="_xlnm.Print_Area" localSheetId="0">COG!$A$1:$G$89</definedName>
    <definedName name="_xlnm.Print_Area" localSheetId="1">CTG!$A$1:$G$45</definedName>
    <definedName name="_xlnm.Print_Titles" localSheetId="0">COG!$1:$4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G18" i="4" s="1"/>
  <c r="D17" i="4"/>
  <c r="G17" i="4" s="1"/>
  <c r="D16" i="4"/>
  <c r="G16" i="4" s="1"/>
  <c r="D15" i="4"/>
  <c r="G15" i="4" s="1"/>
  <c r="D14" i="4"/>
  <c r="G14" i="4" s="1"/>
  <c r="F56" i="4" l="1"/>
  <c r="E56" i="4"/>
  <c r="C56" i="4"/>
  <c r="D54" i="4"/>
  <c r="G54" i="4" s="1"/>
  <c r="D52" i="4"/>
  <c r="G52" i="4" s="1"/>
  <c r="D50" i="4"/>
  <c r="G50" i="4" s="1"/>
  <c r="D48" i="4"/>
  <c r="G48" i="4" s="1"/>
  <c r="D46" i="4"/>
  <c r="G46" i="4" s="1"/>
  <c r="D44" i="4"/>
  <c r="G44" i="4" s="1"/>
  <c r="D42" i="4"/>
  <c r="G42" i="4" s="1"/>
  <c r="B56" i="4"/>
  <c r="F34" i="4"/>
  <c r="E34" i="4"/>
  <c r="D32" i="4"/>
  <c r="G32" i="4" s="1"/>
  <c r="D31" i="4"/>
  <c r="G31" i="4" s="1"/>
  <c r="D30" i="4"/>
  <c r="G30" i="4" s="1"/>
  <c r="D29" i="4"/>
  <c r="G29" i="4" s="1"/>
  <c r="C34" i="4"/>
  <c r="B34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20" i="4"/>
  <c r="E20" i="4"/>
  <c r="C20" i="4"/>
  <c r="B20" i="4"/>
  <c r="G34" i="4" l="1"/>
  <c r="G56" i="4"/>
  <c r="D34" i="4"/>
  <c r="D56" i="4"/>
  <c r="G20" i="4"/>
  <c r="D20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<sst xmlns="http://schemas.openxmlformats.org/spreadsheetml/2006/main" count="207" uniqueCount="147">
  <si>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</si>
  <si>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</si>
  <si>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</si>
  <si>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</si>
  <si>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</si>
  <si>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</si>
  <si>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</si>
  <si>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</si>
  <si>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</si>
  <si>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</si>
  <si>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</si>
  <si>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</si>
  <si>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</si>
  <si>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</si>
  <si>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</si>
  <si>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</si>
  <si>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</si>
  <si>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</si>
  <si>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</si>
  <si>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</si>
  <si>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</si>
  <si>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</si>
  <si>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</si>
  <si>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</si>
  <si>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</si>
  <si>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</si>
  <si>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</si>
  <si>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</si>
  <si>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</si>
  <si>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</si>
  <si>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</si>
  <si>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</si>
  <si>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</si>
  <si>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</si>
  <si>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</si>
  <si>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</si>
  <si>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</si>
  <si>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</si>
  <si>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</si>
  <si>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</si>
  <si>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</si>
  <si>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</si>
  <si>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</si>
  <si>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</si>
  <si>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</si>
  <si>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</si>
  <si>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</si>
  <si>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</si>
  <si>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</si>
  <si>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</si>
  <si>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</si>
  <si>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</si>
  <si>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</si>
  <si>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</si>
  <si>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</si>
  <si>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</si>
  <si>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</si>
  <si>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</si>
  <si>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</si>
  <si>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</si>
  <si>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</si>
  <si>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</si>
  <si>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</si>
  <si>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</si>
  <si>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</si>
  <si>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</si>
  <si>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</si>
  <si>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</si>
  <si>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</si>
  <si>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</si>
  <si>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</si>
  <si>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</si>
  <si>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</si>
  <si>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</si>
  <si>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</si>
  <si>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</si>
  <si>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</si>
  <si>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</si>
  <si>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</si>
  <si>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</si>
  <si>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</si>
  <si>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</si>
  <si>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</si>
  <si>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</si>
  <si>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</si>
  <si>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</si>
  <si>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</si>
  <si>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</si>
  <si>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</si>
  <si>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</si>
  <si>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</si>
  <si>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</si>
  <si>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</si>
  <si>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</si>
  <si>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</si>
  <si>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</si>
  <si>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</si>
  <si>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</si>
  <si>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</si>
  <si>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</si>
  <si>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</si>
  <si>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</si>
  <si>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</si>
  <si>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</si>
  <si>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</si>
  <si>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</si>
  <si>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</si>
  <si>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</si>
  <si>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</si>
  <si>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</si>
  <si>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</si>
  <si>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</si>
  <si>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</si>
  <si>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</si>
  <si>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</si>
  <si>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</si>
  <si>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</si>
  <si>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</si>
  <si>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</si>
  <si>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</si>
  <si>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</si>
  <si>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</si>
  <si>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</si>
  <si>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</si>
  <si>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</si>
  <si>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</si>
  <si>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</si>
  <si>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</si>
  <si>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</si>
  <si>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de Guanajuato, Gto.
Estado Analítico del Ejercicio del Presupuesto de Egresos
Clasificación por Objeto del Gasto (Capítulo y Concepto)
Del 1 de Enero al 31 de Diciembre de 2024</t>
  </si>
  <si>
    <t>Sistema para el Desarrollo Integral de la Familia de Guanajuato, Gto.
Estado Analítico del Ejercicio del Presupuesto de Egresos
Clasificación Económica (por Tipo de Gasto)
Del 1 de Enero al 31 de Diciembre de 2024</t>
  </si>
  <si>
    <t>31120M13D010100 DIRECCION GENERAL</t>
  </si>
  <si>
    <t>31120M13D010200 UNIDAD MUNICIPAL DE REHA</t>
  </si>
  <si>
    <t>31120M13D010300 ASISTENCIA SOCIAL A POBL</t>
  </si>
  <si>
    <t>31120M13D010400 COORDINACION DE CENTROS</t>
  </si>
  <si>
    <t>31120M13D010500 CENTRO COLIBRI PROTECCIO</t>
  </si>
  <si>
    <t>31120M13D020100 DIRECCION ADMINISTRATIVA</t>
  </si>
  <si>
    <t>31120M13D020200 COORDINACION DE ESTANCIA</t>
  </si>
  <si>
    <t>31120M13D030200 COMUNIDAD DIFERENTE</t>
  </si>
  <si>
    <t>31120M13D030300 ASISTENCIA ALIMENTARIA</t>
  </si>
  <si>
    <t>31120M13D030400 FORMANDO INFANCIAS LIBRE</t>
  </si>
  <si>
    <t>31120M13D030500 CENTRO DE ORIENTACION FA</t>
  </si>
  <si>
    <t>31120M13D030600 ATENCION PSICOLOGICA</t>
  </si>
  <si>
    <t>Sistema para el Desarrollo Integral de la Familia de Guanajuato, Gto.
Estado Analítico del Ejercicio del Presupuesto de Egresos
Clasificación Administrativa
Del 1 de Enero al 31 de Diciembre de 2024</t>
  </si>
  <si>
    <t>Sistema para el Desarrollo Integral de la Familia de Guanajuato, Gto.
Estado Analítico del Ejercicio del Presupuesto de Egresos
Clasificación Administrativa (Poderes)
Del 1 de Enero al 31 de Diciembre de 2024</t>
  </si>
  <si>
    <t>Sistema para el Desarrollo Integral de la Familia de Guanajuato, Gto.
Estado Analítico del Ejercicio del Presupuesto de Egresos
Clasificación Administrativa (Sector Paraestatal)
Del 1 de Enero al 31 de Diciembre de 2024</t>
  </si>
  <si>
    <t>Sistema para el Desarrollo Integral de la Familia de Guanajuato, Gto.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</si>
</sst>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6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6" fillId="0" borderId="10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8" fillId="0" borderId="1" xfId="0" applyFont="1" applyBorder="1" applyAlignment="1">
      <alignment horizontal="left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0" borderId="15" xfId="9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4" fontId="6" fillId="0" borderId="17" xfId="0" applyNumberFormat="1" applyFont="1" applyBorder="1" applyProtection="1">
      <protection locked="0"/>
    </xf>
    <xf numFmtId="4" fontId="2" fillId="0" borderId="17" xfId="0" applyNumberFormat="1" applyFont="1" applyBorder="1" applyProtection="1">
      <protection locked="0"/>
    </xf>
    <xf numFmtId="4" fontId="6" fillId="0" borderId="18" xfId="0" applyNumberFormat="1" applyFont="1" applyBorder="1" applyProtection="1">
      <protection locked="0"/>
    </xf>
    <xf numFmtId="0" fontId="6" fillId="2" borderId="9" xfId="9" applyFont="1" applyFill="1" applyBorder="1" applyAlignment="1">
      <alignment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vertical="center"/>
    </xf>
    <xf numFmtId="0" fontId="6" fillId="0" borderId="19" xfId="9" applyFont="1" applyBorder="1" applyAlignment="1">
      <alignment vertical="center"/>
    </xf>
    <xf numFmtId="0" fontId="2" fillId="0" borderId="16" xfId="0" applyFont="1" applyBorder="1" applyAlignment="1">
      <alignment horizontal="left" wrapText="1" indent="1"/>
    </xf>
    <xf numFmtId="0" fontId="6" fillId="0" borderId="20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6" fillId="0" borderId="19" xfId="0" applyFont="1" applyBorder="1" applyAlignment="1">
      <alignment horizontal="left"/>
    </xf>
    <xf numFmtId="4" fontId="6" fillId="0" borderId="15" xfId="0" applyNumberFormat="1" applyFont="1" applyBorder="1" applyProtection="1">
      <protection locked="0"/>
    </xf>
    <xf numFmtId="0" fontId="6" fillId="0" borderId="16" xfId="0" applyFont="1" applyBorder="1" applyAlignment="1">
      <alignment horizontal="left"/>
    </xf>
    <xf numFmtId="0" fontId="2" fillId="0" borderId="16" xfId="0" applyFont="1" applyBorder="1" applyAlignment="1">
      <alignment horizontal="left" indent="1"/>
    </xf>
    <xf numFmtId="0" fontId="2" fillId="0" borderId="16" xfId="0" applyFont="1" applyBorder="1" applyAlignment="1">
      <alignment horizontal="left"/>
    </xf>
    <xf numFmtId="4" fontId="2" fillId="0" borderId="18" xfId="0" applyNumberFormat="1" applyFont="1" applyBorder="1" applyProtection="1">
      <protection locked="0"/>
    </xf>
    <xf numFmtId="0" fontId="2" fillId="0" borderId="16" xfId="0" applyFont="1" applyBorder="1"/>
    <xf numFmtId="0" fontId="2" fillId="0" borderId="17" xfId="0" applyFont="1" applyBorder="1"/>
    <xf numFmtId="0" fontId="2" fillId="0" borderId="20" xfId="0" applyFont="1" applyBorder="1"/>
    <xf numFmtId="0" fontId="6" fillId="0" borderId="14" xfId="0" applyFont="1" applyBorder="1" applyAlignment="1" applyProtection="1">
      <alignment horizontal="center"/>
      <protection locked="0"/>
    </xf>
    <xf numFmtId="4" fontId="2" fillId="0" borderId="15" xfId="9" applyNumberFormat="1" applyFont="1" applyBorder="1" applyAlignment="1">
      <alignment horizontal="center" vertical="center" wrapText="1"/>
    </xf>
    <xf numFmtId="0" fontId="6" fillId="0" borderId="15" xfId="9" applyFont="1" applyBorder="1" applyAlignment="1">
      <alignment vertical="center"/>
    </xf>
    <xf numFmtId="0" fontId="0" fillId="0" borderId="17" xfId="0" applyBorder="1" applyAlignment="1" applyProtection="1">
      <alignment horizontal="left" wrapText="1" indent="1"/>
      <protection locked="0"/>
    </xf>
    <xf numFmtId="0" fontId="0" fillId="0" borderId="18" xfId="0" applyBorder="1" applyAlignment="1" applyProtection="1">
      <alignment horizontal="left" wrapText="1" inden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 indent="1"/>
      <protection locked="0"/>
    </xf>
    <xf numFmtId="0" fontId="0" fillId="0" borderId="18" xfId="0" applyBorder="1" applyAlignment="1" applyProtection="1">
      <alignment horizontal="left" indent="1"/>
      <protection locked="0"/>
    </xf>
    <xf numFmtId="0" fontId="2" fillId="0" borderId="15" xfId="9" applyFont="1" applyBorder="1" applyAlignment="1">
      <alignment horizontal="left" vertical="center" indent="1"/>
    </xf>
    <xf numFmtId="0" fontId="2" fillId="0" borderId="17" xfId="0" applyFont="1" applyBorder="1" applyAlignment="1" applyProtection="1">
      <alignment horizontal="left" indent="1"/>
      <protection locked="0"/>
    </xf>
    <xf numFmtId="0" fontId="2" fillId="0" borderId="18" xfId="0" applyFont="1" applyBorder="1" applyAlignment="1" applyProtection="1">
      <alignment horizontal="left" indent="1"/>
      <protection locked="0"/>
    </xf>
    <xf numFmtId="4" fontId="0" fillId="0" borderId="0" xfId="0" applyNumberFormat="1" applyProtection="1"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683559</xdr:colOff>
      <xdr:row>85</xdr:row>
      <xdr:rowOff>40155</xdr:rowOff>
    </xdr:from>
    <xdr:to>
      <xdr:col>6</xdr:col>
      <xdr:colOff>211543</xdr:colOff>
      <xdr:row>89</xdr:row>
      <xdr:rowOff>55995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683559" y="13072596"/>
          <a:ext cx="8459072" cy="598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40</xdr:row>
      <xdr:rowOff>93756</xdr:rowOff>
    </xdr:from>
    <xdr:to>
      <xdr:col>6</xdr:col>
      <xdr:colOff>645584</xdr:colOff>
      <xdr:row>44</xdr:row>
      <xdr:rowOff>109596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158750" y="5898403"/>
          <a:ext cx="8443010" cy="523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1301750</xdr:colOff>
      <xdr:row>77</xdr:row>
      <xdr:rowOff>57150</xdr:rowOff>
    </xdr:from>
    <xdr:to>
      <xdr:col>5</xdr:col>
      <xdr:colOff>963084</xdr:colOff>
      <xdr:row>81</xdr:row>
      <xdr:rowOff>72990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1301750" y="12242800"/>
          <a:ext cx="8449734" cy="523840"/>
        </a:xfrm>
        <a:prstGeom prst="rect">
          <a:avLst/>
        </a:prstGeom>
      </xdr:spPr>
    </xdr:pic>
    <xdr:clientData/>
  </xdr:twoCellAnchor>
  <xdr:oneCellAnchor>
    <xdr:from>
      <xdr:col>0</xdr:col>
      <xdr:colOff>3257550</xdr:colOff>
      <xdr:row>29</xdr:row>
      <xdr:rowOff>76200</xdr:rowOff>
    </xdr:from>
    <xdr:ext cx="728597" cy="264560"/>
    <xdr:sp macro="" textlink="">
      <xdr:nvSpPr>
        <xdr:cNvPr id="3" name="CuadroTexto 2"/>
        <xdr:cNvSpPr txBox="1"/>
      </xdr:nvSpPr>
      <xdr:spPr>
        <a:xfrm>
          <a:off x="3257550" y="5743575"/>
          <a:ext cx="72859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>
              <a:solidFill>
                <a:srgbClr val="00B050"/>
              </a:solidFill>
            </a:rPr>
            <a:t>No aplica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1057462</xdr:colOff>
      <xdr:row>51</xdr:row>
      <xdr:rowOff>69850</xdr:rowOff>
    </xdr:from>
    <xdr:to>
      <xdr:col>5</xdr:col>
      <xdr:colOff>801346</xdr:colOff>
      <xdr:row>55</xdr:row>
      <xdr:rowOff>85690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1057462" y="7391026"/>
          <a:ext cx="8439649" cy="523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showGridLines="0" tabSelected="1" zoomScale="145" zoomScaleNormal="145" zoomScaleSheetLayoutView="115" workbookViewId="0">
      <selection activeCell="I1" sqref="I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8" t="s">
        <v>129</v>
      </c>
      <c r="B1" s="49"/>
      <c r="C1" s="49"/>
      <c r="D1" s="49"/>
      <c r="E1" s="49"/>
      <c r="F1" s="49"/>
      <c r="G1" s="50"/>
    </row>
    <row r="2" spans="1:8" x14ac:dyDescent="0.2">
      <c r="A2" s="20"/>
      <c r="B2" s="8"/>
      <c r="C2" s="9"/>
      <c r="D2" s="14" t="s">
        <v>57</v>
      </c>
      <c r="E2" s="9"/>
      <c r="F2" s="10"/>
      <c r="G2" s="51" t="s">
        <v>56</v>
      </c>
    </row>
    <row r="3" spans="1:8" ht="24.95" customHeight="1" x14ac:dyDescent="0.2">
      <c r="A3" s="21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52"/>
    </row>
    <row r="4" spans="1:8" x14ac:dyDescent="0.2">
      <c r="A4" s="2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27" t="s">
        <v>58</v>
      </c>
      <c r="B5" s="28">
        <f>SUM(B6:B12)</f>
        <v>24686528.48</v>
      </c>
      <c r="C5" s="28">
        <f>SUM(C6:C12)</f>
        <v>1008606.11</v>
      </c>
      <c r="D5" s="28">
        <f>B5+C5</f>
        <v>25695134.59</v>
      </c>
      <c r="E5" s="28">
        <f>SUM(E6:E12)</f>
        <v>20415729.68</v>
      </c>
      <c r="F5" s="28">
        <f>SUM(F6:F12)</f>
        <v>20255714.800000001</v>
      </c>
      <c r="G5" s="28">
        <f>D5-E5</f>
        <v>5279404.91</v>
      </c>
    </row>
    <row r="6" spans="1:8" x14ac:dyDescent="0.2">
      <c r="A6" s="30" t="s">
        <v>62</v>
      </c>
      <c r="B6" s="18">
        <v>9243878.7899999991</v>
      </c>
      <c r="C6" s="18">
        <v>-1626308.53</v>
      </c>
      <c r="D6" s="18">
        <f t="shared" ref="D6:D69" si="0">B6+C6</f>
        <v>7617570.2599999988</v>
      </c>
      <c r="E6" s="18">
        <v>6583703.3300000001</v>
      </c>
      <c r="F6" s="18">
        <v>6583703.3300000001</v>
      </c>
      <c r="G6" s="18">
        <f t="shared" ref="G6:G69" si="1">D6-E6</f>
        <v>1033866.9299999988</v>
      </c>
      <c r="H6" s="4">
        <v>1100</v>
      </c>
    </row>
    <row r="7" spans="1:8" x14ac:dyDescent="0.2">
      <c r="A7" s="30" t="s">
        <v>63</v>
      </c>
      <c r="B7" s="18">
        <v>1844413.8</v>
      </c>
      <c r="C7" s="18">
        <v>2156221.4500000002</v>
      </c>
      <c r="D7" s="18">
        <f t="shared" si="0"/>
        <v>4000635.25</v>
      </c>
      <c r="E7" s="18">
        <v>2733509.03</v>
      </c>
      <c r="F7" s="18">
        <v>2733509.03</v>
      </c>
      <c r="G7" s="18">
        <f t="shared" si="1"/>
        <v>1267126.2200000002</v>
      </c>
      <c r="H7" s="4">
        <v>1200</v>
      </c>
    </row>
    <row r="8" spans="1:8" x14ac:dyDescent="0.2">
      <c r="A8" s="30" t="s">
        <v>64</v>
      </c>
      <c r="B8" s="18">
        <v>1753916.69</v>
      </c>
      <c r="C8" s="18">
        <v>810999.19</v>
      </c>
      <c r="D8" s="18">
        <f t="shared" si="0"/>
        <v>2564915.88</v>
      </c>
      <c r="E8" s="18">
        <v>1784576.4</v>
      </c>
      <c r="F8" s="18">
        <v>1784576.4</v>
      </c>
      <c r="G8" s="18">
        <f t="shared" si="1"/>
        <v>780339.48</v>
      </c>
      <c r="H8" s="4">
        <v>1300</v>
      </c>
    </row>
    <row r="9" spans="1:8" x14ac:dyDescent="0.2">
      <c r="A9" s="30" t="s">
        <v>33</v>
      </c>
      <c r="B9" s="18">
        <v>4414845.38</v>
      </c>
      <c r="C9" s="18">
        <v>30604.38</v>
      </c>
      <c r="D9" s="18">
        <f t="shared" si="0"/>
        <v>4445449.76</v>
      </c>
      <c r="E9" s="18">
        <v>3118267.46</v>
      </c>
      <c r="F9" s="18">
        <v>2958252.58</v>
      </c>
      <c r="G9" s="18">
        <f t="shared" si="1"/>
        <v>1327182.2999999998</v>
      </c>
      <c r="H9" s="4">
        <v>1400</v>
      </c>
    </row>
    <row r="10" spans="1:8" x14ac:dyDescent="0.2">
      <c r="A10" s="30" t="s">
        <v>65</v>
      </c>
      <c r="B10" s="18">
        <v>7013584.8899999997</v>
      </c>
      <c r="C10" s="18">
        <v>50968.22</v>
      </c>
      <c r="D10" s="18">
        <f t="shared" si="0"/>
        <v>7064553.1099999994</v>
      </c>
      <c r="E10" s="18">
        <v>6195673.46</v>
      </c>
      <c r="F10" s="18">
        <v>6195673.46</v>
      </c>
      <c r="G10" s="18">
        <f t="shared" si="1"/>
        <v>868879.64999999944</v>
      </c>
      <c r="H10" s="4">
        <v>1500</v>
      </c>
    </row>
    <row r="11" spans="1:8" x14ac:dyDescent="0.2">
      <c r="A11" s="30" t="s">
        <v>34</v>
      </c>
      <c r="B11" s="18">
        <v>415888.93</v>
      </c>
      <c r="C11" s="18">
        <v>-413878.6</v>
      </c>
      <c r="D11" s="18">
        <f t="shared" si="0"/>
        <v>2010.3300000000163</v>
      </c>
      <c r="E11" s="18">
        <v>0</v>
      </c>
      <c r="F11" s="18">
        <v>0</v>
      </c>
      <c r="G11" s="18">
        <f t="shared" si="1"/>
        <v>2010.3300000000163</v>
      </c>
      <c r="H11" s="4">
        <v>1600</v>
      </c>
    </row>
    <row r="12" spans="1:8" x14ac:dyDescent="0.2">
      <c r="A12" s="30" t="s">
        <v>66</v>
      </c>
      <c r="B12" s="18">
        <v>0</v>
      </c>
      <c r="C12" s="18">
        <v>0</v>
      </c>
      <c r="D12" s="18">
        <f t="shared" si="0"/>
        <v>0</v>
      </c>
      <c r="E12" s="18">
        <v>0</v>
      </c>
      <c r="F12" s="18">
        <v>0</v>
      </c>
      <c r="G12" s="18">
        <f t="shared" si="1"/>
        <v>0</v>
      </c>
      <c r="H12" s="4">
        <v>1700</v>
      </c>
    </row>
    <row r="13" spans="1:8" x14ac:dyDescent="0.2">
      <c r="A13" s="29" t="s">
        <v>123</v>
      </c>
      <c r="B13" s="17">
        <f>SUM(B14:B22)</f>
        <v>4920508.5200000005</v>
      </c>
      <c r="C13" s="17">
        <f>SUM(C14:C22)</f>
        <v>396580.08000000007</v>
      </c>
      <c r="D13" s="17">
        <f t="shared" si="0"/>
        <v>5317088.6000000006</v>
      </c>
      <c r="E13" s="17">
        <f>SUM(E14:E22)</f>
        <v>3262448.4299999997</v>
      </c>
      <c r="F13" s="17">
        <f>SUM(F14:F22)</f>
        <v>3234999.7399999998</v>
      </c>
      <c r="G13" s="17">
        <f t="shared" si="1"/>
        <v>2054640.1700000009</v>
      </c>
      <c r="H13" s="7">
        <v>0</v>
      </c>
    </row>
    <row r="14" spans="1:8" x14ac:dyDescent="0.2">
      <c r="A14" s="30" t="s">
        <v>67</v>
      </c>
      <c r="B14" s="18">
        <v>742191.65</v>
      </c>
      <c r="C14" s="18">
        <v>57081.91</v>
      </c>
      <c r="D14" s="18">
        <f t="shared" si="0"/>
        <v>799273.56</v>
      </c>
      <c r="E14" s="18">
        <v>545036.57999999996</v>
      </c>
      <c r="F14" s="18">
        <v>545036.57999999996</v>
      </c>
      <c r="G14" s="18">
        <f t="shared" si="1"/>
        <v>254236.9800000001</v>
      </c>
      <c r="H14" s="4">
        <v>2100</v>
      </c>
    </row>
    <row r="15" spans="1:8" x14ac:dyDescent="0.2">
      <c r="A15" s="30" t="s">
        <v>68</v>
      </c>
      <c r="B15" s="18">
        <v>1931616.95</v>
      </c>
      <c r="C15" s="18">
        <v>-331245.07</v>
      </c>
      <c r="D15" s="18">
        <f t="shared" si="0"/>
        <v>1600371.88</v>
      </c>
      <c r="E15" s="18">
        <v>370187.3</v>
      </c>
      <c r="F15" s="18">
        <v>365819.3</v>
      </c>
      <c r="G15" s="18">
        <f t="shared" si="1"/>
        <v>1230184.5799999998</v>
      </c>
      <c r="H15" s="4">
        <v>2200</v>
      </c>
    </row>
    <row r="16" spans="1:8" x14ac:dyDescent="0.2">
      <c r="A16" s="30" t="s">
        <v>69</v>
      </c>
      <c r="B16" s="18">
        <v>728000</v>
      </c>
      <c r="C16" s="18">
        <v>750000</v>
      </c>
      <c r="D16" s="18">
        <f t="shared" si="0"/>
        <v>1478000</v>
      </c>
      <c r="E16" s="18">
        <v>1476367.88</v>
      </c>
      <c r="F16" s="18">
        <v>1476367.88</v>
      </c>
      <c r="G16" s="18">
        <f t="shared" si="1"/>
        <v>1632.1200000001118</v>
      </c>
      <c r="H16" s="4">
        <v>2300</v>
      </c>
    </row>
    <row r="17" spans="1:8" x14ac:dyDescent="0.2">
      <c r="A17" s="30" t="s">
        <v>70</v>
      </c>
      <c r="B17" s="18">
        <v>119772.8</v>
      </c>
      <c r="C17" s="18">
        <v>4639.09</v>
      </c>
      <c r="D17" s="18">
        <f t="shared" si="0"/>
        <v>124411.89</v>
      </c>
      <c r="E17" s="18">
        <v>34439.949999999997</v>
      </c>
      <c r="F17" s="18">
        <v>34439.949999999997</v>
      </c>
      <c r="G17" s="18">
        <f t="shared" si="1"/>
        <v>89971.94</v>
      </c>
      <c r="H17" s="4">
        <v>2400</v>
      </c>
    </row>
    <row r="18" spans="1:8" x14ac:dyDescent="0.2">
      <c r="A18" s="30" t="s">
        <v>71</v>
      </c>
      <c r="B18" s="18">
        <v>18162.71</v>
      </c>
      <c r="C18" s="18">
        <v>54432.72</v>
      </c>
      <c r="D18" s="18">
        <f t="shared" si="0"/>
        <v>72595.429999999993</v>
      </c>
      <c r="E18" s="18">
        <v>62217.75</v>
      </c>
      <c r="F18" s="18">
        <v>62217.75</v>
      </c>
      <c r="G18" s="18">
        <f t="shared" si="1"/>
        <v>10377.679999999993</v>
      </c>
      <c r="H18" s="4">
        <v>2500</v>
      </c>
    </row>
    <row r="19" spans="1:8" x14ac:dyDescent="0.2">
      <c r="A19" s="30" t="s">
        <v>72</v>
      </c>
      <c r="B19" s="18">
        <v>800000.01</v>
      </c>
      <c r="C19" s="18">
        <v>-65724.17</v>
      </c>
      <c r="D19" s="18">
        <f t="shared" si="0"/>
        <v>734275.84</v>
      </c>
      <c r="E19" s="18">
        <v>573451.43999999994</v>
      </c>
      <c r="F19" s="18">
        <v>550370.75</v>
      </c>
      <c r="G19" s="18">
        <f t="shared" si="1"/>
        <v>160824.40000000002</v>
      </c>
      <c r="H19" s="4">
        <v>2600</v>
      </c>
    </row>
    <row r="20" spans="1:8" x14ac:dyDescent="0.2">
      <c r="A20" s="30" t="s">
        <v>73</v>
      </c>
      <c r="B20" s="18">
        <v>415100</v>
      </c>
      <c r="C20" s="18">
        <v>-72604.399999999994</v>
      </c>
      <c r="D20" s="18">
        <f t="shared" si="0"/>
        <v>342495.6</v>
      </c>
      <c r="E20" s="18">
        <v>168211.98</v>
      </c>
      <c r="F20" s="18">
        <v>168211.98</v>
      </c>
      <c r="G20" s="18">
        <f t="shared" si="1"/>
        <v>174283.61999999997</v>
      </c>
      <c r="H20" s="4">
        <v>2700</v>
      </c>
    </row>
    <row r="21" spans="1:8" x14ac:dyDescent="0.2">
      <c r="A21" s="30" t="s">
        <v>74</v>
      </c>
      <c r="B21" s="18">
        <v>0</v>
      </c>
      <c r="C21" s="18">
        <v>0</v>
      </c>
      <c r="D21" s="18">
        <f t="shared" si="0"/>
        <v>0</v>
      </c>
      <c r="E21" s="18">
        <v>0</v>
      </c>
      <c r="F21" s="18">
        <v>0</v>
      </c>
      <c r="G21" s="18">
        <f t="shared" si="1"/>
        <v>0</v>
      </c>
      <c r="H21" s="4">
        <v>2800</v>
      </c>
    </row>
    <row r="22" spans="1:8" x14ac:dyDescent="0.2">
      <c r="A22" s="30" t="s">
        <v>75</v>
      </c>
      <c r="B22" s="18">
        <v>165664.4</v>
      </c>
      <c r="C22" s="18">
        <v>0</v>
      </c>
      <c r="D22" s="18">
        <f t="shared" si="0"/>
        <v>165664.4</v>
      </c>
      <c r="E22" s="18">
        <v>32535.55</v>
      </c>
      <c r="F22" s="18">
        <v>32535.55</v>
      </c>
      <c r="G22" s="18">
        <f t="shared" si="1"/>
        <v>133128.85</v>
      </c>
      <c r="H22" s="4">
        <v>2900</v>
      </c>
    </row>
    <row r="23" spans="1:8" x14ac:dyDescent="0.2">
      <c r="A23" s="29" t="s">
        <v>59</v>
      </c>
      <c r="B23" s="17">
        <f>SUM(B24:B32)</f>
        <v>3576618.43</v>
      </c>
      <c r="C23" s="17">
        <f>SUM(C24:C32)</f>
        <v>585377.11999999988</v>
      </c>
      <c r="D23" s="17">
        <f t="shared" si="0"/>
        <v>4161995.55</v>
      </c>
      <c r="E23" s="17">
        <f>SUM(E24:E32)</f>
        <v>2903282.47</v>
      </c>
      <c r="F23" s="17">
        <f>SUM(F24:F32)</f>
        <v>2903282.47</v>
      </c>
      <c r="G23" s="17">
        <f t="shared" si="1"/>
        <v>1258713.0799999996</v>
      </c>
      <c r="H23" s="7">
        <v>0</v>
      </c>
    </row>
    <row r="24" spans="1:8" x14ac:dyDescent="0.2">
      <c r="A24" s="30" t="s">
        <v>76</v>
      </c>
      <c r="B24" s="18">
        <v>1059970.55</v>
      </c>
      <c r="C24" s="18">
        <v>-10038.379999999999</v>
      </c>
      <c r="D24" s="18">
        <f t="shared" si="0"/>
        <v>1049932.1700000002</v>
      </c>
      <c r="E24" s="18">
        <v>763862.8</v>
      </c>
      <c r="F24" s="18">
        <v>763862.8</v>
      </c>
      <c r="G24" s="18">
        <f t="shared" si="1"/>
        <v>286069.37000000011</v>
      </c>
      <c r="H24" s="4">
        <v>3100</v>
      </c>
    </row>
    <row r="25" spans="1:8" x14ac:dyDescent="0.2">
      <c r="A25" s="30" t="s">
        <v>77</v>
      </c>
      <c r="B25" s="18">
        <v>44614.11</v>
      </c>
      <c r="C25" s="18">
        <v>0</v>
      </c>
      <c r="D25" s="18">
        <f t="shared" si="0"/>
        <v>44614.11</v>
      </c>
      <c r="E25" s="18">
        <v>16748.080000000002</v>
      </c>
      <c r="F25" s="18">
        <v>16748.080000000002</v>
      </c>
      <c r="G25" s="18">
        <f t="shared" si="1"/>
        <v>27866.03</v>
      </c>
      <c r="H25" s="4">
        <v>3200</v>
      </c>
    </row>
    <row r="26" spans="1:8" x14ac:dyDescent="0.2">
      <c r="A26" s="30" t="s">
        <v>78</v>
      </c>
      <c r="B26" s="18">
        <v>259659.85</v>
      </c>
      <c r="C26" s="18">
        <v>34176</v>
      </c>
      <c r="D26" s="18">
        <f t="shared" si="0"/>
        <v>293835.84999999998</v>
      </c>
      <c r="E26" s="18">
        <v>82127.69</v>
      </c>
      <c r="F26" s="18">
        <v>82127.69</v>
      </c>
      <c r="G26" s="18">
        <f t="shared" si="1"/>
        <v>211708.15999999997</v>
      </c>
      <c r="H26" s="4">
        <v>3300</v>
      </c>
    </row>
    <row r="27" spans="1:8" x14ac:dyDescent="0.2">
      <c r="A27" s="30" t="s">
        <v>79</v>
      </c>
      <c r="B27" s="18">
        <v>169826.45</v>
      </c>
      <c r="C27" s="18">
        <v>61043.199999999997</v>
      </c>
      <c r="D27" s="18">
        <f t="shared" si="0"/>
        <v>230869.65000000002</v>
      </c>
      <c r="E27" s="18">
        <v>172396.97</v>
      </c>
      <c r="F27" s="18">
        <v>172396.97</v>
      </c>
      <c r="G27" s="18">
        <f t="shared" si="1"/>
        <v>58472.680000000022</v>
      </c>
      <c r="H27" s="4">
        <v>3400</v>
      </c>
    </row>
    <row r="28" spans="1:8" x14ac:dyDescent="0.2">
      <c r="A28" s="30" t="s">
        <v>80</v>
      </c>
      <c r="B28" s="18">
        <v>1138305.05</v>
      </c>
      <c r="C28" s="18">
        <v>297542.34999999998</v>
      </c>
      <c r="D28" s="18">
        <f t="shared" si="0"/>
        <v>1435847.4</v>
      </c>
      <c r="E28" s="18">
        <v>988337.7</v>
      </c>
      <c r="F28" s="18">
        <v>988337.7</v>
      </c>
      <c r="G28" s="18">
        <f t="shared" si="1"/>
        <v>447509.69999999995</v>
      </c>
      <c r="H28" s="4">
        <v>3500</v>
      </c>
    </row>
    <row r="29" spans="1:8" x14ac:dyDescent="0.2">
      <c r="A29" s="30" t="s">
        <v>81</v>
      </c>
      <c r="B29" s="18">
        <v>64896</v>
      </c>
      <c r="C29" s="18">
        <v>0</v>
      </c>
      <c r="D29" s="18">
        <f t="shared" si="0"/>
        <v>64896</v>
      </c>
      <c r="E29" s="18">
        <v>0</v>
      </c>
      <c r="F29" s="18">
        <v>0</v>
      </c>
      <c r="G29" s="18">
        <f t="shared" si="1"/>
        <v>64896</v>
      </c>
      <c r="H29" s="4">
        <v>3600</v>
      </c>
    </row>
    <row r="30" spans="1:8" x14ac:dyDescent="0.2">
      <c r="A30" s="30" t="s">
        <v>82</v>
      </c>
      <c r="B30" s="18">
        <v>10816</v>
      </c>
      <c r="C30" s="18">
        <v>0</v>
      </c>
      <c r="D30" s="18">
        <f t="shared" si="0"/>
        <v>10816</v>
      </c>
      <c r="E30" s="18">
        <v>2340.83</v>
      </c>
      <c r="F30" s="18">
        <v>2340.83</v>
      </c>
      <c r="G30" s="18">
        <f t="shared" si="1"/>
        <v>8475.17</v>
      </c>
      <c r="H30" s="4">
        <v>3700</v>
      </c>
    </row>
    <row r="31" spans="1:8" x14ac:dyDescent="0.2">
      <c r="A31" s="30" t="s">
        <v>83</v>
      </c>
      <c r="B31" s="18">
        <v>197804.67</v>
      </c>
      <c r="C31" s="18">
        <v>196500</v>
      </c>
      <c r="D31" s="18">
        <f t="shared" si="0"/>
        <v>394304.67000000004</v>
      </c>
      <c r="E31" s="18">
        <v>373239.07</v>
      </c>
      <c r="F31" s="18">
        <v>373239.07</v>
      </c>
      <c r="G31" s="18">
        <f t="shared" si="1"/>
        <v>21065.600000000035</v>
      </c>
      <c r="H31" s="4">
        <v>3800</v>
      </c>
    </row>
    <row r="32" spans="1:8" x14ac:dyDescent="0.2">
      <c r="A32" s="30" t="s">
        <v>18</v>
      </c>
      <c r="B32" s="18">
        <v>630725.75</v>
      </c>
      <c r="C32" s="18">
        <v>6153.95</v>
      </c>
      <c r="D32" s="18">
        <f t="shared" si="0"/>
        <v>636879.69999999995</v>
      </c>
      <c r="E32" s="18">
        <v>504229.33</v>
      </c>
      <c r="F32" s="18">
        <v>504229.33</v>
      </c>
      <c r="G32" s="18">
        <f t="shared" si="1"/>
        <v>132650.36999999994</v>
      </c>
      <c r="H32" s="4">
        <v>3900</v>
      </c>
    </row>
    <row r="33" spans="1:8" x14ac:dyDescent="0.2">
      <c r="A33" s="29" t="s">
        <v>124</v>
      </c>
      <c r="B33" s="17">
        <f>SUM(B34:B42)</f>
        <v>2205548.7599999998</v>
      </c>
      <c r="C33" s="17">
        <f>SUM(C34:C42)</f>
        <v>86254.75</v>
      </c>
      <c r="D33" s="17">
        <f t="shared" si="0"/>
        <v>2291803.5099999998</v>
      </c>
      <c r="E33" s="17">
        <f>SUM(E34:E42)</f>
        <v>2277603.31</v>
      </c>
      <c r="F33" s="17">
        <f>SUM(F34:F42)</f>
        <v>2250228.31</v>
      </c>
      <c r="G33" s="17">
        <f t="shared" si="1"/>
        <v>14200.199999999721</v>
      </c>
      <c r="H33" s="7">
        <v>0</v>
      </c>
    </row>
    <row r="34" spans="1:8" x14ac:dyDescent="0.2">
      <c r="A34" s="30" t="s">
        <v>84</v>
      </c>
      <c r="B34" s="18">
        <v>0</v>
      </c>
      <c r="C34" s="18">
        <v>0</v>
      </c>
      <c r="D34" s="18">
        <f t="shared" si="0"/>
        <v>0</v>
      </c>
      <c r="E34" s="18">
        <v>0</v>
      </c>
      <c r="F34" s="18">
        <v>0</v>
      </c>
      <c r="G34" s="18">
        <f t="shared" si="1"/>
        <v>0</v>
      </c>
      <c r="H34" s="4">
        <v>4100</v>
      </c>
    </row>
    <row r="35" spans="1:8" x14ac:dyDescent="0.2">
      <c r="A35" s="30" t="s">
        <v>85</v>
      </c>
      <c r="B35" s="18">
        <v>0</v>
      </c>
      <c r="C35" s="18">
        <v>0</v>
      </c>
      <c r="D35" s="18">
        <f t="shared" si="0"/>
        <v>0</v>
      </c>
      <c r="E35" s="18">
        <v>0</v>
      </c>
      <c r="F35" s="18">
        <v>0</v>
      </c>
      <c r="G35" s="18">
        <f t="shared" si="1"/>
        <v>0</v>
      </c>
      <c r="H35" s="4">
        <v>4200</v>
      </c>
    </row>
    <row r="36" spans="1:8" x14ac:dyDescent="0.2">
      <c r="A36" s="30" t="s">
        <v>86</v>
      </c>
      <c r="B36" s="18">
        <v>0</v>
      </c>
      <c r="C36" s="18">
        <v>0</v>
      </c>
      <c r="D36" s="18">
        <f t="shared" si="0"/>
        <v>0</v>
      </c>
      <c r="E36" s="18">
        <v>0</v>
      </c>
      <c r="F36" s="18">
        <v>0</v>
      </c>
      <c r="G36" s="18">
        <f t="shared" si="1"/>
        <v>0</v>
      </c>
      <c r="H36" s="4">
        <v>4300</v>
      </c>
    </row>
    <row r="37" spans="1:8" x14ac:dyDescent="0.2">
      <c r="A37" s="30" t="s">
        <v>87</v>
      </c>
      <c r="B37" s="18">
        <v>1719228.43</v>
      </c>
      <c r="C37" s="18">
        <v>86254.75</v>
      </c>
      <c r="D37" s="18">
        <f t="shared" si="0"/>
        <v>1805483.18</v>
      </c>
      <c r="E37" s="18">
        <v>1797014.3</v>
      </c>
      <c r="F37" s="18">
        <v>1769639.3</v>
      </c>
      <c r="G37" s="18">
        <f t="shared" si="1"/>
        <v>8468.8799999998882</v>
      </c>
      <c r="H37" s="4">
        <v>4400</v>
      </c>
    </row>
    <row r="38" spans="1:8" x14ac:dyDescent="0.2">
      <c r="A38" s="30" t="s">
        <v>39</v>
      </c>
      <c r="B38" s="18">
        <v>486320.33</v>
      </c>
      <c r="C38" s="18">
        <v>0</v>
      </c>
      <c r="D38" s="18">
        <f t="shared" si="0"/>
        <v>486320.33</v>
      </c>
      <c r="E38" s="18">
        <v>480589.01</v>
      </c>
      <c r="F38" s="18">
        <v>480589.01</v>
      </c>
      <c r="G38" s="18">
        <f t="shared" si="1"/>
        <v>5731.320000000007</v>
      </c>
      <c r="H38" s="4">
        <v>4500</v>
      </c>
    </row>
    <row r="39" spans="1:8" x14ac:dyDescent="0.2">
      <c r="A39" s="30" t="s">
        <v>88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  <c r="H39" s="4">
        <v>4600</v>
      </c>
    </row>
    <row r="40" spans="1:8" x14ac:dyDescent="0.2">
      <c r="A40" s="30" t="s">
        <v>89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  <c r="H40" s="4">
        <v>4700</v>
      </c>
    </row>
    <row r="41" spans="1:8" x14ac:dyDescent="0.2">
      <c r="A41" s="30" t="s">
        <v>35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  <c r="H41" s="4">
        <v>4800</v>
      </c>
    </row>
    <row r="42" spans="1:8" x14ac:dyDescent="0.2">
      <c r="A42" s="30" t="s">
        <v>90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  <c r="H42" s="4">
        <v>4900</v>
      </c>
    </row>
    <row r="43" spans="1:8" x14ac:dyDescent="0.2">
      <c r="A43" s="29" t="s">
        <v>125</v>
      </c>
      <c r="B43" s="17">
        <f>SUM(B44:B52)</f>
        <v>913300</v>
      </c>
      <c r="C43" s="17">
        <f>SUM(C44:C52)</f>
        <v>1643000</v>
      </c>
      <c r="D43" s="17">
        <f t="shared" si="0"/>
        <v>2556300</v>
      </c>
      <c r="E43" s="17">
        <f>SUM(E44:E52)</f>
        <v>497549.55</v>
      </c>
      <c r="F43" s="17">
        <f>SUM(F44:F52)</f>
        <v>497549.55</v>
      </c>
      <c r="G43" s="17">
        <f t="shared" si="1"/>
        <v>2058750.45</v>
      </c>
      <c r="H43" s="7">
        <v>0</v>
      </c>
    </row>
    <row r="44" spans="1:8" x14ac:dyDescent="0.2">
      <c r="A44" s="31" t="s">
        <v>91</v>
      </c>
      <c r="B44" s="18">
        <v>598300</v>
      </c>
      <c r="C44" s="18">
        <v>68000</v>
      </c>
      <c r="D44" s="18">
        <f t="shared" si="0"/>
        <v>666300</v>
      </c>
      <c r="E44" s="18">
        <v>188149.55</v>
      </c>
      <c r="F44" s="18">
        <v>188149.55</v>
      </c>
      <c r="G44" s="18">
        <f t="shared" si="1"/>
        <v>478150.45</v>
      </c>
      <c r="H44" s="4">
        <v>5100</v>
      </c>
    </row>
    <row r="45" spans="1:8" x14ac:dyDescent="0.2">
      <c r="A45" s="30" t="s">
        <v>92</v>
      </c>
      <c r="B45" s="18">
        <v>4500</v>
      </c>
      <c r="C45" s="18">
        <v>50000</v>
      </c>
      <c r="D45" s="18">
        <f t="shared" si="0"/>
        <v>54500</v>
      </c>
      <c r="E45" s="18">
        <v>42000</v>
      </c>
      <c r="F45" s="18">
        <v>42000</v>
      </c>
      <c r="G45" s="18">
        <f t="shared" si="1"/>
        <v>12500</v>
      </c>
      <c r="H45" s="4">
        <v>5200</v>
      </c>
    </row>
    <row r="46" spans="1:8" x14ac:dyDescent="0.2">
      <c r="A46" s="30" t="s">
        <v>93</v>
      </c>
      <c r="B46" s="18">
        <v>10500</v>
      </c>
      <c r="C46" s="18">
        <v>0</v>
      </c>
      <c r="D46" s="18">
        <f t="shared" si="0"/>
        <v>10500</v>
      </c>
      <c r="E46" s="18">
        <v>0</v>
      </c>
      <c r="F46" s="18">
        <v>0</v>
      </c>
      <c r="G46" s="18">
        <f t="shared" si="1"/>
        <v>10500</v>
      </c>
      <c r="H46" s="4">
        <v>5300</v>
      </c>
    </row>
    <row r="47" spans="1:8" x14ac:dyDescent="0.2">
      <c r="A47" s="30" t="s">
        <v>94</v>
      </c>
      <c r="B47" s="18">
        <v>300000</v>
      </c>
      <c r="C47" s="18">
        <v>1525000</v>
      </c>
      <c r="D47" s="18">
        <f t="shared" si="0"/>
        <v>1825000</v>
      </c>
      <c r="E47" s="18">
        <v>267400</v>
      </c>
      <c r="F47" s="18">
        <v>267400</v>
      </c>
      <c r="G47" s="18">
        <f t="shared" si="1"/>
        <v>1557600</v>
      </c>
      <c r="H47" s="4">
        <v>5400</v>
      </c>
    </row>
    <row r="48" spans="1:8" x14ac:dyDescent="0.2">
      <c r="A48" s="30" t="s">
        <v>95</v>
      </c>
      <c r="B48" s="18">
        <v>0</v>
      </c>
      <c r="C48" s="18">
        <v>0</v>
      </c>
      <c r="D48" s="18">
        <f t="shared" si="0"/>
        <v>0</v>
      </c>
      <c r="E48" s="18">
        <v>0</v>
      </c>
      <c r="F48" s="18">
        <v>0</v>
      </c>
      <c r="G48" s="18">
        <f t="shared" si="1"/>
        <v>0</v>
      </c>
      <c r="H48" s="4">
        <v>5500</v>
      </c>
    </row>
    <row r="49" spans="1:8" x14ac:dyDescent="0.2">
      <c r="A49" s="30" t="s">
        <v>96</v>
      </c>
      <c r="B49" s="18">
        <v>0</v>
      </c>
      <c r="C49" s="18">
        <v>0</v>
      </c>
      <c r="D49" s="18">
        <f t="shared" si="0"/>
        <v>0</v>
      </c>
      <c r="E49" s="18">
        <v>0</v>
      </c>
      <c r="F49" s="18">
        <v>0</v>
      </c>
      <c r="G49" s="18">
        <f t="shared" si="1"/>
        <v>0</v>
      </c>
      <c r="H49" s="4">
        <v>5600</v>
      </c>
    </row>
    <row r="50" spans="1:8" x14ac:dyDescent="0.2">
      <c r="A50" s="30" t="s">
        <v>97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  <c r="H50" s="4">
        <v>5700</v>
      </c>
    </row>
    <row r="51" spans="1:8" x14ac:dyDescent="0.2">
      <c r="A51" s="30" t="s">
        <v>98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  <c r="H51" s="4">
        <v>5800</v>
      </c>
    </row>
    <row r="52" spans="1:8" x14ac:dyDescent="0.2">
      <c r="A52" s="30" t="s">
        <v>99</v>
      </c>
      <c r="B52" s="18">
        <v>0</v>
      </c>
      <c r="C52" s="18">
        <v>0</v>
      </c>
      <c r="D52" s="18">
        <f t="shared" si="0"/>
        <v>0</v>
      </c>
      <c r="E52" s="18">
        <v>0</v>
      </c>
      <c r="F52" s="18">
        <v>0</v>
      </c>
      <c r="G52" s="18">
        <f t="shared" si="1"/>
        <v>0</v>
      </c>
      <c r="H52" s="4">
        <v>5900</v>
      </c>
    </row>
    <row r="53" spans="1:8" x14ac:dyDescent="0.2">
      <c r="A53" s="29" t="s">
        <v>60</v>
      </c>
      <c r="B53" s="17">
        <f>SUM(B54:B56)</f>
        <v>0</v>
      </c>
      <c r="C53" s="17">
        <f>SUM(C54:C56)</f>
        <v>0</v>
      </c>
      <c r="D53" s="17">
        <f t="shared" si="0"/>
        <v>0</v>
      </c>
      <c r="E53" s="17">
        <f>SUM(E54:E56)</f>
        <v>0</v>
      </c>
      <c r="F53" s="17">
        <f>SUM(F54:F56)</f>
        <v>0</v>
      </c>
      <c r="G53" s="17">
        <f t="shared" si="1"/>
        <v>0</v>
      </c>
      <c r="H53" s="7">
        <v>0</v>
      </c>
    </row>
    <row r="54" spans="1:8" x14ac:dyDescent="0.2">
      <c r="A54" s="30" t="s">
        <v>100</v>
      </c>
      <c r="B54" s="18">
        <v>0</v>
      </c>
      <c r="C54" s="18">
        <v>0</v>
      </c>
      <c r="D54" s="18">
        <f t="shared" si="0"/>
        <v>0</v>
      </c>
      <c r="E54" s="18">
        <v>0</v>
      </c>
      <c r="F54" s="18">
        <v>0</v>
      </c>
      <c r="G54" s="18">
        <f t="shared" si="1"/>
        <v>0</v>
      </c>
      <c r="H54" s="4">
        <v>6100</v>
      </c>
    </row>
    <row r="55" spans="1:8" x14ac:dyDescent="0.2">
      <c r="A55" s="30" t="s">
        <v>101</v>
      </c>
      <c r="B55" s="18">
        <v>0</v>
      </c>
      <c r="C55" s="18">
        <v>0</v>
      </c>
      <c r="D55" s="18">
        <f t="shared" si="0"/>
        <v>0</v>
      </c>
      <c r="E55" s="18">
        <v>0</v>
      </c>
      <c r="F55" s="18">
        <v>0</v>
      </c>
      <c r="G55" s="18">
        <f t="shared" si="1"/>
        <v>0</v>
      </c>
      <c r="H55" s="4">
        <v>6200</v>
      </c>
    </row>
    <row r="56" spans="1:8" x14ac:dyDescent="0.2">
      <c r="A56" s="30" t="s">
        <v>102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  <c r="H56" s="4">
        <v>6300</v>
      </c>
    </row>
    <row r="57" spans="1:8" x14ac:dyDescent="0.2">
      <c r="A57" s="29" t="s">
        <v>126</v>
      </c>
      <c r="B57" s="17">
        <f>SUM(B58:B64)</f>
        <v>263030.55</v>
      </c>
      <c r="C57" s="17">
        <f>SUM(C58:C64)</f>
        <v>0</v>
      </c>
      <c r="D57" s="17">
        <f t="shared" si="0"/>
        <v>263030.55</v>
      </c>
      <c r="E57" s="17">
        <f>SUM(E58:E64)</f>
        <v>0</v>
      </c>
      <c r="F57" s="17">
        <f>SUM(F58:F64)</f>
        <v>0</v>
      </c>
      <c r="G57" s="17">
        <f t="shared" si="1"/>
        <v>263030.55</v>
      </c>
      <c r="H57" s="7">
        <v>0</v>
      </c>
    </row>
    <row r="58" spans="1:8" x14ac:dyDescent="0.2">
      <c r="A58" s="30" t="s">
        <v>103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  <c r="H58" s="4">
        <v>7100</v>
      </c>
    </row>
    <row r="59" spans="1:8" x14ac:dyDescent="0.2">
      <c r="A59" s="30" t="s">
        <v>104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  <c r="H59" s="4">
        <v>7200</v>
      </c>
    </row>
    <row r="60" spans="1:8" x14ac:dyDescent="0.2">
      <c r="A60" s="30" t="s">
        <v>105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  <c r="H60" s="4">
        <v>7300</v>
      </c>
    </row>
    <row r="61" spans="1:8" x14ac:dyDescent="0.2">
      <c r="A61" s="30" t="s">
        <v>106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  <c r="H61" s="4">
        <v>7400</v>
      </c>
    </row>
    <row r="62" spans="1:8" x14ac:dyDescent="0.2">
      <c r="A62" s="30" t="s">
        <v>107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  <c r="H62" s="4">
        <v>7500</v>
      </c>
    </row>
    <row r="63" spans="1:8" x14ac:dyDescent="0.2">
      <c r="A63" s="30" t="s">
        <v>108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  <c r="H63" s="4">
        <v>7600</v>
      </c>
    </row>
    <row r="64" spans="1:8" x14ac:dyDescent="0.2">
      <c r="A64" s="30" t="s">
        <v>109</v>
      </c>
      <c r="B64" s="18">
        <v>263030.55</v>
      </c>
      <c r="C64" s="18">
        <v>0</v>
      </c>
      <c r="D64" s="18">
        <f t="shared" si="0"/>
        <v>263030.55</v>
      </c>
      <c r="E64" s="18">
        <v>0</v>
      </c>
      <c r="F64" s="18">
        <v>0</v>
      </c>
      <c r="G64" s="18">
        <f t="shared" si="1"/>
        <v>263030.55</v>
      </c>
      <c r="H64" s="4">
        <v>7900</v>
      </c>
    </row>
    <row r="65" spans="1:9" x14ac:dyDescent="0.2">
      <c r="A65" s="29" t="s">
        <v>127</v>
      </c>
      <c r="B65" s="17">
        <f>SUM(B66:B68)</f>
        <v>0</v>
      </c>
      <c r="C65" s="17">
        <f>SUM(C66:C68)</f>
        <v>0</v>
      </c>
      <c r="D65" s="17">
        <f t="shared" si="0"/>
        <v>0</v>
      </c>
      <c r="E65" s="17">
        <f>SUM(E66:E68)</f>
        <v>0</v>
      </c>
      <c r="F65" s="17">
        <f>SUM(F66:F68)</f>
        <v>0</v>
      </c>
      <c r="G65" s="17">
        <f t="shared" si="1"/>
        <v>0</v>
      </c>
      <c r="H65" s="7">
        <v>0</v>
      </c>
    </row>
    <row r="66" spans="1:9" x14ac:dyDescent="0.2">
      <c r="A66" s="30" t="s">
        <v>36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  <c r="H66" s="4">
        <v>8100</v>
      </c>
    </row>
    <row r="67" spans="1:9" x14ac:dyDescent="0.2">
      <c r="A67" s="30" t="s">
        <v>37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  <c r="H67" s="4">
        <v>8300</v>
      </c>
    </row>
    <row r="68" spans="1:9" x14ac:dyDescent="0.2">
      <c r="A68" s="30" t="s">
        <v>38</v>
      </c>
      <c r="B68" s="18">
        <v>0</v>
      </c>
      <c r="C68" s="18">
        <v>0</v>
      </c>
      <c r="D68" s="18">
        <f t="shared" si="0"/>
        <v>0</v>
      </c>
      <c r="E68" s="18">
        <v>0</v>
      </c>
      <c r="F68" s="18">
        <v>0</v>
      </c>
      <c r="G68" s="18">
        <f t="shared" si="1"/>
        <v>0</v>
      </c>
      <c r="H68" s="4">
        <v>8500</v>
      </c>
    </row>
    <row r="69" spans="1:9" x14ac:dyDescent="0.2">
      <c r="A69" s="29" t="s">
        <v>61</v>
      </c>
      <c r="B69" s="17">
        <f>SUM(B70:B76)</f>
        <v>0</v>
      </c>
      <c r="C69" s="17">
        <f>SUM(C70:C76)</f>
        <v>0</v>
      </c>
      <c r="D69" s="17">
        <f t="shared" si="0"/>
        <v>0</v>
      </c>
      <c r="E69" s="17">
        <f>SUM(E70:E76)</f>
        <v>0</v>
      </c>
      <c r="F69" s="17">
        <f>SUM(F70:F76)</f>
        <v>0</v>
      </c>
      <c r="G69" s="17">
        <f t="shared" si="1"/>
        <v>0</v>
      </c>
      <c r="H69" s="7">
        <v>0</v>
      </c>
    </row>
    <row r="70" spans="1:9" x14ac:dyDescent="0.2">
      <c r="A70" s="30" t="s">
        <v>110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  <c r="H70" s="4">
        <v>9100</v>
      </c>
    </row>
    <row r="71" spans="1:9" x14ac:dyDescent="0.2">
      <c r="A71" s="30" t="s">
        <v>111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  <c r="H71" s="4">
        <v>9200</v>
      </c>
    </row>
    <row r="72" spans="1:9" x14ac:dyDescent="0.2">
      <c r="A72" s="30" t="s">
        <v>112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  <c r="H72" s="4">
        <v>9300</v>
      </c>
    </row>
    <row r="73" spans="1:9" x14ac:dyDescent="0.2">
      <c r="A73" s="30" t="s">
        <v>113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  <c r="H73" s="4">
        <v>9400</v>
      </c>
    </row>
    <row r="74" spans="1:9" x14ac:dyDescent="0.2">
      <c r="A74" s="30" t="s">
        <v>114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  <c r="H74" s="4">
        <v>9500</v>
      </c>
    </row>
    <row r="75" spans="1:9" x14ac:dyDescent="0.2">
      <c r="A75" s="30" t="s">
        <v>115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  <c r="H75" s="4">
        <v>9600</v>
      </c>
    </row>
    <row r="76" spans="1:9" x14ac:dyDescent="0.2">
      <c r="A76" s="30" t="s">
        <v>116</v>
      </c>
      <c r="B76" s="18">
        <v>0</v>
      </c>
      <c r="C76" s="18">
        <v>0</v>
      </c>
      <c r="D76" s="18">
        <f t="shared" si="2"/>
        <v>0</v>
      </c>
      <c r="E76" s="18">
        <v>0</v>
      </c>
      <c r="F76" s="18">
        <v>0</v>
      </c>
      <c r="G76" s="18">
        <f t="shared" si="3"/>
        <v>0</v>
      </c>
      <c r="H76" s="4">
        <v>9900</v>
      </c>
    </row>
    <row r="77" spans="1:9" x14ac:dyDescent="0.2">
      <c r="A77" s="25" t="s">
        <v>50</v>
      </c>
      <c r="B77" s="19">
        <f t="shared" ref="B77:G77" si="4">SUM(B5+B13+B23+B33+B43+B53+B57+B65+B69)</f>
        <v>36565534.739999995</v>
      </c>
      <c r="C77" s="19">
        <f t="shared" si="4"/>
        <v>3719818.0599999996</v>
      </c>
      <c r="D77" s="19">
        <f t="shared" si="4"/>
        <v>40285352.799999997</v>
      </c>
      <c r="E77" s="19">
        <f t="shared" si="4"/>
        <v>29356613.439999998</v>
      </c>
      <c r="F77" s="19">
        <f t="shared" si="4"/>
        <v>29141774.869999997</v>
      </c>
      <c r="G77" s="19">
        <f t="shared" si="4"/>
        <v>10928739.359999999</v>
      </c>
      <c r="I77" s="47"/>
    </row>
    <row r="78" spans="1:9" x14ac:dyDescent="0.2">
      <c r="A78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39370078740157483" right="0.39370078740157483" top="0.59055118110236227" bottom="0.39370078740157483" header="0.31496062992125984" footer="0.31496062992125984"/>
  <pageSetup scale="94" orientation="landscape" r:id="rId1"/>
  <rowBreaks count="1" manualBreakCount="1">
    <brk id="4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opLeftCell="A4" zoomScale="130" zoomScaleNormal="130" zoomScaleSheetLayoutView="85" workbookViewId="0">
      <selection activeCell="D32" sqref="D3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9.1" customHeight="1" x14ac:dyDescent="0.2">
      <c r="A1" s="48" t="s">
        <v>130</v>
      </c>
      <c r="B1" s="49"/>
      <c r="C1" s="49"/>
      <c r="D1" s="49"/>
      <c r="E1" s="49"/>
      <c r="F1" s="49"/>
      <c r="G1" s="50"/>
    </row>
    <row r="2" spans="1:7" x14ac:dyDescent="0.2">
      <c r="A2" s="20"/>
      <c r="B2" s="8"/>
      <c r="C2" s="9"/>
      <c r="D2" s="14" t="s">
        <v>57</v>
      </c>
      <c r="E2" s="9"/>
      <c r="F2" s="10"/>
      <c r="G2" s="51" t="s">
        <v>56</v>
      </c>
    </row>
    <row r="3" spans="1:7" ht="24.95" customHeight="1" x14ac:dyDescent="0.2">
      <c r="A3" s="21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52"/>
    </row>
    <row r="4" spans="1:7" x14ac:dyDescent="0.2">
      <c r="A4" s="2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23"/>
      <c r="B5" s="15"/>
      <c r="C5" s="15"/>
      <c r="D5" s="15"/>
      <c r="E5" s="15"/>
      <c r="F5" s="15"/>
      <c r="G5" s="15"/>
    </row>
    <row r="6" spans="1:7" x14ac:dyDescent="0.2">
      <c r="A6" s="33" t="s">
        <v>0</v>
      </c>
      <c r="B6" s="18">
        <v>35165914.409999996</v>
      </c>
      <c r="C6" s="18">
        <v>2076818.06</v>
      </c>
      <c r="D6" s="18">
        <f>B6+C6</f>
        <v>37242732.469999999</v>
      </c>
      <c r="E6" s="18">
        <v>28378474.879999999</v>
      </c>
      <c r="F6" s="18">
        <v>28163636.309999999</v>
      </c>
      <c r="G6" s="18">
        <f>D6-E6</f>
        <v>8864257.5899999999</v>
      </c>
    </row>
    <row r="7" spans="1:7" x14ac:dyDescent="0.2">
      <c r="A7" s="33"/>
      <c r="B7" s="18"/>
      <c r="C7" s="18"/>
      <c r="D7" s="18"/>
      <c r="E7" s="18"/>
      <c r="F7" s="18"/>
      <c r="G7" s="18"/>
    </row>
    <row r="8" spans="1:7" x14ac:dyDescent="0.2">
      <c r="A8" s="33" t="s">
        <v>1</v>
      </c>
      <c r="B8" s="18">
        <v>913300</v>
      </c>
      <c r="C8" s="18">
        <v>1643000</v>
      </c>
      <c r="D8" s="18">
        <f>B8+C8</f>
        <v>2556300</v>
      </c>
      <c r="E8" s="18">
        <v>497549.55</v>
      </c>
      <c r="F8" s="18">
        <v>497549.55</v>
      </c>
      <c r="G8" s="18">
        <f>D8-E8</f>
        <v>2058750.45</v>
      </c>
    </row>
    <row r="9" spans="1:7" x14ac:dyDescent="0.2">
      <c r="A9" s="33"/>
      <c r="B9" s="18"/>
      <c r="C9" s="18"/>
      <c r="D9" s="18"/>
      <c r="E9" s="18"/>
      <c r="F9" s="18"/>
      <c r="G9" s="18"/>
    </row>
    <row r="10" spans="1:7" x14ac:dyDescent="0.2">
      <c r="A10" s="33" t="s">
        <v>2</v>
      </c>
      <c r="B10" s="18">
        <v>0</v>
      </c>
      <c r="C10" s="18">
        <v>0</v>
      </c>
      <c r="D10" s="18">
        <f>B10+C10</f>
        <v>0</v>
      </c>
      <c r="E10" s="18">
        <v>0</v>
      </c>
      <c r="F10" s="18">
        <v>0</v>
      </c>
      <c r="G10" s="18">
        <f>D10-E10</f>
        <v>0</v>
      </c>
    </row>
    <row r="11" spans="1:7" x14ac:dyDescent="0.2">
      <c r="A11" s="33"/>
      <c r="B11" s="18"/>
      <c r="C11" s="18"/>
      <c r="D11" s="18"/>
      <c r="E11" s="18"/>
      <c r="F11" s="18"/>
      <c r="G11" s="18"/>
    </row>
    <row r="12" spans="1:7" x14ac:dyDescent="0.2">
      <c r="A12" s="33" t="s">
        <v>39</v>
      </c>
      <c r="B12" s="18">
        <v>486320.33</v>
      </c>
      <c r="C12" s="18">
        <v>0</v>
      </c>
      <c r="D12" s="18">
        <f>B12+C12</f>
        <v>486320.33</v>
      </c>
      <c r="E12" s="18">
        <v>480589.01</v>
      </c>
      <c r="F12" s="18">
        <v>480589.01</v>
      </c>
      <c r="G12" s="18">
        <f>D12-E12</f>
        <v>5731.320000000007</v>
      </c>
    </row>
    <row r="13" spans="1:7" x14ac:dyDescent="0.2">
      <c r="A13" s="33"/>
      <c r="B13" s="18"/>
      <c r="C13" s="18"/>
      <c r="D13" s="18"/>
      <c r="E13" s="18"/>
      <c r="F13" s="18"/>
      <c r="G13" s="18"/>
    </row>
    <row r="14" spans="1:7" x14ac:dyDescent="0.2">
      <c r="A14" s="34" t="s">
        <v>36</v>
      </c>
      <c r="B14" s="18">
        <v>0</v>
      </c>
      <c r="C14" s="18">
        <v>0</v>
      </c>
      <c r="D14" s="18">
        <f>B14+C14</f>
        <v>0</v>
      </c>
      <c r="E14" s="18">
        <v>0</v>
      </c>
      <c r="F14" s="18">
        <v>0</v>
      </c>
      <c r="G14" s="18">
        <f>D14-E14</f>
        <v>0</v>
      </c>
    </row>
    <row r="15" spans="1:7" x14ac:dyDescent="0.2">
      <c r="A15" s="35"/>
      <c r="B15" s="32"/>
      <c r="C15" s="32"/>
      <c r="D15" s="32"/>
      <c r="E15" s="32"/>
      <c r="F15" s="32"/>
      <c r="G15" s="32"/>
    </row>
    <row r="16" spans="1:7" x14ac:dyDescent="0.2">
      <c r="A16" s="36" t="s">
        <v>50</v>
      </c>
      <c r="B16" s="5">
        <f t="shared" ref="B16:G16" si="0">SUM(B6+B8+B10+B12+B14)</f>
        <v>36565534.739999995</v>
      </c>
      <c r="C16" s="5">
        <f t="shared" si="0"/>
        <v>3719818.06</v>
      </c>
      <c r="D16" s="5">
        <f t="shared" si="0"/>
        <v>40285352.799999997</v>
      </c>
      <c r="E16" s="5">
        <f t="shared" si="0"/>
        <v>29356613.440000001</v>
      </c>
      <c r="F16" s="5">
        <f t="shared" si="0"/>
        <v>29141774.870000001</v>
      </c>
      <c r="G16" s="5">
        <f t="shared" si="0"/>
        <v>10928739.359999999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39370078740157483" right="0.39370078740157483" top="0.59055118110236227" bottom="0.39370078740157483" header="0.31496062992125984" footer="0.31496062992125984"/>
  <pageSetup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topLeftCell="A29" zoomScale="115" zoomScaleNormal="115" zoomScaleSheetLayoutView="145" workbookViewId="0">
      <selection activeCell="G56" sqref="G56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53" t="s">
        <v>143</v>
      </c>
      <c r="B1" s="54"/>
      <c r="C1" s="54"/>
      <c r="D1" s="54"/>
      <c r="E1" s="54"/>
      <c r="F1" s="54"/>
      <c r="G1" s="55"/>
    </row>
    <row r="2" spans="1:7" ht="12.6" customHeight="1" x14ac:dyDescent="0.2">
      <c r="A2" s="12"/>
      <c r="B2" s="11"/>
      <c r="C2" s="11"/>
      <c r="D2" s="11"/>
      <c r="E2" s="11"/>
      <c r="F2" s="11"/>
      <c r="G2" s="13"/>
    </row>
    <row r="3" spans="1:7" x14ac:dyDescent="0.2">
      <c r="A3" s="20"/>
      <c r="B3" s="8"/>
      <c r="C3" s="9"/>
      <c r="D3" s="14" t="s">
        <v>57</v>
      </c>
      <c r="E3" s="9"/>
      <c r="F3" s="10"/>
      <c r="G3" s="51" t="s">
        <v>56</v>
      </c>
    </row>
    <row r="4" spans="1:7" ht="24.95" customHeight="1" x14ac:dyDescent="0.2">
      <c r="A4" s="21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52"/>
    </row>
    <row r="5" spans="1:7" x14ac:dyDescent="0.2">
      <c r="A5" s="2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44"/>
      <c r="B6" s="37"/>
      <c r="C6" s="37"/>
      <c r="D6" s="37"/>
      <c r="E6" s="37"/>
      <c r="F6" s="37"/>
      <c r="G6" s="37"/>
    </row>
    <row r="7" spans="1:7" x14ac:dyDescent="0.2">
      <c r="A7" s="45" t="s">
        <v>131</v>
      </c>
      <c r="B7" s="18">
        <v>4372364.33</v>
      </c>
      <c r="C7" s="18">
        <v>2321801.83</v>
      </c>
      <c r="D7" s="18">
        <f>B7+C7</f>
        <v>6694166.1600000001</v>
      </c>
      <c r="E7" s="18">
        <v>4581047.87</v>
      </c>
      <c r="F7" s="18">
        <v>4554585.7300000004</v>
      </c>
      <c r="G7" s="18">
        <f>D7-E7</f>
        <v>2113118.29</v>
      </c>
    </row>
    <row r="8" spans="1:7" x14ac:dyDescent="0.2">
      <c r="A8" s="45" t="s">
        <v>132</v>
      </c>
      <c r="B8" s="18">
        <v>1836306.87</v>
      </c>
      <c r="C8" s="18">
        <v>433141.69</v>
      </c>
      <c r="D8" s="18">
        <f t="shared" ref="D8:D13" si="0">B8+C8</f>
        <v>2269448.56</v>
      </c>
      <c r="E8" s="18">
        <v>2054845.61</v>
      </c>
      <c r="F8" s="18">
        <v>2042658.28</v>
      </c>
      <c r="G8" s="18">
        <f t="shared" ref="G8:G13" si="1">D8-E8</f>
        <v>214602.94999999995</v>
      </c>
    </row>
    <row r="9" spans="1:7" x14ac:dyDescent="0.2">
      <c r="A9" s="45" t="s">
        <v>133</v>
      </c>
      <c r="B9" s="18">
        <v>1698428.43</v>
      </c>
      <c r="C9" s="18">
        <v>69328.399999999994</v>
      </c>
      <c r="D9" s="18">
        <f t="shared" si="0"/>
        <v>1767756.8299999998</v>
      </c>
      <c r="E9" s="18">
        <v>1767756.83</v>
      </c>
      <c r="F9" s="18">
        <v>1740381.83</v>
      </c>
      <c r="G9" s="18">
        <f t="shared" si="1"/>
        <v>0</v>
      </c>
    </row>
    <row r="10" spans="1:7" x14ac:dyDescent="0.2">
      <c r="A10" s="45" t="s">
        <v>134</v>
      </c>
      <c r="B10" s="18">
        <v>1068775.28</v>
      </c>
      <c r="C10" s="18">
        <v>405373.86</v>
      </c>
      <c r="D10" s="18">
        <f t="shared" si="0"/>
        <v>1474149.1400000001</v>
      </c>
      <c r="E10" s="18">
        <v>1422861.48</v>
      </c>
      <c r="F10" s="18">
        <v>1414592.47</v>
      </c>
      <c r="G10" s="18">
        <f t="shared" si="1"/>
        <v>51287.660000000149</v>
      </c>
    </row>
    <row r="11" spans="1:7" x14ac:dyDescent="0.2">
      <c r="A11" s="45" t="s">
        <v>135</v>
      </c>
      <c r="B11" s="18">
        <v>10332917.16</v>
      </c>
      <c r="C11" s="18">
        <v>-2262576.41</v>
      </c>
      <c r="D11" s="18">
        <f t="shared" si="0"/>
        <v>8070340.75</v>
      </c>
      <c r="E11" s="18">
        <v>1439998.61</v>
      </c>
      <c r="F11" s="18">
        <v>1437381.24</v>
      </c>
      <c r="G11" s="18">
        <f t="shared" si="1"/>
        <v>6630342.1399999997</v>
      </c>
    </row>
    <row r="12" spans="1:7" x14ac:dyDescent="0.2">
      <c r="A12" s="45" t="s">
        <v>136</v>
      </c>
      <c r="B12" s="18">
        <v>8363868.3200000003</v>
      </c>
      <c r="C12" s="18">
        <v>2090295.92</v>
      </c>
      <c r="D12" s="18">
        <f t="shared" si="0"/>
        <v>10454164.24</v>
      </c>
      <c r="E12" s="18">
        <v>9128136.5800000001</v>
      </c>
      <c r="F12" s="18">
        <v>9076028.0600000005</v>
      </c>
      <c r="G12" s="18">
        <f t="shared" si="1"/>
        <v>1326027.6600000001</v>
      </c>
    </row>
    <row r="13" spans="1:7" x14ac:dyDescent="0.2">
      <c r="A13" s="45" t="s">
        <v>137</v>
      </c>
      <c r="B13" s="18">
        <v>3073156.35</v>
      </c>
      <c r="C13" s="18">
        <v>62712.49</v>
      </c>
      <c r="D13" s="18">
        <f t="shared" si="0"/>
        <v>3135868.8400000003</v>
      </c>
      <c r="E13" s="18">
        <v>3026792.6</v>
      </c>
      <c r="F13" s="18">
        <v>3001336.29</v>
      </c>
      <c r="G13" s="18">
        <f t="shared" si="1"/>
        <v>109076.24000000022</v>
      </c>
    </row>
    <row r="14" spans="1:7" x14ac:dyDescent="0.2">
      <c r="A14" s="45" t="s">
        <v>138</v>
      </c>
      <c r="B14" s="18">
        <v>848955.87</v>
      </c>
      <c r="C14" s="18">
        <v>125862.14</v>
      </c>
      <c r="D14" s="18">
        <f t="shared" ref="D14" si="2">B14+C14</f>
        <v>974818.01</v>
      </c>
      <c r="E14" s="18">
        <v>858833.8</v>
      </c>
      <c r="F14" s="18">
        <v>848185.07</v>
      </c>
      <c r="G14" s="18">
        <f t="shared" ref="G14" si="3">D14-E14</f>
        <v>115984.20999999996</v>
      </c>
    </row>
    <row r="15" spans="1:7" x14ac:dyDescent="0.2">
      <c r="A15" s="45" t="s">
        <v>139</v>
      </c>
      <c r="B15" s="18">
        <v>1856220.8</v>
      </c>
      <c r="C15" s="18">
        <v>280458.90000000002</v>
      </c>
      <c r="D15" s="18">
        <f t="shared" ref="D15" si="4">B15+C15</f>
        <v>2136679.7000000002</v>
      </c>
      <c r="E15" s="18">
        <v>1910138.77</v>
      </c>
      <c r="F15" s="18">
        <v>1889004.38</v>
      </c>
      <c r="G15" s="18">
        <f t="shared" ref="G15" si="5">D15-E15</f>
        <v>226540.93000000017</v>
      </c>
    </row>
    <row r="16" spans="1:7" x14ac:dyDescent="0.2">
      <c r="A16" s="45" t="s">
        <v>140</v>
      </c>
      <c r="B16" s="18">
        <v>707855.31</v>
      </c>
      <c r="C16" s="18">
        <v>23639.52</v>
      </c>
      <c r="D16" s="18">
        <f t="shared" ref="D16" si="6">B16+C16</f>
        <v>731494.83000000007</v>
      </c>
      <c r="E16" s="18">
        <v>720870.54</v>
      </c>
      <c r="F16" s="18">
        <v>714631.97</v>
      </c>
      <c r="G16" s="18">
        <f t="shared" ref="G16" si="7">D16-E16</f>
        <v>10624.290000000037</v>
      </c>
    </row>
    <row r="17" spans="1:7" x14ac:dyDescent="0.2">
      <c r="A17" s="45" t="s">
        <v>141</v>
      </c>
      <c r="B17" s="18">
        <v>1791835.57</v>
      </c>
      <c r="C17" s="18">
        <v>9831.17</v>
      </c>
      <c r="D17" s="18">
        <f t="shared" ref="D17" si="8">B17+C17</f>
        <v>1801666.74</v>
      </c>
      <c r="E17" s="18">
        <v>1746708.89</v>
      </c>
      <c r="F17" s="18">
        <v>1729026.57</v>
      </c>
      <c r="G17" s="18">
        <f t="shared" ref="G17" si="9">D17-E17</f>
        <v>54957.850000000093</v>
      </c>
    </row>
    <row r="18" spans="1:7" x14ac:dyDescent="0.2">
      <c r="A18" s="45" t="s">
        <v>142</v>
      </c>
      <c r="B18" s="18">
        <v>614850.44999999995</v>
      </c>
      <c r="C18" s="18">
        <v>159948.54999999999</v>
      </c>
      <c r="D18" s="18">
        <f t="shared" ref="D18" si="10">B18+C18</f>
        <v>774799</v>
      </c>
      <c r="E18" s="18">
        <v>698621.86</v>
      </c>
      <c r="F18" s="18">
        <v>693962.98</v>
      </c>
      <c r="G18" s="18">
        <f t="shared" ref="G18" si="11">D18-E18</f>
        <v>76177.140000000014</v>
      </c>
    </row>
    <row r="19" spans="1:7" x14ac:dyDescent="0.2">
      <c r="A19" s="46"/>
      <c r="B19" s="32"/>
      <c r="C19" s="32"/>
      <c r="D19" s="32"/>
      <c r="E19" s="32"/>
      <c r="F19" s="32"/>
      <c r="G19" s="32"/>
    </row>
    <row r="20" spans="1:7" x14ac:dyDescent="0.2">
      <c r="A20" s="41" t="s">
        <v>50</v>
      </c>
      <c r="B20" s="6">
        <f t="shared" ref="B20:G20" si="12">SUM(B7:B19)</f>
        <v>36565534.74000001</v>
      </c>
      <c r="C20" s="6">
        <f t="shared" si="12"/>
        <v>3719818.0599999996</v>
      </c>
      <c r="D20" s="6">
        <f t="shared" si="12"/>
        <v>40285352.800000004</v>
      </c>
      <c r="E20" s="6">
        <f t="shared" si="12"/>
        <v>29356613.440000001</v>
      </c>
      <c r="F20" s="6">
        <f t="shared" si="12"/>
        <v>29141774.869999997</v>
      </c>
      <c r="G20" s="6">
        <f t="shared" si="12"/>
        <v>10928739.359999998</v>
      </c>
    </row>
    <row r="21" spans="1:7" ht="50.1" customHeight="1" x14ac:dyDescent="0.2"/>
    <row r="23" spans="1:7" ht="45" customHeight="1" x14ac:dyDescent="0.2">
      <c r="A23" s="53" t="s">
        <v>144</v>
      </c>
      <c r="B23" s="54"/>
      <c r="C23" s="54"/>
      <c r="D23" s="54"/>
      <c r="E23" s="54"/>
      <c r="F23" s="54"/>
      <c r="G23" s="55"/>
    </row>
    <row r="24" spans="1:7" ht="15" hidden="1" customHeight="1" x14ac:dyDescent="0.2">
      <c r="A24" s="12"/>
      <c r="B24" s="11"/>
      <c r="C24" s="11"/>
      <c r="D24" s="11"/>
      <c r="E24" s="11"/>
      <c r="F24" s="11"/>
      <c r="G24" s="13"/>
    </row>
    <row r="25" spans="1:7" x14ac:dyDescent="0.2">
      <c r="A25" s="20"/>
      <c r="B25" s="8"/>
      <c r="C25" s="9"/>
      <c r="D25" s="14" t="s">
        <v>57</v>
      </c>
      <c r="E25" s="9"/>
      <c r="F25" s="10"/>
      <c r="G25" s="51" t="s">
        <v>56</v>
      </c>
    </row>
    <row r="26" spans="1:7" ht="22.5" x14ac:dyDescent="0.2">
      <c r="A26" s="21" t="s">
        <v>51</v>
      </c>
      <c r="B26" s="2" t="s">
        <v>52</v>
      </c>
      <c r="C26" s="2" t="s">
        <v>117</v>
      </c>
      <c r="D26" s="2" t="s">
        <v>53</v>
      </c>
      <c r="E26" s="2" t="s">
        <v>54</v>
      </c>
      <c r="F26" s="2" t="s">
        <v>55</v>
      </c>
      <c r="G26" s="52"/>
    </row>
    <row r="27" spans="1:7" x14ac:dyDescent="0.2">
      <c r="A27" s="22"/>
      <c r="B27" s="3">
        <v>1</v>
      </c>
      <c r="C27" s="3">
        <v>2</v>
      </c>
      <c r="D27" s="3" t="s">
        <v>118</v>
      </c>
      <c r="E27" s="3">
        <v>4</v>
      </c>
      <c r="F27" s="3">
        <v>5</v>
      </c>
      <c r="G27" s="3" t="s">
        <v>119</v>
      </c>
    </row>
    <row r="28" spans="1:7" x14ac:dyDescent="0.2">
      <c r="A28" s="38"/>
      <c r="B28" s="15"/>
      <c r="C28" s="15"/>
      <c r="D28" s="15"/>
      <c r="E28" s="15"/>
      <c r="F28" s="15"/>
      <c r="G28" s="15"/>
    </row>
    <row r="29" spans="1:7" x14ac:dyDescent="0.2">
      <c r="A29" s="42" t="s">
        <v>8</v>
      </c>
      <c r="B29" s="18">
        <v>0</v>
      </c>
      <c r="C29" s="18">
        <v>0</v>
      </c>
      <c r="D29" s="18">
        <f>B29+C29</f>
        <v>0</v>
      </c>
      <c r="E29" s="18">
        <v>0</v>
      </c>
      <c r="F29" s="18">
        <v>0</v>
      </c>
      <c r="G29" s="18">
        <f>D29-E29</f>
        <v>0</v>
      </c>
    </row>
    <row r="30" spans="1:7" x14ac:dyDescent="0.2">
      <c r="A30" s="42" t="s">
        <v>9</v>
      </c>
      <c r="B30" s="18">
        <v>0</v>
      </c>
      <c r="C30" s="18">
        <v>0</v>
      </c>
      <c r="D30" s="18">
        <f t="shared" ref="D30:D32" si="13">B30+C30</f>
        <v>0</v>
      </c>
      <c r="E30" s="18">
        <v>0</v>
      </c>
      <c r="F30" s="18">
        <v>0</v>
      </c>
      <c r="G30" s="18">
        <f t="shared" ref="G30:G32" si="14">D30-E30</f>
        <v>0</v>
      </c>
    </row>
    <row r="31" spans="1:7" x14ac:dyDescent="0.2">
      <c r="A31" s="42" t="s">
        <v>10</v>
      </c>
      <c r="B31" s="18">
        <v>0</v>
      </c>
      <c r="C31" s="18">
        <v>0</v>
      </c>
      <c r="D31" s="18">
        <f t="shared" si="13"/>
        <v>0</v>
      </c>
      <c r="E31" s="18">
        <v>0</v>
      </c>
      <c r="F31" s="18">
        <v>0</v>
      </c>
      <c r="G31" s="18">
        <f t="shared" si="14"/>
        <v>0</v>
      </c>
    </row>
    <row r="32" spans="1:7" x14ac:dyDescent="0.2">
      <c r="A32" s="42" t="s">
        <v>121</v>
      </c>
      <c r="B32" s="18">
        <v>0</v>
      </c>
      <c r="C32" s="18">
        <v>0</v>
      </c>
      <c r="D32" s="18">
        <f t="shared" si="13"/>
        <v>0</v>
      </c>
      <c r="E32" s="18">
        <v>0</v>
      </c>
      <c r="F32" s="18">
        <v>0</v>
      </c>
      <c r="G32" s="18">
        <f t="shared" si="14"/>
        <v>0</v>
      </c>
    </row>
    <row r="33" spans="1:7" x14ac:dyDescent="0.2">
      <c r="A33" s="43"/>
      <c r="B33" s="32"/>
      <c r="C33" s="32"/>
      <c r="D33" s="32"/>
      <c r="E33" s="32"/>
      <c r="F33" s="32"/>
      <c r="G33" s="32"/>
    </row>
    <row r="34" spans="1:7" x14ac:dyDescent="0.2">
      <c r="A34" s="41" t="s">
        <v>50</v>
      </c>
      <c r="B34" s="6">
        <f t="shared" ref="B34:G34" si="15">SUM(B29:B32)</f>
        <v>0</v>
      </c>
      <c r="C34" s="6">
        <f t="shared" si="15"/>
        <v>0</v>
      </c>
      <c r="D34" s="6">
        <f t="shared" si="15"/>
        <v>0</v>
      </c>
      <c r="E34" s="6">
        <f t="shared" si="15"/>
        <v>0</v>
      </c>
      <c r="F34" s="6">
        <f t="shared" si="15"/>
        <v>0</v>
      </c>
      <c r="G34" s="6">
        <f t="shared" si="15"/>
        <v>0</v>
      </c>
    </row>
    <row r="37" spans="1:7" ht="45" customHeight="1" x14ac:dyDescent="0.2">
      <c r="A37" s="48" t="s">
        <v>145</v>
      </c>
      <c r="B37" s="49"/>
      <c r="C37" s="49"/>
      <c r="D37" s="49"/>
      <c r="E37" s="49"/>
      <c r="F37" s="49"/>
      <c r="G37" s="50"/>
    </row>
    <row r="38" spans="1:7" x14ac:dyDescent="0.2">
      <c r="A38" s="20"/>
      <c r="B38" s="8"/>
      <c r="C38" s="9"/>
      <c r="D38" s="14" t="s">
        <v>57</v>
      </c>
      <c r="E38" s="9"/>
      <c r="F38" s="10"/>
      <c r="G38" s="51" t="s">
        <v>56</v>
      </c>
    </row>
    <row r="39" spans="1:7" ht="22.5" x14ac:dyDescent="0.2">
      <c r="A39" s="21" t="s">
        <v>51</v>
      </c>
      <c r="B39" s="2" t="s">
        <v>52</v>
      </c>
      <c r="C39" s="2" t="s">
        <v>117</v>
      </c>
      <c r="D39" s="2" t="s">
        <v>53</v>
      </c>
      <c r="E39" s="2" t="s">
        <v>54</v>
      </c>
      <c r="F39" s="2" t="s">
        <v>55</v>
      </c>
      <c r="G39" s="52"/>
    </row>
    <row r="40" spans="1:7" x14ac:dyDescent="0.2">
      <c r="A40" s="22"/>
      <c r="B40" s="3">
        <v>1</v>
      </c>
      <c r="C40" s="3">
        <v>2</v>
      </c>
      <c r="D40" s="3" t="s">
        <v>118</v>
      </c>
      <c r="E40" s="3">
        <v>4</v>
      </c>
      <c r="F40" s="3">
        <v>5</v>
      </c>
      <c r="G40" s="3" t="s">
        <v>119</v>
      </c>
    </row>
    <row r="41" spans="1:7" x14ac:dyDescent="0.2">
      <c r="A41" s="38"/>
      <c r="B41" s="15"/>
      <c r="C41" s="15"/>
      <c r="D41" s="15"/>
      <c r="E41" s="15"/>
      <c r="F41" s="15"/>
      <c r="G41" s="15"/>
    </row>
    <row r="42" spans="1:7" x14ac:dyDescent="0.2">
      <c r="A42" s="39" t="s">
        <v>12</v>
      </c>
      <c r="B42" s="18">
        <v>36565534.740000002</v>
      </c>
      <c r="C42" s="18">
        <v>3719818.06</v>
      </c>
      <c r="D42" s="18">
        <f t="shared" ref="D42:D54" si="16">B42+C42</f>
        <v>40285352.800000004</v>
      </c>
      <c r="E42" s="18">
        <v>29356613.440000001</v>
      </c>
      <c r="F42" s="18">
        <v>29141774.870000001</v>
      </c>
      <c r="G42" s="18">
        <f t="shared" ref="G42:G54" si="17">D42-E42</f>
        <v>10928739.360000003</v>
      </c>
    </row>
    <row r="43" spans="1:7" x14ac:dyDescent="0.2">
      <c r="A43" s="39"/>
      <c r="B43" s="18"/>
      <c r="C43" s="18"/>
      <c r="D43" s="18"/>
      <c r="E43" s="18"/>
      <c r="F43" s="18"/>
      <c r="G43" s="18"/>
    </row>
    <row r="44" spans="1:7" x14ac:dyDescent="0.2">
      <c r="A44" s="39" t="s">
        <v>11</v>
      </c>
      <c r="B44" s="18">
        <v>0</v>
      </c>
      <c r="C44" s="18">
        <v>0</v>
      </c>
      <c r="D44" s="18">
        <f t="shared" si="16"/>
        <v>0</v>
      </c>
      <c r="E44" s="18">
        <v>0</v>
      </c>
      <c r="F44" s="18">
        <v>0</v>
      </c>
      <c r="G44" s="18">
        <f t="shared" si="17"/>
        <v>0</v>
      </c>
    </row>
    <row r="45" spans="1:7" x14ac:dyDescent="0.2">
      <c r="A45" s="39"/>
      <c r="B45" s="18"/>
      <c r="C45" s="18"/>
      <c r="D45" s="18"/>
      <c r="E45" s="18"/>
      <c r="F45" s="18"/>
      <c r="G45" s="18"/>
    </row>
    <row r="46" spans="1:7" x14ac:dyDescent="0.2">
      <c r="A46" s="39" t="s">
        <v>13</v>
      </c>
      <c r="B46" s="18">
        <v>0</v>
      </c>
      <c r="C46" s="18">
        <v>0</v>
      </c>
      <c r="D46" s="18">
        <f t="shared" si="16"/>
        <v>0</v>
      </c>
      <c r="E46" s="18">
        <v>0</v>
      </c>
      <c r="F46" s="18">
        <v>0</v>
      </c>
      <c r="G46" s="18">
        <f t="shared" si="17"/>
        <v>0</v>
      </c>
    </row>
    <row r="47" spans="1:7" x14ac:dyDescent="0.2">
      <c r="A47" s="39"/>
      <c r="B47" s="18"/>
      <c r="C47" s="18"/>
      <c r="D47" s="18"/>
      <c r="E47" s="18"/>
      <c r="F47" s="18"/>
      <c r="G47" s="18"/>
    </row>
    <row r="48" spans="1:7" x14ac:dyDescent="0.2">
      <c r="A48" s="39" t="s">
        <v>25</v>
      </c>
      <c r="B48" s="18">
        <v>0</v>
      </c>
      <c r="C48" s="18">
        <v>0</v>
      </c>
      <c r="D48" s="18">
        <f t="shared" si="16"/>
        <v>0</v>
      </c>
      <c r="E48" s="18">
        <v>0</v>
      </c>
      <c r="F48" s="18">
        <v>0</v>
      </c>
      <c r="G48" s="18">
        <f t="shared" si="17"/>
        <v>0</v>
      </c>
    </row>
    <row r="49" spans="1:7" x14ac:dyDescent="0.2">
      <c r="A49" s="39"/>
      <c r="B49" s="18"/>
      <c r="C49" s="18"/>
      <c r="D49" s="18"/>
      <c r="E49" s="18"/>
      <c r="F49" s="18"/>
      <c r="G49" s="18"/>
    </row>
    <row r="50" spans="1:7" ht="22.5" x14ac:dyDescent="0.2">
      <c r="A50" s="39" t="s">
        <v>26</v>
      </c>
      <c r="B50" s="18">
        <v>0</v>
      </c>
      <c r="C50" s="18">
        <v>0</v>
      </c>
      <c r="D50" s="18">
        <f t="shared" si="16"/>
        <v>0</v>
      </c>
      <c r="E50" s="18">
        <v>0</v>
      </c>
      <c r="F50" s="18">
        <v>0</v>
      </c>
      <c r="G50" s="18">
        <f t="shared" si="17"/>
        <v>0</v>
      </c>
    </row>
    <row r="51" spans="1:7" x14ac:dyDescent="0.2">
      <c r="A51" s="39"/>
      <c r="B51" s="18"/>
      <c r="C51" s="18"/>
      <c r="D51" s="18"/>
      <c r="E51" s="18"/>
      <c r="F51" s="18"/>
      <c r="G51" s="18"/>
    </row>
    <row r="52" spans="1:7" x14ac:dyDescent="0.2">
      <c r="A52" s="39" t="s">
        <v>128</v>
      </c>
      <c r="B52" s="18">
        <v>0</v>
      </c>
      <c r="C52" s="18">
        <v>0</v>
      </c>
      <c r="D52" s="18">
        <f t="shared" si="16"/>
        <v>0</v>
      </c>
      <c r="E52" s="18">
        <v>0</v>
      </c>
      <c r="F52" s="18">
        <v>0</v>
      </c>
      <c r="G52" s="18">
        <f t="shared" si="17"/>
        <v>0</v>
      </c>
    </row>
    <row r="53" spans="1:7" x14ac:dyDescent="0.2">
      <c r="A53" s="39"/>
      <c r="B53" s="18"/>
      <c r="C53" s="18"/>
      <c r="D53" s="18"/>
      <c r="E53" s="18"/>
      <c r="F53" s="18"/>
      <c r="G53" s="18"/>
    </row>
    <row r="54" spans="1:7" x14ac:dyDescent="0.2">
      <c r="A54" s="39" t="s">
        <v>14</v>
      </c>
      <c r="B54" s="18">
        <v>0</v>
      </c>
      <c r="C54" s="18">
        <v>0</v>
      </c>
      <c r="D54" s="18">
        <f t="shared" si="16"/>
        <v>0</v>
      </c>
      <c r="E54" s="18">
        <v>0</v>
      </c>
      <c r="F54" s="18">
        <v>0</v>
      </c>
      <c r="G54" s="18">
        <f t="shared" si="17"/>
        <v>0</v>
      </c>
    </row>
    <row r="55" spans="1:7" x14ac:dyDescent="0.2">
      <c r="A55" s="40"/>
      <c r="B55" s="32"/>
      <c r="C55" s="32"/>
      <c r="D55" s="32"/>
      <c r="E55" s="32"/>
      <c r="F55" s="32"/>
      <c r="G55" s="32"/>
    </row>
    <row r="56" spans="1:7" x14ac:dyDescent="0.2">
      <c r="A56" s="41" t="s">
        <v>50</v>
      </c>
      <c r="B56" s="6">
        <f t="shared" ref="B56:G56" si="18">SUM(B42:B54)</f>
        <v>36565534.740000002</v>
      </c>
      <c r="C56" s="6">
        <f t="shared" si="18"/>
        <v>3719818.06</v>
      </c>
      <c r="D56" s="6">
        <f t="shared" si="18"/>
        <v>40285352.800000004</v>
      </c>
      <c r="E56" s="6">
        <f t="shared" si="18"/>
        <v>29356613.440000001</v>
      </c>
      <c r="F56" s="6">
        <f t="shared" si="18"/>
        <v>29141774.870000001</v>
      </c>
      <c r="G56" s="6">
        <f t="shared" si="18"/>
        <v>10928739.360000003</v>
      </c>
    </row>
    <row r="58" spans="1:7" x14ac:dyDescent="0.2">
      <c r="A58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23:G23"/>
    <mergeCell ref="G38:G39"/>
    <mergeCell ref="G25:G26"/>
    <mergeCell ref="A37:G37"/>
  </mergeCells>
  <printOptions horizontalCentered="1"/>
  <pageMargins left="0.39370078740157483" right="0.39370078740157483" top="0.59055118110236227" bottom="0.39370078740157483" header="0.31496062992125984" footer="0.31496062992125984"/>
  <pageSetup scale="86" orientation="landscape" r:id="rId1"/>
  <rowBreaks count="1" manualBreakCount="1">
    <brk id="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zoomScale="115" zoomScaleNormal="115" zoomScaleSheetLayoutView="85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6.1" customHeight="1" x14ac:dyDescent="0.2">
      <c r="A1" s="48" t="s">
        <v>146</v>
      </c>
      <c r="B1" s="49"/>
      <c r="C1" s="49"/>
      <c r="D1" s="49"/>
      <c r="E1" s="49"/>
      <c r="F1" s="49"/>
      <c r="G1" s="50"/>
    </row>
    <row r="2" spans="1:7" x14ac:dyDescent="0.2">
      <c r="A2" s="20"/>
      <c r="B2" s="8"/>
      <c r="C2" s="9"/>
      <c r="D2" s="14" t="s">
        <v>57</v>
      </c>
      <c r="E2" s="9"/>
      <c r="F2" s="10"/>
      <c r="G2" s="51" t="s">
        <v>56</v>
      </c>
    </row>
    <row r="3" spans="1:7" ht="24.95" customHeight="1" x14ac:dyDescent="0.2">
      <c r="A3" s="21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52"/>
    </row>
    <row r="4" spans="1:7" x14ac:dyDescent="0.2">
      <c r="A4" s="2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23"/>
      <c r="B5" s="15"/>
      <c r="C5" s="15"/>
      <c r="D5" s="15"/>
      <c r="E5" s="15"/>
      <c r="F5" s="15"/>
      <c r="G5" s="15"/>
    </row>
    <row r="6" spans="1:7" x14ac:dyDescent="0.2">
      <c r="A6" s="16" t="s">
        <v>15</v>
      </c>
      <c r="B6" s="17">
        <f t="shared" ref="B6:G6" si="0">SUM(B7:B14)</f>
        <v>8363868.3200000003</v>
      </c>
      <c r="C6" s="17">
        <f t="shared" si="0"/>
        <v>2090295.92</v>
      </c>
      <c r="D6" s="17">
        <f t="shared" si="0"/>
        <v>10454164.24</v>
      </c>
      <c r="E6" s="17">
        <f t="shared" si="0"/>
        <v>9128136.5800000001</v>
      </c>
      <c r="F6" s="17">
        <f t="shared" si="0"/>
        <v>9076028.0600000005</v>
      </c>
      <c r="G6" s="17">
        <f t="shared" si="0"/>
        <v>1326027.6600000001</v>
      </c>
    </row>
    <row r="7" spans="1:7" x14ac:dyDescent="0.2">
      <c r="A7" s="24" t="s">
        <v>40</v>
      </c>
      <c r="B7" s="18">
        <v>0</v>
      </c>
      <c r="C7" s="18">
        <v>0</v>
      </c>
      <c r="D7" s="18">
        <f>B7+C7</f>
        <v>0</v>
      </c>
      <c r="E7" s="18">
        <v>0</v>
      </c>
      <c r="F7" s="18">
        <v>0</v>
      </c>
      <c r="G7" s="18">
        <f>D7-E7</f>
        <v>0</v>
      </c>
    </row>
    <row r="8" spans="1:7" x14ac:dyDescent="0.2">
      <c r="A8" s="24" t="s">
        <v>16</v>
      </c>
      <c r="B8" s="18">
        <v>0</v>
      </c>
      <c r="C8" s="18">
        <v>0</v>
      </c>
      <c r="D8" s="18">
        <f t="shared" ref="D8:D14" si="1">B8+C8</f>
        <v>0</v>
      </c>
      <c r="E8" s="18">
        <v>0</v>
      </c>
      <c r="F8" s="18">
        <v>0</v>
      </c>
      <c r="G8" s="18">
        <f t="shared" ref="G8:G14" si="2">D8-E8</f>
        <v>0</v>
      </c>
    </row>
    <row r="9" spans="1:7" x14ac:dyDescent="0.2">
      <c r="A9" s="24" t="s">
        <v>122</v>
      </c>
      <c r="B9" s="18">
        <v>0</v>
      </c>
      <c r="C9" s="18">
        <v>0</v>
      </c>
      <c r="D9" s="18">
        <f t="shared" si="1"/>
        <v>0</v>
      </c>
      <c r="E9" s="18">
        <v>0</v>
      </c>
      <c r="F9" s="18">
        <v>0</v>
      </c>
      <c r="G9" s="18">
        <f t="shared" si="2"/>
        <v>0</v>
      </c>
    </row>
    <row r="10" spans="1:7" x14ac:dyDescent="0.2">
      <c r="A10" s="24" t="s">
        <v>3</v>
      </c>
      <c r="B10" s="18">
        <v>0</v>
      </c>
      <c r="C10" s="18">
        <v>0</v>
      </c>
      <c r="D10" s="18">
        <f t="shared" si="1"/>
        <v>0</v>
      </c>
      <c r="E10" s="18">
        <v>0</v>
      </c>
      <c r="F10" s="18">
        <v>0</v>
      </c>
      <c r="G10" s="18">
        <f t="shared" si="2"/>
        <v>0</v>
      </c>
    </row>
    <row r="11" spans="1:7" x14ac:dyDescent="0.2">
      <c r="A11" s="24" t="s">
        <v>22</v>
      </c>
      <c r="B11" s="18">
        <v>8363868.3200000003</v>
      </c>
      <c r="C11" s="18">
        <v>2090295.92</v>
      </c>
      <c r="D11" s="18">
        <f t="shared" si="1"/>
        <v>10454164.24</v>
      </c>
      <c r="E11" s="18">
        <v>9128136.5800000001</v>
      </c>
      <c r="F11" s="18">
        <v>9076028.0600000005</v>
      </c>
      <c r="G11" s="18">
        <f t="shared" si="2"/>
        <v>1326027.6600000001</v>
      </c>
    </row>
    <row r="12" spans="1:7" x14ac:dyDescent="0.2">
      <c r="A12" s="24" t="s">
        <v>17</v>
      </c>
      <c r="B12" s="18">
        <v>0</v>
      </c>
      <c r="C12" s="18">
        <v>0</v>
      </c>
      <c r="D12" s="18">
        <f t="shared" si="1"/>
        <v>0</v>
      </c>
      <c r="E12" s="18">
        <v>0</v>
      </c>
      <c r="F12" s="18">
        <v>0</v>
      </c>
      <c r="G12" s="18">
        <f t="shared" si="2"/>
        <v>0</v>
      </c>
    </row>
    <row r="13" spans="1:7" x14ac:dyDescent="0.2">
      <c r="A13" s="24" t="s">
        <v>41</v>
      </c>
      <c r="B13" s="18">
        <v>0</v>
      </c>
      <c r="C13" s="18">
        <v>0</v>
      </c>
      <c r="D13" s="18">
        <f t="shared" si="1"/>
        <v>0</v>
      </c>
      <c r="E13" s="18">
        <v>0</v>
      </c>
      <c r="F13" s="18">
        <v>0</v>
      </c>
      <c r="G13" s="18">
        <f t="shared" si="2"/>
        <v>0</v>
      </c>
    </row>
    <row r="14" spans="1:7" x14ac:dyDescent="0.2">
      <c r="A14" s="24" t="s">
        <v>18</v>
      </c>
      <c r="B14" s="18">
        <v>0</v>
      </c>
      <c r="C14" s="18">
        <v>0</v>
      </c>
      <c r="D14" s="18">
        <f t="shared" si="1"/>
        <v>0</v>
      </c>
      <c r="E14" s="18">
        <v>0</v>
      </c>
      <c r="F14" s="18">
        <v>0</v>
      </c>
      <c r="G14" s="18">
        <f t="shared" si="2"/>
        <v>0</v>
      </c>
    </row>
    <row r="15" spans="1:7" x14ac:dyDescent="0.2">
      <c r="A15" s="24"/>
      <c r="B15" s="18"/>
      <c r="C15" s="18"/>
      <c r="D15" s="18"/>
      <c r="E15" s="18"/>
      <c r="F15" s="18"/>
      <c r="G15" s="18"/>
    </row>
    <row r="16" spans="1:7" x14ac:dyDescent="0.2">
      <c r="A16" s="16" t="s">
        <v>19</v>
      </c>
      <c r="B16" s="17">
        <f t="shared" ref="B16:G16" si="3">SUM(B17:B23)</f>
        <v>28201666.420000002</v>
      </c>
      <c r="C16" s="17">
        <f t="shared" si="3"/>
        <v>1629522.1400000001</v>
      </c>
      <c r="D16" s="17">
        <f t="shared" si="3"/>
        <v>29831188.560000002</v>
      </c>
      <c r="E16" s="17">
        <f t="shared" si="3"/>
        <v>20228476.859999999</v>
      </c>
      <c r="F16" s="17">
        <f t="shared" si="3"/>
        <v>20065746.809999999</v>
      </c>
      <c r="G16" s="17">
        <f t="shared" si="3"/>
        <v>9602711.700000003</v>
      </c>
    </row>
    <row r="17" spans="1:7" x14ac:dyDescent="0.2">
      <c r="A17" s="24" t="s">
        <v>42</v>
      </c>
      <c r="B17" s="18">
        <v>0</v>
      </c>
      <c r="C17" s="18">
        <v>0</v>
      </c>
      <c r="D17" s="18">
        <f>B17+C17</f>
        <v>0</v>
      </c>
      <c r="E17" s="18">
        <v>0</v>
      </c>
      <c r="F17" s="18">
        <v>0</v>
      </c>
      <c r="G17" s="18">
        <f t="shared" ref="G17:G23" si="4">D17-E17</f>
        <v>0</v>
      </c>
    </row>
    <row r="18" spans="1:7" x14ac:dyDescent="0.2">
      <c r="A18" s="24" t="s">
        <v>27</v>
      </c>
      <c r="B18" s="18">
        <v>848955.87</v>
      </c>
      <c r="C18" s="18">
        <v>125862.14</v>
      </c>
      <c r="D18" s="18">
        <f t="shared" ref="D18:D23" si="5">B18+C18</f>
        <v>974818.01</v>
      </c>
      <c r="E18" s="18">
        <v>858833.8</v>
      </c>
      <c r="F18" s="18">
        <v>848185.07</v>
      </c>
      <c r="G18" s="18">
        <f t="shared" si="4"/>
        <v>115984.20999999996</v>
      </c>
    </row>
    <row r="19" spans="1:7" x14ac:dyDescent="0.2">
      <c r="A19" s="24" t="s">
        <v>20</v>
      </c>
      <c r="B19" s="18">
        <v>0</v>
      </c>
      <c r="C19" s="18">
        <v>0</v>
      </c>
      <c r="D19" s="18">
        <f t="shared" si="5"/>
        <v>0</v>
      </c>
      <c r="E19" s="18">
        <v>0</v>
      </c>
      <c r="F19" s="18">
        <v>0</v>
      </c>
      <c r="G19" s="18">
        <f t="shared" si="4"/>
        <v>0</v>
      </c>
    </row>
    <row r="20" spans="1:7" x14ac:dyDescent="0.2">
      <c r="A20" s="24" t="s">
        <v>43</v>
      </c>
      <c r="B20" s="18">
        <v>0</v>
      </c>
      <c r="C20" s="18">
        <v>0</v>
      </c>
      <c r="D20" s="18">
        <f t="shared" si="5"/>
        <v>0</v>
      </c>
      <c r="E20" s="18">
        <v>0</v>
      </c>
      <c r="F20" s="18">
        <v>0</v>
      </c>
      <c r="G20" s="18">
        <f t="shared" si="4"/>
        <v>0</v>
      </c>
    </row>
    <row r="21" spans="1:7" x14ac:dyDescent="0.2">
      <c r="A21" s="24" t="s">
        <v>44</v>
      </c>
      <c r="B21" s="18">
        <v>0</v>
      </c>
      <c r="C21" s="18">
        <v>0</v>
      </c>
      <c r="D21" s="18">
        <f t="shared" si="5"/>
        <v>0</v>
      </c>
      <c r="E21" s="18">
        <v>0</v>
      </c>
      <c r="F21" s="18">
        <v>0</v>
      </c>
      <c r="G21" s="18">
        <f t="shared" si="4"/>
        <v>0</v>
      </c>
    </row>
    <row r="22" spans="1:7" x14ac:dyDescent="0.2">
      <c r="A22" s="24" t="s">
        <v>45</v>
      </c>
      <c r="B22" s="18">
        <v>1856220.8</v>
      </c>
      <c r="C22" s="18">
        <v>280458.90000000002</v>
      </c>
      <c r="D22" s="18">
        <f t="shared" si="5"/>
        <v>2136679.7000000002</v>
      </c>
      <c r="E22" s="18">
        <v>1910138.77</v>
      </c>
      <c r="F22" s="18">
        <v>1889004.38</v>
      </c>
      <c r="G22" s="18">
        <f t="shared" si="4"/>
        <v>226540.93000000017</v>
      </c>
    </row>
    <row r="23" spans="1:7" x14ac:dyDescent="0.2">
      <c r="A23" s="24" t="s">
        <v>4</v>
      </c>
      <c r="B23" s="18">
        <v>25496489.75</v>
      </c>
      <c r="C23" s="18">
        <v>1223201.1000000001</v>
      </c>
      <c r="D23" s="18">
        <f t="shared" si="5"/>
        <v>26719690.850000001</v>
      </c>
      <c r="E23" s="18">
        <v>17459504.289999999</v>
      </c>
      <c r="F23" s="18">
        <v>17328557.359999999</v>
      </c>
      <c r="G23" s="18">
        <f t="shared" si="4"/>
        <v>9260186.5600000024</v>
      </c>
    </row>
    <row r="24" spans="1:7" x14ac:dyDescent="0.2">
      <c r="A24" s="24"/>
      <c r="B24" s="18"/>
      <c r="C24" s="18"/>
      <c r="D24" s="18"/>
      <c r="E24" s="18"/>
      <c r="F24" s="18"/>
      <c r="G24" s="18"/>
    </row>
    <row r="25" spans="1:7" x14ac:dyDescent="0.2">
      <c r="A25" s="16" t="s">
        <v>46</v>
      </c>
      <c r="B25" s="17">
        <f t="shared" ref="B25:G25" si="6">SUM(B26:B34)</f>
        <v>0</v>
      </c>
      <c r="C25" s="17">
        <f t="shared" si="6"/>
        <v>0</v>
      </c>
      <c r="D25" s="17">
        <f t="shared" si="6"/>
        <v>0</v>
      </c>
      <c r="E25" s="17">
        <f t="shared" si="6"/>
        <v>0</v>
      </c>
      <c r="F25" s="17">
        <f t="shared" si="6"/>
        <v>0</v>
      </c>
      <c r="G25" s="17">
        <f t="shared" si="6"/>
        <v>0</v>
      </c>
    </row>
    <row r="26" spans="1:7" x14ac:dyDescent="0.2">
      <c r="A26" s="24" t="s">
        <v>28</v>
      </c>
      <c r="B26" s="18">
        <v>0</v>
      </c>
      <c r="C26" s="18">
        <v>0</v>
      </c>
      <c r="D26" s="18">
        <f>B26+C26</f>
        <v>0</v>
      </c>
      <c r="E26" s="18">
        <v>0</v>
      </c>
      <c r="F26" s="18">
        <v>0</v>
      </c>
      <c r="G26" s="18">
        <f t="shared" ref="G26:G34" si="7">D26-E26</f>
        <v>0</v>
      </c>
    </row>
    <row r="27" spans="1:7" x14ac:dyDescent="0.2">
      <c r="A27" s="24" t="s">
        <v>23</v>
      </c>
      <c r="B27" s="18">
        <v>0</v>
      </c>
      <c r="C27" s="18">
        <v>0</v>
      </c>
      <c r="D27" s="18">
        <f t="shared" ref="D27:D34" si="8">B27+C27</f>
        <v>0</v>
      </c>
      <c r="E27" s="18">
        <v>0</v>
      </c>
      <c r="F27" s="18">
        <v>0</v>
      </c>
      <c r="G27" s="18">
        <f t="shared" si="7"/>
        <v>0</v>
      </c>
    </row>
    <row r="28" spans="1:7" x14ac:dyDescent="0.2">
      <c r="A28" s="24" t="s">
        <v>29</v>
      </c>
      <c r="B28" s="18">
        <v>0</v>
      </c>
      <c r="C28" s="18">
        <v>0</v>
      </c>
      <c r="D28" s="18">
        <f t="shared" si="8"/>
        <v>0</v>
      </c>
      <c r="E28" s="18">
        <v>0</v>
      </c>
      <c r="F28" s="18">
        <v>0</v>
      </c>
      <c r="G28" s="18">
        <f t="shared" si="7"/>
        <v>0</v>
      </c>
    </row>
    <row r="29" spans="1:7" x14ac:dyDescent="0.2">
      <c r="A29" s="24" t="s">
        <v>47</v>
      </c>
      <c r="B29" s="18">
        <v>0</v>
      </c>
      <c r="C29" s="18">
        <v>0</v>
      </c>
      <c r="D29" s="18">
        <f t="shared" si="8"/>
        <v>0</v>
      </c>
      <c r="E29" s="18">
        <v>0</v>
      </c>
      <c r="F29" s="18">
        <v>0</v>
      </c>
      <c r="G29" s="18">
        <f t="shared" si="7"/>
        <v>0</v>
      </c>
    </row>
    <row r="30" spans="1:7" x14ac:dyDescent="0.2">
      <c r="A30" s="24" t="s">
        <v>21</v>
      </c>
      <c r="B30" s="18">
        <v>0</v>
      </c>
      <c r="C30" s="18">
        <v>0</v>
      </c>
      <c r="D30" s="18">
        <f t="shared" si="8"/>
        <v>0</v>
      </c>
      <c r="E30" s="18">
        <v>0</v>
      </c>
      <c r="F30" s="18">
        <v>0</v>
      </c>
      <c r="G30" s="18">
        <f t="shared" si="7"/>
        <v>0</v>
      </c>
    </row>
    <row r="31" spans="1:7" x14ac:dyDescent="0.2">
      <c r="A31" s="24" t="s">
        <v>5</v>
      </c>
      <c r="B31" s="18">
        <v>0</v>
      </c>
      <c r="C31" s="18">
        <v>0</v>
      </c>
      <c r="D31" s="18">
        <f t="shared" si="8"/>
        <v>0</v>
      </c>
      <c r="E31" s="18">
        <v>0</v>
      </c>
      <c r="F31" s="18">
        <v>0</v>
      </c>
      <c r="G31" s="18">
        <f t="shared" si="7"/>
        <v>0</v>
      </c>
    </row>
    <row r="32" spans="1:7" x14ac:dyDescent="0.2">
      <c r="A32" s="24" t="s">
        <v>6</v>
      </c>
      <c r="B32" s="18">
        <v>0</v>
      </c>
      <c r="C32" s="18">
        <v>0</v>
      </c>
      <c r="D32" s="18">
        <f t="shared" si="8"/>
        <v>0</v>
      </c>
      <c r="E32" s="18">
        <v>0</v>
      </c>
      <c r="F32" s="18">
        <v>0</v>
      </c>
      <c r="G32" s="18">
        <f t="shared" si="7"/>
        <v>0</v>
      </c>
    </row>
    <row r="33" spans="1:7" x14ac:dyDescent="0.2">
      <c r="A33" s="24" t="s">
        <v>48</v>
      </c>
      <c r="B33" s="18">
        <v>0</v>
      </c>
      <c r="C33" s="18">
        <v>0</v>
      </c>
      <c r="D33" s="18">
        <f t="shared" si="8"/>
        <v>0</v>
      </c>
      <c r="E33" s="18">
        <v>0</v>
      </c>
      <c r="F33" s="18">
        <v>0</v>
      </c>
      <c r="G33" s="18">
        <f t="shared" si="7"/>
        <v>0</v>
      </c>
    </row>
    <row r="34" spans="1:7" x14ac:dyDescent="0.2">
      <c r="A34" s="24" t="s">
        <v>30</v>
      </c>
      <c r="B34" s="18">
        <v>0</v>
      </c>
      <c r="C34" s="18">
        <v>0</v>
      </c>
      <c r="D34" s="18">
        <f t="shared" si="8"/>
        <v>0</v>
      </c>
      <c r="E34" s="18">
        <v>0</v>
      </c>
      <c r="F34" s="18">
        <v>0</v>
      </c>
      <c r="G34" s="18">
        <f t="shared" si="7"/>
        <v>0</v>
      </c>
    </row>
    <row r="35" spans="1:7" x14ac:dyDescent="0.2">
      <c r="A35" s="24"/>
      <c r="B35" s="18"/>
      <c r="C35" s="18"/>
      <c r="D35" s="18"/>
      <c r="E35" s="18"/>
      <c r="F35" s="18"/>
      <c r="G35" s="18"/>
    </row>
    <row r="36" spans="1:7" x14ac:dyDescent="0.2">
      <c r="A36" s="16" t="s">
        <v>31</v>
      </c>
      <c r="B36" s="17">
        <f t="shared" ref="B36:G36" si="9">SUM(B37:B40)</f>
        <v>0</v>
      </c>
      <c r="C36" s="17">
        <f t="shared" si="9"/>
        <v>0</v>
      </c>
      <c r="D36" s="17">
        <f t="shared" si="9"/>
        <v>0</v>
      </c>
      <c r="E36" s="17">
        <f t="shared" si="9"/>
        <v>0</v>
      </c>
      <c r="F36" s="17">
        <f t="shared" si="9"/>
        <v>0</v>
      </c>
      <c r="G36" s="17">
        <f t="shared" si="9"/>
        <v>0</v>
      </c>
    </row>
    <row r="37" spans="1:7" x14ac:dyDescent="0.2">
      <c r="A37" s="24" t="s">
        <v>49</v>
      </c>
      <c r="B37" s="18">
        <v>0</v>
      </c>
      <c r="C37" s="18">
        <v>0</v>
      </c>
      <c r="D37" s="18">
        <f>B37+C37</f>
        <v>0</v>
      </c>
      <c r="E37" s="18">
        <v>0</v>
      </c>
      <c r="F37" s="18">
        <v>0</v>
      </c>
      <c r="G37" s="18">
        <f t="shared" ref="G37:G40" si="10">D37-E37</f>
        <v>0</v>
      </c>
    </row>
    <row r="38" spans="1:7" ht="11.25" customHeight="1" x14ac:dyDescent="0.2">
      <c r="A38" s="24" t="s">
        <v>24</v>
      </c>
      <c r="B38" s="18">
        <v>0</v>
      </c>
      <c r="C38" s="18">
        <v>0</v>
      </c>
      <c r="D38" s="18">
        <f t="shared" ref="D38:D40" si="11">B38+C38</f>
        <v>0</v>
      </c>
      <c r="E38" s="18">
        <v>0</v>
      </c>
      <c r="F38" s="18">
        <v>0</v>
      </c>
      <c r="G38" s="18">
        <f t="shared" si="10"/>
        <v>0</v>
      </c>
    </row>
    <row r="39" spans="1:7" x14ac:dyDescent="0.2">
      <c r="A39" s="24" t="s">
        <v>32</v>
      </c>
      <c r="B39" s="18">
        <v>0</v>
      </c>
      <c r="C39" s="18">
        <v>0</v>
      </c>
      <c r="D39" s="18">
        <f t="shared" si="11"/>
        <v>0</v>
      </c>
      <c r="E39" s="18">
        <v>0</v>
      </c>
      <c r="F39" s="18">
        <v>0</v>
      </c>
      <c r="G39" s="18">
        <f t="shared" si="10"/>
        <v>0</v>
      </c>
    </row>
    <row r="40" spans="1:7" x14ac:dyDescent="0.2">
      <c r="A40" s="24" t="s">
        <v>7</v>
      </c>
      <c r="B40" s="18">
        <v>0</v>
      </c>
      <c r="C40" s="18">
        <v>0</v>
      </c>
      <c r="D40" s="18">
        <f t="shared" si="11"/>
        <v>0</v>
      </c>
      <c r="E40" s="18">
        <v>0</v>
      </c>
      <c r="F40" s="18">
        <v>0</v>
      </c>
      <c r="G40" s="18">
        <f t="shared" si="10"/>
        <v>0</v>
      </c>
    </row>
    <row r="41" spans="1:7" x14ac:dyDescent="0.2">
      <c r="A41" s="24"/>
      <c r="B41" s="18"/>
      <c r="C41" s="18"/>
      <c r="D41" s="18"/>
      <c r="E41" s="18"/>
      <c r="F41" s="18"/>
      <c r="G41" s="18"/>
    </row>
    <row r="42" spans="1:7" x14ac:dyDescent="0.2">
      <c r="A42" s="25" t="s">
        <v>50</v>
      </c>
      <c r="B42" s="19">
        <f t="shared" ref="B42:G42" si="12">SUM(B36+B25+B16+B6)</f>
        <v>36565534.740000002</v>
      </c>
      <c r="C42" s="19">
        <f t="shared" si="12"/>
        <v>3719818.06</v>
      </c>
      <c r="D42" s="19">
        <f t="shared" si="12"/>
        <v>40285352.800000004</v>
      </c>
      <c r="E42" s="19">
        <f t="shared" si="12"/>
        <v>29356613.439999998</v>
      </c>
      <c r="F42" s="19">
        <f t="shared" si="12"/>
        <v>29141774.869999997</v>
      </c>
      <c r="G42" s="19">
        <f t="shared" si="12"/>
        <v>10928739.360000003</v>
      </c>
    </row>
    <row r="43" spans="1:7" ht="5.45" customHeight="1" x14ac:dyDescent="0.2"/>
    <row r="44" spans="1:7" ht="12" x14ac:dyDescent="0.2">
      <c r="A44" s="26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39370078740157483" right="0.39370078740157483" top="0.59055118110236227" bottom="0.39370078740157483" header="0.31496062992125984" footer="0.31496062992125984"/>
  <pageSetup scale="86" orientation="landscape" r:id="rId1"/>
  <rowBreaks count="1" manualBreakCount="1">
    <brk id="5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  <vt:lpstr>COG!Títulos_a_imprimir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2025-01-21T17:51:47Z</cp:lastPrinted>
  <dcterms:created xsi:type="dcterms:W3CDTF">2014-02-10T03:37:14Z</dcterms:created>
  <dcterms:modified xsi:type="dcterms:W3CDTF">2025-01-27T16:07:13Z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