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6 a)" sheetId="1" r:id="rId1"/>
  </sheets>
  <externalReferences>
    <externalReference r:id="rId2"/>
    <externalReference r:id="rId3"/>
  </externalReferences>
  <definedNames>
    <definedName name="_xlnm.Print_Area" localSheetId="0">'Formato 6 a)'!$A$1:$G$160</definedName>
    <definedName name="ENTE_PUBLICO">'[2]Info General'!$C$6</definedName>
    <definedName name="_xlnm.Print_Titles" localSheetId="0">'Formato 6 a)'!$1:$8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G137" i="1" s="1"/>
  <c r="F137" i="1"/>
  <c r="E137" i="1"/>
  <c r="D137" i="1"/>
  <c r="C137" i="1"/>
  <c r="B137" i="1"/>
  <c r="D136" i="1"/>
  <c r="G136" i="1" s="1"/>
  <c r="D135" i="1"/>
  <c r="G135" i="1" s="1"/>
  <c r="D134" i="1"/>
  <c r="G134" i="1" s="1"/>
  <c r="G133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D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G115" i="1"/>
  <c r="D115" i="1"/>
  <c r="D114" i="1"/>
  <c r="G114" i="1" s="1"/>
  <c r="F113" i="1"/>
  <c r="E113" i="1"/>
  <c r="D113" i="1"/>
  <c r="C113" i="1"/>
  <c r="B113" i="1"/>
  <c r="D112" i="1"/>
  <c r="G112" i="1" s="1"/>
  <c r="G111" i="1"/>
  <c r="D111" i="1"/>
  <c r="D110" i="1"/>
  <c r="G110" i="1" s="1"/>
  <c r="G109" i="1"/>
  <c r="D109" i="1"/>
  <c r="D108" i="1"/>
  <c r="G108" i="1" s="1"/>
  <c r="G107" i="1"/>
  <c r="D107" i="1"/>
  <c r="D106" i="1"/>
  <c r="G106" i="1" s="1"/>
  <c r="G105" i="1"/>
  <c r="D105" i="1"/>
  <c r="D104" i="1"/>
  <c r="G104" i="1" s="1"/>
  <c r="F103" i="1"/>
  <c r="E103" i="1"/>
  <c r="D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G95" i="1"/>
  <c r="D95" i="1"/>
  <c r="D94" i="1"/>
  <c r="G94" i="1" s="1"/>
  <c r="F93" i="1"/>
  <c r="E93" i="1"/>
  <c r="D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F85" i="1"/>
  <c r="E85" i="1"/>
  <c r="D85" i="1"/>
  <c r="C85" i="1"/>
  <c r="B85" i="1"/>
  <c r="F84" i="1"/>
  <c r="E84" i="1"/>
  <c r="C84" i="1"/>
  <c r="B84" i="1"/>
  <c r="G82" i="1"/>
  <c r="D82" i="1"/>
  <c r="D81" i="1"/>
  <c r="G81" i="1" s="1"/>
  <c r="G80" i="1"/>
  <c r="D80" i="1"/>
  <c r="D79" i="1"/>
  <c r="G79" i="1" s="1"/>
  <c r="D78" i="1"/>
  <c r="G78" i="1" s="1"/>
  <c r="D77" i="1"/>
  <c r="G77" i="1" s="1"/>
  <c r="D76" i="1"/>
  <c r="G76" i="1" s="1"/>
  <c r="G75" i="1" s="1"/>
  <c r="F75" i="1"/>
  <c r="E75" i="1"/>
  <c r="C75" i="1"/>
  <c r="B75" i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D62" i="1"/>
  <c r="C62" i="1"/>
  <c r="B62" i="1"/>
  <c r="D61" i="1"/>
  <c r="G61" i="1" s="1"/>
  <c r="D60" i="1"/>
  <c r="G60" i="1" s="1"/>
  <c r="D59" i="1"/>
  <c r="G59" i="1" s="1"/>
  <c r="G58" i="1" s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G50" i="1"/>
  <c r="D50" i="1"/>
  <c r="D49" i="1"/>
  <c r="G49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 s="1"/>
  <c r="F38" i="1"/>
  <c r="E38" i="1"/>
  <c r="D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D10" i="1"/>
  <c r="C10" i="1"/>
  <c r="B10" i="1"/>
  <c r="F9" i="1"/>
  <c r="F159" i="1" s="1"/>
  <c r="E9" i="1"/>
  <c r="E159" i="1" s="1"/>
  <c r="C9" i="1"/>
  <c r="C159" i="1" s="1"/>
  <c r="B9" i="1"/>
  <c r="B159" i="1" s="1"/>
  <c r="A5" i="1"/>
  <c r="A2" i="1"/>
  <c r="G28" i="1" l="1"/>
  <c r="G48" i="1"/>
  <c r="G85" i="1"/>
  <c r="G93" i="1"/>
  <c r="G123" i="1"/>
  <c r="G62" i="1"/>
  <c r="G113" i="1"/>
  <c r="G150" i="1"/>
  <c r="G9" i="1"/>
  <c r="G103" i="1"/>
  <c r="D71" i="1"/>
  <c r="D75" i="1"/>
  <c r="D146" i="1"/>
  <c r="D84" i="1" s="1"/>
  <c r="D150" i="1"/>
  <c r="D9" i="1" l="1"/>
  <c r="D159" i="1" s="1"/>
  <c r="G84" i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<sst xmlns="http://schemas.openxmlformats.org/spreadsheetml/2006/main" count="161" uniqueCount="88">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</sst>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164" fontId="2" fillId="2" borderId="4" xfId="0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164" fontId="2" fillId="2" borderId="5" xfId="0" applyNumberFormat="1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164" fontId="2" fillId="2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164" fontId="0" fillId="3" borderId="5" xfId="2" applyNumberFormat="1" applyFon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top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4" fontId="0" fillId="3" borderId="5" xfId="1" applyNumberFormat="1" applyFont="1" applyFill="1" applyBorder="1" applyAlignment="1" applyProtection="1">
      <alignment vertical="center"/>
      <protection locked="0"/>
    </xf>
    <xf numFmtId="164" fontId="0" fillId="3" borderId="5" xfId="3" applyNumberFormat="1" applyFont="1" applyFill="1" applyBorder="1" applyAlignment="1" applyProtection="1">
      <alignment vertical="center"/>
      <protection locked="0"/>
    </xf>
    <xf numFmtId="16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164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0" fillId="0" borderId="6" xfId="0" applyNumberFormat="1" applyBorder="1"/>
    <xf numFmtId="0" fontId="0" fillId="0" borderId="6" xfId="0" applyBorder="1"/>
    <xf numFmtId="164" fontId="0" fillId="0" borderId="0" xfId="0" applyNumberFormat="1"/>
  </cellXfs>
  <cellStyles count="4">
    <cellStyle name="Millares" xfId="1" builtinId="3"/>
    <cellStyle name="Millares 2" xfId="2"/>
    <cellStyle name="Millares 6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3"/>
  <sheetViews>
    <sheetView showGridLines="0" tabSelected="1" zoomScale="75" zoomScaleNormal="75" workbookViewId="0">
      <selection activeCell="B162" sqref="B162:G163"/>
    </sheetView>
  </sheetViews>
  <sheetFormatPr baseColWidth="10" defaultColWidth="11" defaultRowHeight="15" x14ac:dyDescent="0.25"/>
  <cols>
    <col min="1" max="1" width="107.7109375" customWidth="1"/>
    <col min="2" max="3" width="32.5703125" style="39" customWidth="1"/>
    <col min="4" max="7" width="32.570312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4"/>
      <c r="E2" s="4"/>
      <c r="F2" s="4"/>
      <c r="G2" s="4"/>
    </row>
    <row r="3" spans="1:7" x14ac:dyDescent="0.25">
      <c r="A3" s="6" t="s">
        <v>1</v>
      </c>
      <c r="B3" s="7"/>
      <c r="C3" s="7"/>
      <c r="D3" s="6"/>
      <c r="E3" s="6"/>
      <c r="F3" s="6"/>
      <c r="G3" s="6"/>
    </row>
    <row r="4" spans="1:7" x14ac:dyDescent="0.25">
      <c r="A4" s="6" t="s">
        <v>2</v>
      </c>
      <c r="B4" s="7"/>
      <c r="C4" s="7"/>
      <c r="D4" s="6"/>
      <c r="E4" s="6"/>
      <c r="F4" s="6"/>
      <c r="G4" s="6"/>
    </row>
    <row r="5" spans="1:7" x14ac:dyDescent="0.25">
      <c r="A5" s="6" t="str">
        <f>'[1]Formato 3'!A4</f>
        <v>Del 1 de Enero al 31 de Diciembre de 2024 (b)</v>
      </c>
      <c r="B5" s="7"/>
      <c r="C5" s="7"/>
      <c r="D5" s="6"/>
      <c r="E5" s="6"/>
      <c r="F5" s="6"/>
      <c r="G5" s="6"/>
    </row>
    <row r="6" spans="1:7" x14ac:dyDescent="0.25">
      <c r="A6" s="8" t="s">
        <v>3</v>
      </c>
      <c r="B6" s="9"/>
      <c r="C6" s="9"/>
      <c r="D6" s="8"/>
      <c r="E6" s="8"/>
      <c r="F6" s="8"/>
      <c r="G6" s="8"/>
    </row>
    <row r="7" spans="1:7" x14ac:dyDescent="0.25">
      <c r="A7" s="10" t="s">
        <v>4</v>
      </c>
      <c r="B7" s="10" t="s">
        <v>5</v>
      </c>
      <c r="C7" s="10"/>
      <c r="D7" s="10"/>
      <c r="E7" s="10"/>
      <c r="F7" s="10"/>
      <c r="G7" s="11" t="s">
        <v>6</v>
      </c>
    </row>
    <row r="8" spans="1:7" x14ac:dyDescent="0.25">
      <c r="A8" s="10"/>
      <c r="B8" s="12" t="s">
        <v>7</v>
      </c>
      <c r="C8" s="12" t="s">
        <v>8</v>
      </c>
      <c r="D8" s="13" t="s">
        <v>9</v>
      </c>
      <c r="E8" s="13" t="s">
        <v>10</v>
      </c>
      <c r="F8" s="13" t="s">
        <v>11</v>
      </c>
      <c r="G8" s="10"/>
    </row>
    <row r="9" spans="1:7" x14ac:dyDescent="0.25">
      <c r="A9" s="14" t="s">
        <v>12</v>
      </c>
      <c r="B9" s="15">
        <f t="shared" ref="B9:G9" si="0">SUM(B10,B18,B28,B38,B48,B58,B62,B71,B75)</f>
        <v>639125426.46000004</v>
      </c>
      <c r="C9" s="15">
        <f t="shared" si="0"/>
        <v>317103575.14999998</v>
      </c>
      <c r="D9" s="16">
        <f t="shared" si="0"/>
        <v>956229001.61000013</v>
      </c>
      <c r="E9" s="16">
        <f t="shared" si="0"/>
        <v>923984529.30999994</v>
      </c>
      <c r="F9" s="16">
        <f t="shared" si="0"/>
        <v>881339644.04000008</v>
      </c>
      <c r="G9" s="16">
        <f t="shared" si="0"/>
        <v>32244472.300000008</v>
      </c>
    </row>
    <row r="10" spans="1:7" x14ac:dyDescent="0.25">
      <c r="A10" s="17" t="s">
        <v>13</v>
      </c>
      <c r="B10" s="15">
        <f t="shared" ref="B10:G10" si="1">SUM(B11:B17)</f>
        <v>371195787.53000003</v>
      </c>
      <c r="C10" s="15">
        <f t="shared" si="1"/>
        <v>27523899.68</v>
      </c>
      <c r="D10" s="16">
        <f>SUM(D11:D17)</f>
        <v>398719687.20999998</v>
      </c>
      <c r="E10" s="16">
        <f t="shared" si="1"/>
        <v>395297878.38999999</v>
      </c>
      <c r="F10" s="16">
        <f t="shared" si="1"/>
        <v>378103519.20999998</v>
      </c>
      <c r="G10" s="16">
        <f t="shared" si="1"/>
        <v>3421808.8200000077</v>
      </c>
    </row>
    <row r="11" spans="1:7" x14ac:dyDescent="0.25">
      <c r="A11" s="18" t="s">
        <v>14</v>
      </c>
      <c r="B11" s="19">
        <v>112980113</v>
      </c>
      <c r="C11" s="20">
        <v>-4924109.08</v>
      </c>
      <c r="D11" s="21">
        <f>B11+C11</f>
        <v>108056003.92</v>
      </c>
      <c r="E11" s="20">
        <v>107737771.88</v>
      </c>
      <c r="F11" s="20">
        <v>107737771.88</v>
      </c>
      <c r="G11" s="22">
        <f>D11-E11</f>
        <v>318232.04000000656</v>
      </c>
    </row>
    <row r="12" spans="1:7" x14ac:dyDescent="0.25">
      <c r="A12" s="18" t="s">
        <v>15</v>
      </c>
      <c r="B12" s="19">
        <v>30981650.109999999</v>
      </c>
      <c r="C12" s="20">
        <v>28626034.579999998</v>
      </c>
      <c r="D12" s="21">
        <f t="shared" ref="D12:D17" si="2">B12+C12</f>
        <v>59607684.689999998</v>
      </c>
      <c r="E12" s="20">
        <v>59591184.689999998</v>
      </c>
      <c r="F12" s="20">
        <v>58368518.009999998</v>
      </c>
      <c r="G12" s="22">
        <f t="shared" ref="G12:G17" si="3">D12-E12</f>
        <v>16500</v>
      </c>
    </row>
    <row r="13" spans="1:7" x14ac:dyDescent="0.25">
      <c r="A13" s="18" t="s">
        <v>16</v>
      </c>
      <c r="B13" s="19">
        <v>33898654</v>
      </c>
      <c r="C13" s="20">
        <v>6296930.3700000001</v>
      </c>
      <c r="D13" s="21">
        <f t="shared" si="2"/>
        <v>40195584.369999997</v>
      </c>
      <c r="E13" s="20">
        <v>38813596.560000002</v>
      </c>
      <c r="F13" s="20">
        <v>37216442.840000004</v>
      </c>
      <c r="G13" s="22">
        <f t="shared" si="3"/>
        <v>1381987.8099999949</v>
      </c>
    </row>
    <row r="14" spans="1:7" x14ac:dyDescent="0.25">
      <c r="A14" s="18" t="s">
        <v>17</v>
      </c>
      <c r="B14" s="19">
        <v>77405981</v>
      </c>
      <c r="C14" s="20">
        <v>-10568727.34</v>
      </c>
      <c r="D14" s="21">
        <f t="shared" si="2"/>
        <v>66837253.659999996</v>
      </c>
      <c r="E14" s="20">
        <v>66490049.259999998</v>
      </c>
      <c r="F14" s="20">
        <v>60535581.399999999</v>
      </c>
      <c r="G14" s="22">
        <f t="shared" si="3"/>
        <v>347204.39999999851</v>
      </c>
    </row>
    <row r="15" spans="1:7" x14ac:dyDescent="0.25">
      <c r="A15" s="18" t="s">
        <v>18</v>
      </c>
      <c r="B15" s="19">
        <v>115929389.42</v>
      </c>
      <c r="C15" s="20">
        <v>8093771.1500000004</v>
      </c>
      <c r="D15" s="21">
        <f t="shared" si="2"/>
        <v>124023160.57000001</v>
      </c>
      <c r="E15" s="20">
        <v>122665276</v>
      </c>
      <c r="F15" s="20">
        <v>114245205.08</v>
      </c>
      <c r="G15" s="22">
        <f t="shared" si="3"/>
        <v>1357884.5700000077</v>
      </c>
    </row>
    <row r="16" spans="1:7" x14ac:dyDescent="0.25">
      <c r="A16" s="18" t="s">
        <v>19</v>
      </c>
      <c r="B16" s="23">
        <v>0</v>
      </c>
      <c r="C16" s="24">
        <v>0</v>
      </c>
      <c r="D16" s="21">
        <f t="shared" si="2"/>
        <v>0</v>
      </c>
      <c r="E16" s="24">
        <v>0</v>
      </c>
      <c r="F16" s="24">
        <v>0</v>
      </c>
      <c r="G16" s="22">
        <f t="shared" si="3"/>
        <v>0</v>
      </c>
    </row>
    <row r="17" spans="1:7" x14ac:dyDescent="0.25">
      <c r="A17" s="18" t="s">
        <v>20</v>
      </c>
      <c r="B17" s="23">
        <v>0</v>
      </c>
      <c r="C17" s="24">
        <v>0</v>
      </c>
      <c r="D17" s="21">
        <f t="shared" si="2"/>
        <v>0</v>
      </c>
      <c r="E17" s="24">
        <v>0</v>
      </c>
      <c r="F17" s="24">
        <v>0</v>
      </c>
      <c r="G17" s="22">
        <f t="shared" si="3"/>
        <v>0</v>
      </c>
    </row>
    <row r="18" spans="1:7" x14ac:dyDescent="0.25">
      <c r="A18" s="17" t="s">
        <v>21</v>
      </c>
      <c r="B18" s="15">
        <f t="shared" ref="B18:G18" si="4">SUM(B19:B27)</f>
        <v>52569394</v>
      </c>
      <c r="C18" s="15">
        <f t="shared" si="4"/>
        <v>29182202.370000001</v>
      </c>
      <c r="D18" s="16">
        <f t="shared" si="4"/>
        <v>81751596.36999999</v>
      </c>
      <c r="E18" s="16">
        <f t="shared" si="4"/>
        <v>79150840.279999971</v>
      </c>
      <c r="F18" s="16">
        <f t="shared" si="4"/>
        <v>75640147.049999997</v>
      </c>
      <c r="G18" s="16">
        <f t="shared" si="4"/>
        <v>2600756.0900000022</v>
      </c>
    </row>
    <row r="19" spans="1:7" x14ac:dyDescent="0.25">
      <c r="A19" s="18" t="s">
        <v>22</v>
      </c>
      <c r="B19" s="19">
        <v>7008722</v>
      </c>
      <c r="C19" s="20">
        <v>2562305.44</v>
      </c>
      <c r="D19" s="21">
        <f>B19+C19</f>
        <v>9571027.4399999995</v>
      </c>
      <c r="E19" s="20">
        <v>8892707.5299999993</v>
      </c>
      <c r="F19" s="20">
        <v>8727777.3300000001</v>
      </c>
      <c r="G19" s="22">
        <f>D19-E19</f>
        <v>678319.91000000015</v>
      </c>
    </row>
    <row r="20" spans="1:7" x14ac:dyDescent="0.25">
      <c r="A20" s="18" t="s">
        <v>23</v>
      </c>
      <c r="B20" s="19">
        <v>2557885</v>
      </c>
      <c r="C20" s="20">
        <v>2769032.37</v>
      </c>
      <c r="D20" s="21">
        <f t="shared" ref="D20:D27" si="5">B20+C20</f>
        <v>5326917.37</v>
      </c>
      <c r="E20" s="20">
        <v>5027851.9800000004</v>
      </c>
      <c r="F20" s="20">
        <v>3824183.65</v>
      </c>
      <c r="G20" s="22">
        <f t="shared" ref="G20:G27" si="6">D20-E20</f>
        <v>299065.38999999966</v>
      </c>
    </row>
    <row r="21" spans="1:7" x14ac:dyDescent="0.25">
      <c r="A21" s="18" t="s">
        <v>24</v>
      </c>
      <c r="B21" s="23">
        <v>0</v>
      </c>
      <c r="C21" s="24">
        <v>0</v>
      </c>
      <c r="D21" s="21">
        <f t="shared" si="5"/>
        <v>0</v>
      </c>
      <c r="E21" s="24">
        <v>0</v>
      </c>
      <c r="F21" s="24">
        <v>0</v>
      </c>
      <c r="G21" s="22">
        <f t="shared" si="6"/>
        <v>0</v>
      </c>
    </row>
    <row r="22" spans="1:7" x14ac:dyDescent="0.25">
      <c r="A22" s="18" t="s">
        <v>25</v>
      </c>
      <c r="B22" s="19">
        <v>15390977</v>
      </c>
      <c r="C22" s="20">
        <v>7452484.1200000001</v>
      </c>
      <c r="D22" s="21">
        <f t="shared" si="5"/>
        <v>22843461.120000001</v>
      </c>
      <c r="E22" s="20">
        <v>22272262.579999998</v>
      </c>
      <c r="F22" s="20">
        <v>22258047.940000001</v>
      </c>
      <c r="G22" s="22">
        <f t="shared" si="6"/>
        <v>571198.54000000283</v>
      </c>
    </row>
    <row r="23" spans="1:7" x14ac:dyDescent="0.25">
      <c r="A23" s="18" t="s">
        <v>26</v>
      </c>
      <c r="B23" s="19">
        <v>1015000</v>
      </c>
      <c r="C23" s="20">
        <v>15697.01</v>
      </c>
      <c r="D23" s="21">
        <f t="shared" si="5"/>
        <v>1030697.01</v>
      </c>
      <c r="E23" s="20">
        <v>909417.36</v>
      </c>
      <c r="F23" s="20">
        <v>909417.36</v>
      </c>
      <c r="G23" s="22">
        <f t="shared" si="6"/>
        <v>121279.65000000002</v>
      </c>
    </row>
    <row r="24" spans="1:7" x14ac:dyDescent="0.25">
      <c r="A24" s="18" t="s">
        <v>27</v>
      </c>
      <c r="B24" s="19">
        <v>18506112</v>
      </c>
      <c r="C24" s="20">
        <v>15640239.41</v>
      </c>
      <c r="D24" s="21">
        <f t="shared" si="5"/>
        <v>34146351.409999996</v>
      </c>
      <c r="E24" s="20">
        <v>33766297.159999996</v>
      </c>
      <c r="F24" s="20">
        <v>32143631.899999999</v>
      </c>
      <c r="G24" s="22">
        <f t="shared" si="6"/>
        <v>380054.25</v>
      </c>
    </row>
    <row r="25" spans="1:7" x14ac:dyDescent="0.25">
      <c r="A25" s="18" t="s">
        <v>28</v>
      </c>
      <c r="B25" s="19">
        <v>6460650</v>
      </c>
      <c r="C25" s="20">
        <v>714333.64</v>
      </c>
      <c r="D25" s="21">
        <f t="shared" si="5"/>
        <v>7174983.6399999997</v>
      </c>
      <c r="E25" s="20">
        <v>6976611.3799999999</v>
      </c>
      <c r="F25" s="20">
        <v>6471396.5800000001</v>
      </c>
      <c r="G25" s="22">
        <f t="shared" si="6"/>
        <v>198372.25999999978</v>
      </c>
    </row>
    <row r="26" spans="1:7" x14ac:dyDescent="0.25">
      <c r="A26" s="18" t="s">
        <v>29</v>
      </c>
      <c r="B26" s="19">
        <v>195000</v>
      </c>
      <c r="C26" s="20">
        <v>0</v>
      </c>
      <c r="D26" s="21">
        <f t="shared" si="5"/>
        <v>195000</v>
      </c>
      <c r="E26" s="20">
        <v>177771.1</v>
      </c>
      <c r="F26" s="20">
        <v>177771.1</v>
      </c>
      <c r="G26" s="22">
        <f t="shared" si="6"/>
        <v>17228.899999999994</v>
      </c>
    </row>
    <row r="27" spans="1:7" x14ac:dyDescent="0.25">
      <c r="A27" s="18" t="s">
        <v>30</v>
      </c>
      <c r="B27" s="19">
        <v>1435048</v>
      </c>
      <c r="C27" s="20">
        <v>28110.38</v>
      </c>
      <c r="D27" s="21">
        <f t="shared" si="5"/>
        <v>1463158.38</v>
      </c>
      <c r="E27" s="20">
        <v>1127921.19</v>
      </c>
      <c r="F27" s="20">
        <v>1127921.19</v>
      </c>
      <c r="G27" s="22">
        <f t="shared" si="6"/>
        <v>335237.18999999994</v>
      </c>
    </row>
    <row r="28" spans="1:7" x14ac:dyDescent="0.25">
      <c r="A28" s="17" t="s">
        <v>31</v>
      </c>
      <c r="B28" s="15">
        <f t="shared" ref="B28:G28" si="7">SUM(B29:B37)</f>
        <v>111787158</v>
      </c>
      <c r="C28" s="15">
        <f t="shared" si="7"/>
        <v>43249843.009999998</v>
      </c>
      <c r="D28" s="16">
        <f t="shared" si="7"/>
        <v>155037001.01000002</v>
      </c>
      <c r="E28" s="16">
        <f t="shared" si="7"/>
        <v>144822190.48000002</v>
      </c>
      <c r="F28" s="16">
        <f t="shared" si="7"/>
        <v>129469658.22000001</v>
      </c>
      <c r="G28" s="16">
        <f t="shared" si="7"/>
        <v>10214810.529999999</v>
      </c>
    </row>
    <row r="29" spans="1:7" x14ac:dyDescent="0.25">
      <c r="A29" s="18" t="s">
        <v>32</v>
      </c>
      <c r="B29" s="19">
        <v>5198895</v>
      </c>
      <c r="C29" s="20">
        <v>7681576.6799999997</v>
      </c>
      <c r="D29" s="21">
        <f>B29+C29</f>
        <v>12880471.68</v>
      </c>
      <c r="E29" s="20">
        <v>12144709.6</v>
      </c>
      <c r="F29" s="20">
        <v>10035067.529999999</v>
      </c>
      <c r="G29" s="22">
        <f>D29-E29</f>
        <v>735762.08000000007</v>
      </c>
    </row>
    <row r="30" spans="1:7" x14ac:dyDescent="0.25">
      <c r="A30" s="18" t="s">
        <v>33</v>
      </c>
      <c r="B30" s="19">
        <v>9109011</v>
      </c>
      <c r="C30" s="20">
        <v>-1613565.4</v>
      </c>
      <c r="D30" s="21">
        <f t="shared" ref="D30:D37" si="8">B30+C30</f>
        <v>7495445.5999999996</v>
      </c>
      <c r="E30" s="20">
        <v>7272655.4800000004</v>
      </c>
      <c r="F30" s="20">
        <v>6299895.4800000004</v>
      </c>
      <c r="G30" s="22">
        <f t="shared" ref="G30:G37" si="9">D30-E30</f>
        <v>222790.11999999918</v>
      </c>
    </row>
    <row r="31" spans="1:7" x14ac:dyDescent="0.25">
      <c r="A31" s="18" t="s">
        <v>34</v>
      </c>
      <c r="B31" s="19">
        <v>18809947</v>
      </c>
      <c r="C31" s="20">
        <v>11195564.02</v>
      </c>
      <c r="D31" s="21">
        <f t="shared" si="8"/>
        <v>30005511.02</v>
      </c>
      <c r="E31" s="20">
        <v>26153381.699999999</v>
      </c>
      <c r="F31" s="20">
        <v>25583311.98</v>
      </c>
      <c r="G31" s="22">
        <f t="shared" si="9"/>
        <v>3852129.3200000003</v>
      </c>
    </row>
    <row r="32" spans="1:7" x14ac:dyDescent="0.25">
      <c r="A32" s="18" t="s">
        <v>35</v>
      </c>
      <c r="B32" s="19">
        <v>8632800</v>
      </c>
      <c r="C32" s="20">
        <v>-540348.43999999994</v>
      </c>
      <c r="D32" s="21">
        <f t="shared" si="8"/>
        <v>8092451.5600000005</v>
      </c>
      <c r="E32" s="20">
        <v>7978480.3499999996</v>
      </c>
      <c r="F32" s="20">
        <v>7978480.3499999996</v>
      </c>
      <c r="G32" s="22">
        <f t="shared" si="9"/>
        <v>113971.21000000089</v>
      </c>
    </row>
    <row r="33" spans="1:7" ht="14.45" customHeight="1" x14ac:dyDescent="0.25">
      <c r="A33" s="18" t="s">
        <v>36</v>
      </c>
      <c r="B33" s="19">
        <v>35393485</v>
      </c>
      <c r="C33" s="20">
        <v>20683004.719999999</v>
      </c>
      <c r="D33" s="21">
        <f t="shared" si="8"/>
        <v>56076489.719999999</v>
      </c>
      <c r="E33" s="20">
        <v>54072481.539999999</v>
      </c>
      <c r="F33" s="20">
        <v>46725871.93</v>
      </c>
      <c r="G33" s="22">
        <f t="shared" si="9"/>
        <v>2004008.1799999997</v>
      </c>
    </row>
    <row r="34" spans="1:7" ht="14.45" customHeight="1" x14ac:dyDescent="0.25">
      <c r="A34" s="18" t="s">
        <v>37</v>
      </c>
      <c r="B34" s="19">
        <v>10551400</v>
      </c>
      <c r="C34" s="20">
        <v>877125.14</v>
      </c>
      <c r="D34" s="21">
        <f t="shared" si="8"/>
        <v>11428525.140000001</v>
      </c>
      <c r="E34" s="20">
        <v>10474666.289999999</v>
      </c>
      <c r="F34" s="20">
        <v>8681938.3699999992</v>
      </c>
      <c r="G34" s="22">
        <f t="shared" si="9"/>
        <v>953858.85000000149</v>
      </c>
    </row>
    <row r="35" spans="1:7" ht="14.45" customHeight="1" x14ac:dyDescent="0.25">
      <c r="A35" s="18" t="s">
        <v>38</v>
      </c>
      <c r="B35" s="19">
        <v>1788181</v>
      </c>
      <c r="C35" s="20">
        <v>304607.8</v>
      </c>
      <c r="D35" s="21">
        <f t="shared" si="8"/>
        <v>2092788.8</v>
      </c>
      <c r="E35" s="20">
        <v>1118334.49</v>
      </c>
      <c r="F35" s="20">
        <v>1062513.53</v>
      </c>
      <c r="G35" s="22">
        <f t="shared" si="9"/>
        <v>974454.31</v>
      </c>
    </row>
    <row r="36" spans="1:7" ht="14.45" customHeight="1" x14ac:dyDescent="0.25">
      <c r="A36" s="18" t="s">
        <v>39</v>
      </c>
      <c r="B36" s="19">
        <v>10966471</v>
      </c>
      <c r="C36" s="20">
        <v>5766839.7199999997</v>
      </c>
      <c r="D36" s="21">
        <f t="shared" si="8"/>
        <v>16733310.719999999</v>
      </c>
      <c r="E36" s="20">
        <v>16492225.380000001</v>
      </c>
      <c r="F36" s="20">
        <v>15624525.380000001</v>
      </c>
      <c r="G36" s="22">
        <f t="shared" si="9"/>
        <v>241085.33999999799</v>
      </c>
    </row>
    <row r="37" spans="1:7" ht="14.45" customHeight="1" x14ac:dyDescent="0.25">
      <c r="A37" s="18" t="s">
        <v>40</v>
      </c>
      <c r="B37" s="19">
        <v>11336968</v>
      </c>
      <c r="C37" s="20">
        <v>-1104961.23</v>
      </c>
      <c r="D37" s="21">
        <f t="shared" si="8"/>
        <v>10232006.77</v>
      </c>
      <c r="E37" s="20">
        <v>9115255.6500000004</v>
      </c>
      <c r="F37" s="20">
        <v>7478053.6699999999</v>
      </c>
      <c r="G37" s="22">
        <f t="shared" si="9"/>
        <v>1116751.1199999992</v>
      </c>
    </row>
    <row r="38" spans="1:7" x14ac:dyDescent="0.25">
      <c r="A38" s="17" t="s">
        <v>41</v>
      </c>
      <c r="B38" s="15">
        <f t="shared" ref="B38:G38" si="10">SUM(B39:B47)</f>
        <v>78253086.930000007</v>
      </c>
      <c r="C38" s="15">
        <f t="shared" si="10"/>
        <v>35304488.880000003</v>
      </c>
      <c r="D38" s="16">
        <f t="shared" si="10"/>
        <v>113557575.81</v>
      </c>
      <c r="E38" s="16">
        <f t="shared" si="10"/>
        <v>109327925.66</v>
      </c>
      <c r="F38" s="16">
        <f t="shared" si="10"/>
        <v>107497848.43000001</v>
      </c>
      <c r="G38" s="16">
        <f t="shared" si="10"/>
        <v>4229650.1499999994</v>
      </c>
    </row>
    <row r="39" spans="1:7" x14ac:dyDescent="0.25">
      <c r="A39" s="18" t="s">
        <v>42</v>
      </c>
      <c r="B39" s="19">
        <v>47755505.93</v>
      </c>
      <c r="C39" s="20">
        <v>340000</v>
      </c>
      <c r="D39" s="21">
        <f>B39+C39</f>
        <v>48095505.93</v>
      </c>
      <c r="E39" s="20">
        <v>48095505.93</v>
      </c>
      <c r="F39" s="20">
        <v>48095505.93</v>
      </c>
      <c r="G39" s="22">
        <f>D39-E39</f>
        <v>0</v>
      </c>
    </row>
    <row r="40" spans="1:7" x14ac:dyDescent="0.25">
      <c r="A40" s="18" t="s">
        <v>43</v>
      </c>
      <c r="B40" s="23">
        <v>0</v>
      </c>
      <c r="C40" s="24">
        <v>0</v>
      </c>
      <c r="D40" s="21">
        <f t="shared" ref="D40:D47" si="11">B40+C40</f>
        <v>0</v>
      </c>
      <c r="E40" s="24">
        <v>0</v>
      </c>
      <c r="F40" s="24">
        <v>0</v>
      </c>
      <c r="G40" s="22">
        <f t="shared" ref="G40:G47" si="12">D40-E40</f>
        <v>0</v>
      </c>
    </row>
    <row r="41" spans="1:7" x14ac:dyDescent="0.25">
      <c r="A41" s="18" t="s">
        <v>44</v>
      </c>
      <c r="B41" s="19">
        <v>565000</v>
      </c>
      <c r="C41" s="20">
        <v>0</v>
      </c>
      <c r="D41" s="21">
        <f t="shared" si="11"/>
        <v>565000</v>
      </c>
      <c r="E41" s="20">
        <v>564999.89</v>
      </c>
      <c r="F41" s="20">
        <v>564999.89</v>
      </c>
      <c r="G41" s="22">
        <f t="shared" si="12"/>
        <v>0.10999999998603016</v>
      </c>
    </row>
    <row r="42" spans="1:7" x14ac:dyDescent="0.25">
      <c r="A42" s="18" t="s">
        <v>45</v>
      </c>
      <c r="B42" s="19">
        <v>29932581</v>
      </c>
      <c r="C42" s="20">
        <v>34964488.880000003</v>
      </c>
      <c r="D42" s="21">
        <f t="shared" si="11"/>
        <v>64897069.880000003</v>
      </c>
      <c r="E42" s="20">
        <v>60667419.840000004</v>
      </c>
      <c r="F42" s="20">
        <v>58837342.609999999</v>
      </c>
      <c r="G42" s="22">
        <f t="shared" si="12"/>
        <v>4229650.0399999991</v>
      </c>
    </row>
    <row r="43" spans="1:7" x14ac:dyDescent="0.25">
      <c r="A43" s="18" t="s">
        <v>46</v>
      </c>
      <c r="B43" s="23">
        <v>0</v>
      </c>
      <c r="C43" s="24">
        <v>0</v>
      </c>
      <c r="D43" s="21">
        <f t="shared" si="11"/>
        <v>0</v>
      </c>
      <c r="E43" s="24">
        <v>0</v>
      </c>
      <c r="F43" s="24">
        <v>0</v>
      </c>
      <c r="G43" s="22">
        <f t="shared" si="12"/>
        <v>0</v>
      </c>
    </row>
    <row r="44" spans="1:7" x14ac:dyDescent="0.25">
      <c r="A44" s="18" t="s">
        <v>47</v>
      </c>
      <c r="B44" s="23">
        <v>0</v>
      </c>
      <c r="C44" s="24">
        <v>0</v>
      </c>
      <c r="D44" s="21">
        <f t="shared" si="11"/>
        <v>0</v>
      </c>
      <c r="E44" s="24">
        <v>0</v>
      </c>
      <c r="F44" s="24">
        <v>0</v>
      </c>
      <c r="G44" s="22">
        <f t="shared" si="12"/>
        <v>0</v>
      </c>
    </row>
    <row r="45" spans="1:7" x14ac:dyDescent="0.25">
      <c r="A45" s="18" t="s">
        <v>48</v>
      </c>
      <c r="B45" s="23">
        <v>0</v>
      </c>
      <c r="C45" s="24">
        <v>0</v>
      </c>
      <c r="D45" s="21">
        <f t="shared" si="11"/>
        <v>0</v>
      </c>
      <c r="E45" s="24">
        <v>0</v>
      </c>
      <c r="F45" s="24">
        <v>0</v>
      </c>
      <c r="G45" s="22">
        <f t="shared" si="12"/>
        <v>0</v>
      </c>
    </row>
    <row r="46" spans="1:7" x14ac:dyDescent="0.25">
      <c r="A46" s="18" t="s">
        <v>49</v>
      </c>
      <c r="B46" s="23">
        <v>0</v>
      </c>
      <c r="C46" s="24">
        <v>0</v>
      </c>
      <c r="D46" s="21">
        <f t="shared" si="11"/>
        <v>0</v>
      </c>
      <c r="E46" s="24">
        <v>0</v>
      </c>
      <c r="F46" s="24">
        <v>0</v>
      </c>
      <c r="G46" s="22">
        <f t="shared" si="12"/>
        <v>0</v>
      </c>
    </row>
    <row r="47" spans="1:7" x14ac:dyDescent="0.25">
      <c r="A47" s="18" t="s">
        <v>50</v>
      </c>
      <c r="B47" s="23">
        <v>0</v>
      </c>
      <c r="C47" s="24">
        <v>0</v>
      </c>
      <c r="D47" s="21">
        <f t="shared" si="11"/>
        <v>0</v>
      </c>
      <c r="E47" s="24">
        <v>0</v>
      </c>
      <c r="F47" s="24">
        <v>0</v>
      </c>
      <c r="G47" s="22">
        <f t="shared" si="12"/>
        <v>0</v>
      </c>
    </row>
    <row r="48" spans="1:7" x14ac:dyDescent="0.25">
      <c r="A48" s="17" t="s">
        <v>51</v>
      </c>
      <c r="B48" s="15">
        <f t="shared" ref="B48:G48" si="13">SUM(B49:B57)</f>
        <v>470000</v>
      </c>
      <c r="C48" s="15">
        <f t="shared" si="13"/>
        <v>23249750.219999999</v>
      </c>
      <c r="D48" s="16">
        <f t="shared" si="13"/>
        <v>23719750.219999999</v>
      </c>
      <c r="E48" s="16">
        <f t="shared" si="13"/>
        <v>22460839.549999997</v>
      </c>
      <c r="F48" s="16">
        <f t="shared" si="13"/>
        <v>22294394.989999998</v>
      </c>
      <c r="G48" s="16">
        <f t="shared" si="13"/>
        <v>1258910.6700000018</v>
      </c>
    </row>
    <row r="49" spans="1:7" x14ac:dyDescent="0.25">
      <c r="A49" s="18" t="s">
        <v>52</v>
      </c>
      <c r="B49" s="19">
        <v>0</v>
      </c>
      <c r="C49" s="20">
        <v>1279936.08</v>
      </c>
      <c r="D49" s="21">
        <f>B49+C49</f>
        <v>1279936.08</v>
      </c>
      <c r="E49" s="20">
        <v>1198215.97</v>
      </c>
      <c r="F49" s="20">
        <v>1031771.41</v>
      </c>
      <c r="G49" s="22">
        <f>D49-E49</f>
        <v>81720.110000000102</v>
      </c>
    </row>
    <row r="50" spans="1:7" x14ac:dyDescent="0.25">
      <c r="A50" s="18" t="s">
        <v>53</v>
      </c>
      <c r="B50" s="19">
        <v>0</v>
      </c>
      <c r="C50" s="20">
        <v>200000</v>
      </c>
      <c r="D50" s="21">
        <f t="shared" ref="D50:D57" si="14">B50+C50</f>
        <v>200000</v>
      </c>
      <c r="E50" s="20">
        <v>166121.28</v>
      </c>
      <c r="F50" s="20">
        <v>166121.28</v>
      </c>
      <c r="G50" s="22">
        <f t="shared" ref="G50:G57" si="15">D50-E50</f>
        <v>33878.720000000001</v>
      </c>
    </row>
    <row r="51" spans="1:7" x14ac:dyDescent="0.25">
      <c r="A51" s="18" t="s">
        <v>54</v>
      </c>
      <c r="B51" s="19">
        <v>0</v>
      </c>
      <c r="C51" s="20">
        <v>325000</v>
      </c>
      <c r="D51" s="21">
        <f t="shared" si="14"/>
        <v>325000</v>
      </c>
      <c r="E51" s="20">
        <v>313038.92</v>
      </c>
      <c r="F51" s="20">
        <v>313038.92</v>
      </c>
      <c r="G51" s="22">
        <f t="shared" si="15"/>
        <v>11961.080000000016</v>
      </c>
    </row>
    <row r="52" spans="1:7" x14ac:dyDescent="0.25">
      <c r="A52" s="18" t="s">
        <v>55</v>
      </c>
      <c r="B52" s="19">
        <v>0</v>
      </c>
      <c r="C52" s="20">
        <v>20966030</v>
      </c>
      <c r="D52" s="21">
        <f t="shared" si="14"/>
        <v>20966030</v>
      </c>
      <c r="E52" s="20">
        <v>20052529.989999998</v>
      </c>
      <c r="F52" s="20">
        <v>20052529.989999998</v>
      </c>
      <c r="G52" s="22">
        <f t="shared" si="15"/>
        <v>913500.01000000164</v>
      </c>
    </row>
    <row r="53" spans="1:7" x14ac:dyDescent="0.25">
      <c r="A53" s="18" t="s">
        <v>56</v>
      </c>
      <c r="B53" s="19">
        <v>0</v>
      </c>
      <c r="C53" s="20">
        <v>109784.14</v>
      </c>
      <c r="D53" s="21">
        <f t="shared" si="14"/>
        <v>109784.14</v>
      </c>
      <c r="E53" s="20">
        <v>0</v>
      </c>
      <c r="F53" s="20">
        <v>0</v>
      </c>
      <c r="G53" s="22">
        <f t="shared" si="15"/>
        <v>109784.14</v>
      </c>
    </row>
    <row r="54" spans="1:7" x14ac:dyDescent="0.25">
      <c r="A54" s="18" t="s">
        <v>57</v>
      </c>
      <c r="B54" s="19">
        <v>0</v>
      </c>
      <c r="C54" s="20">
        <v>353000</v>
      </c>
      <c r="D54" s="21">
        <f t="shared" si="14"/>
        <v>353000</v>
      </c>
      <c r="E54" s="20">
        <v>323350</v>
      </c>
      <c r="F54" s="20">
        <v>323350</v>
      </c>
      <c r="G54" s="22">
        <f t="shared" si="15"/>
        <v>29650</v>
      </c>
    </row>
    <row r="55" spans="1:7" x14ac:dyDescent="0.25">
      <c r="A55" s="18" t="s">
        <v>58</v>
      </c>
      <c r="B55" s="23">
        <v>0</v>
      </c>
      <c r="C55" s="24">
        <v>0</v>
      </c>
      <c r="D55" s="21">
        <f t="shared" si="14"/>
        <v>0</v>
      </c>
      <c r="E55" s="24">
        <v>0</v>
      </c>
      <c r="F55" s="24">
        <v>0</v>
      </c>
      <c r="G55" s="22">
        <f t="shared" si="15"/>
        <v>0</v>
      </c>
    </row>
    <row r="56" spans="1:7" x14ac:dyDescent="0.25">
      <c r="A56" s="18" t="s">
        <v>59</v>
      </c>
      <c r="B56" s="23">
        <v>0</v>
      </c>
      <c r="C56" s="24">
        <v>0</v>
      </c>
      <c r="D56" s="21">
        <f t="shared" si="14"/>
        <v>0</v>
      </c>
      <c r="E56" s="24">
        <v>0</v>
      </c>
      <c r="F56" s="24">
        <v>0</v>
      </c>
      <c r="G56" s="22">
        <f t="shared" si="15"/>
        <v>0</v>
      </c>
    </row>
    <row r="57" spans="1:7" x14ac:dyDescent="0.25">
      <c r="A57" s="18" t="s">
        <v>60</v>
      </c>
      <c r="B57" s="19">
        <v>470000</v>
      </c>
      <c r="C57" s="20">
        <v>16000</v>
      </c>
      <c r="D57" s="21">
        <f t="shared" si="14"/>
        <v>486000</v>
      </c>
      <c r="E57" s="20">
        <v>407583.39</v>
      </c>
      <c r="F57" s="20">
        <v>407583.39</v>
      </c>
      <c r="G57" s="22">
        <f t="shared" si="15"/>
        <v>78416.609999999986</v>
      </c>
    </row>
    <row r="58" spans="1:7" x14ac:dyDescent="0.25">
      <c r="A58" s="17" t="s">
        <v>61</v>
      </c>
      <c r="B58" s="15">
        <f t="shared" ref="B58:G58" si="16">SUM(B59:B61)</f>
        <v>15800000</v>
      </c>
      <c r="C58" s="15">
        <f t="shared" si="16"/>
        <v>162893390.99000001</v>
      </c>
      <c r="D58" s="16">
        <f t="shared" si="16"/>
        <v>178693390.99000001</v>
      </c>
      <c r="E58" s="16">
        <f t="shared" si="16"/>
        <v>169874854.94999999</v>
      </c>
      <c r="F58" s="16">
        <f t="shared" si="16"/>
        <v>165284076.13999999</v>
      </c>
      <c r="G58" s="16">
        <f t="shared" si="16"/>
        <v>8818536.0399999991</v>
      </c>
    </row>
    <row r="59" spans="1:7" x14ac:dyDescent="0.25">
      <c r="A59" s="18" t="s">
        <v>62</v>
      </c>
      <c r="B59" s="19">
        <v>15200000</v>
      </c>
      <c r="C59" s="20">
        <v>107513085.89</v>
      </c>
      <c r="D59" s="21">
        <f>B59+C59</f>
        <v>122713085.89</v>
      </c>
      <c r="E59" s="20">
        <v>115907980.73</v>
      </c>
      <c r="F59" s="20">
        <v>112259337.23</v>
      </c>
      <c r="G59" s="22">
        <f>D59-E59</f>
        <v>6805105.1599999964</v>
      </c>
    </row>
    <row r="60" spans="1:7" x14ac:dyDescent="0.25">
      <c r="A60" s="18" t="s">
        <v>63</v>
      </c>
      <c r="B60" s="19">
        <v>600000</v>
      </c>
      <c r="C60" s="20">
        <v>55380305.100000001</v>
      </c>
      <c r="D60" s="21">
        <f t="shared" ref="D60:D61" si="17">B60+C60</f>
        <v>55980305.100000001</v>
      </c>
      <c r="E60" s="20">
        <v>53966874.219999999</v>
      </c>
      <c r="F60" s="20">
        <v>53024738.909999996</v>
      </c>
      <c r="G60" s="22">
        <f>D60-E60</f>
        <v>2013430.8800000027</v>
      </c>
    </row>
    <row r="61" spans="1:7" x14ac:dyDescent="0.25">
      <c r="A61" s="18" t="s">
        <v>64</v>
      </c>
      <c r="B61" s="23">
        <v>0</v>
      </c>
      <c r="C61" s="24">
        <v>0</v>
      </c>
      <c r="D61" s="21">
        <f t="shared" si="17"/>
        <v>0</v>
      </c>
      <c r="E61" s="24">
        <v>0</v>
      </c>
      <c r="F61" s="24">
        <v>0</v>
      </c>
      <c r="G61" s="22">
        <f>D61-E61</f>
        <v>0</v>
      </c>
    </row>
    <row r="62" spans="1:7" x14ac:dyDescent="0.25">
      <c r="A62" s="17" t="s">
        <v>65</v>
      </c>
      <c r="B62" s="15">
        <f t="shared" ref="B62:G62" si="18">SUM(B63:B67,B69:B70)</f>
        <v>1700000</v>
      </c>
      <c r="C62" s="15">
        <f t="shared" si="18"/>
        <v>0</v>
      </c>
      <c r="D62" s="16">
        <f t="shared" si="18"/>
        <v>1700000</v>
      </c>
      <c r="E62" s="16">
        <f t="shared" si="18"/>
        <v>0</v>
      </c>
      <c r="F62" s="16">
        <f t="shared" si="18"/>
        <v>0</v>
      </c>
      <c r="G62" s="16">
        <f t="shared" si="18"/>
        <v>1700000</v>
      </c>
    </row>
    <row r="63" spans="1:7" x14ac:dyDescent="0.25">
      <c r="A63" s="18" t="s">
        <v>66</v>
      </c>
      <c r="B63" s="23">
        <v>0</v>
      </c>
      <c r="C63" s="23">
        <v>0</v>
      </c>
      <c r="D63" s="21">
        <f>B63+C63</f>
        <v>0</v>
      </c>
      <c r="E63" s="25">
        <v>0</v>
      </c>
      <c r="F63" s="25">
        <v>0</v>
      </c>
      <c r="G63" s="22">
        <f>D63-E63</f>
        <v>0</v>
      </c>
    </row>
    <row r="64" spans="1:7" x14ac:dyDescent="0.25">
      <c r="A64" s="18" t="s">
        <v>67</v>
      </c>
      <c r="B64" s="23">
        <v>0</v>
      </c>
      <c r="C64" s="23">
        <v>0</v>
      </c>
      <c r="D64" s="21">
        <f t="shared" ref="D64:D70" si="19">B64+C64</f>
        <v>0</v>
      </c>
      <c r="E64" s="25">
        <v>0</v>
      </c>
      <c r="F64" s="25">
        <v>0</v>
      </c>
      <c r="G64" s="22">
        <f t="shared" ref="G64:G70" si="20">D64-E64</f>
        <v>0</v>
      </c>
    </row>
    <row r="65" spans="1:7" x14ac:dyDescent="0.25">
      <c r="A65" s="18" t="s">
        <v>68</v>
      </c>
      <c r="B65" s="23">
        <v>0</v>
      </c>
      <c r="C65" s="23">
        <v>0</v>
      </c>
      <c r="D65" s="21">
        <f t="shared" si="19"/>
        <v>0</v>
      </c>
      <c r="E65" s="25">
        <v>0</v>
      </c>
      <c r="F65" s="25">
        <v>0</v>
      </c>
      <c r="G65" s="22">
        <f t="shared" si="20"/>
        <v>0</v>
      </c>
    </row>
    <row r="66" spans="1:7" x14ac:dyDescent="0.25">
      <c r="A66" s="18" t="s">
        <v>69</v>
      </c>
      <c r="B66" s="23">
        <v>0</v>
      </c>
      <c r="C66" s="23">
        <v>0</v>
      </c>
      <c r="D66" s="21">
        <f t="shared" si="19"/>
        <v>0</v>
      </c>
      <c r="E66" s="25">
        <v>0</v>
      </c>
      <c r="F66" s="25">
        <v>0</v>
      </c>
      <c r="G66" s="22">
        <f t="shared" si="20"/>
        <v>0</v>
      </c>
    </row>
    <row r="67" spans="1:7" x14ac:dyDescent="0.25">
      <c r="A67" s="18" t="s">
        <v>70</v>
      </c>
      <c r="B67" s="23">
        <v>0</v>
      </c>
      <c r="C67" s="23">
        <v>0</v>
      </c>
      <c r="D67" s="21">
        <f t="shared" si="19"/>
        <v>0</v>
      </c>
      <c r="E67" s="25">
        <v>0</v>
      </c>
      <c r="F67" s="25">
        <v>0</v>
      </c>
      <c r="G67" s="22">
        <f t="shared" si="20"/>
        <v>0</v>
      </c>
    </row>
    <row r="68" spans="1:7" x14ac:dyDescent="0.25">
      <c r="A68" s="18" t="s">
        <v>71</v>
      </c>
      <c r="B68" s="23">
        <v>0</v>
      </c>
      <c r="C68" s="23">
        <v>0</v>
      </c>
      <c r="D68" s="21">
        <f t="shared" si="19"/>
        <v>0</v>
      </c>
      <c r="E68" s="25">
        <v>0</v>
      </c>
      <c r="F68" s="25">
        <v>0</v>
      </c>
      <c r="G68" s="22">
        <f t="shared" si="20"/>
        <v>0</v>
      </c>
    </row>
    <row r="69" spans="1:7" x14ac:dyDescent="0.25">
      <c r="A69" s="18" t="s">
        <v>72</v>
      </c>
      <c r="B69" s="23">
        <v>0</v>
      </c>
      <c r="C69" s="23">
        <v>0</v>
      </c>
      <c r="D69" s="21">
        <f t="shared" si="19"/>
        <v>0</v>
      </c>
      <c r="E69" s="25">
        <v>0</v>
      </c>
      <c r="F69" s="25">
        <v>0</v>
      </c>
      <c r="G69" s="22">
        <f t="shared" si="20"/>
        <v>0</v>
      </c>
    </row>
    <row r="70" spans="1:7" x14ac:dyDescent="0.25">
      <c r="A70" s="18" t="s">
        <v>73</v>
      </c>
      <c r="B70" s="19">
        <v>1700000</v>
      </c>
      <c r="C70" s="20">
        <v>0</v>
      </c>
      <c r="D70" s="21">
        <f t="shared" si="19"/>
        <v>1700000</v>
      </c>
      <c r="E70" s="20">
        <v>0</v>
      </c>
      <c r="F70" s="20">
        <v>0</v>
      </c>
      <c r="G70" s="22">
        <f t="shared" si="20"/>
        <v>1700000</v>
      </c>
    </row>
    <row r="71" spans="1:7" x14ac:dyDescent="0.25">
      <c r="A71" s="17" t="s">
        <v>74</v>
      </c>
      <c r="B71" s="15">
        <f t="shared" ref="B71:G71" si="21">SUM(B72:B74)</f>
        <v>7350000</v>
      </c>
      <c r="C71" s="15">
        <f t="shared" si="21"/>
        <v>-4300000</v>
      </c>
      <c r="D71" s="16">
        <f t="shared" si="21"/>
        <v>3050000</v>
      </c>
      <c r="E71" s="16">
        <f t="shared" si="21"/>
        <v>3050000</v>
      </c>
      <c r="F71" s="16">
        <f t="shared" si="21"/>
        <v>3050000</v>
      </c>
      <c r="G71" s="16">
        <f t="shared" si="21"/>
        <v>0</v>
      </c>
    </row>
    <row r="72" spans="1:7" x14ac:dyDescent="0.25">
      <c r="A72" s="18" t="s">
        <v>75</v>
      </c>
      <c r="B72" s="23">
        <v>0</v>
      </c>
      <c r="C72" s="23">
        <v>0</v>
      </c>
      <c r="D72" s="21">
        <f>B72+C72</f>
        <v>0</v>
      </c>
      <c r="E72" s="23">
        <v>0</v>
      </c>
      <c r="F72" s="23">
        <v>0</v>
      </c>
      <c r="G72" s="22">
        <f>D72-E72</f>
        <v>0</v>
      </c>
    </row>
    <row r="73" spans="1:7" x14ac:dyDescent="0.25">
      <c r="A73" s="18" t="s">
        <v>76</v>
      </c>
      <c r="B73" s="23">
        <v>0</v>
      </c>
      <c r="C73" s="23">
        <v>0</v>
      </c>
      <c r="D73" s="21">
        <f t="shared" ref="D73:D74" si="22">B73+C73</f>
        <v>0</v>
      </c>
      <c r="E73" s="23">
        <v>0</v>
      </c>
      <c r="F73" s="23">
        <v>0</v>
      </c>
      <c r="G73" s="22">
        <f>D73-E73</f>
        <v>0</v>
      </c>
    </row>
    <row r="74" spans="1:7" x14ac:dyDescent="0.25">
      <c r="A74" s="18" t="s">
        <v>77</v>
      </c>
      <c r="B74" s="19">
        <v>7350000</v>
      </c>
      <c r="C74" s="20">
        <v>-4300000</v>
      </c>
      <c r="D74" s="21">
        <f t="shared" si="22"/>
        <v>3050000</v>
      </c>
      <c r="E74" s="20">
        <v>3050000</v>
      </c>
      <c r="F74" s="20">
        <v>3050000</v>
      </c>
      <c r="G74" s="22">
        <f>D74-E74</f>
        <v>0</v>
      </c>
    </row>
    <row r="75" spans="1:7" x14ac:dyDescent="0.25">
      <c r="A75" s="17" t="s">
        <v>78</v>
      </c>
      <c r="B75" s="15">
        <f t="shared" ref="B75:G75" si="23">SUM(B76:B82)</f>
        <v>0</v>
      </c>
      <c r="C75" s="15">
        <f t="shared" si="23"/>
        <v>0</v>
      </c>
      <c r="D75" s="16">
        <f t="shared" si="23"/>
        <v>0</v>
      </c>
      <c r="E75" s="16">
        <f t="shared" si="23"/>
        <v>0</v>
      </c>
      <c r="F75" s="16">
        <f t="shared" si="23"/>
        <v>0</v>
      </c>
      <c r="G75" s="16">
        <f t="shared" si="23"/>
        <v>0</v>
      </c>
    </row>
    <row r="76" spans="1:7" x14ac:dyDescent="0.25">
      <c r="A76" s="18" t="s">
        <v>79</v>
      </c>
      <c r="B76" s="26">
        <v>0</v>
      </c>
      <c r="C76" s="25">
        <v>0</v>
      </c>
      <c r="D76" s="22">
        <f>B76+C76</f>
        <v>0</v>
      </c>
      <c r="E76" s="22">
        <v>0</v>
      </c>
      <c r="F76" s="22">
        <v>0</v>
      </c>
      <c r="G76" s="22">
        <f>D76-E76</f>
        <v>0</v>
      </c>
    </row>
    <row r="77" spans="1:7" x14ac:dyDescent="0.25">
      <c r="A77" s="18" t="s">
        <v>80</v>
      </c>
      <c r="B77" s="26">
        <v>0</v>
      </c>
      <c r="C77" s="25">
        <v>0</v>
      </c>
      <c r="D77" s="22">
        <f t="shared" ref="D77:D82" si="24">B77+C77</f>
        <v>0</v>
      </c>
      <c r="E77" s="22">
        <v>0</v>
      </c>
      <c r="F77" s="22">
        <v>0</v>
      </c>
      <c r="G77" s="22">
        <f t="shared" ref="G77:G82" si="25">D77-E77</f>
        <v>0</v>
      </c>
    </row>
    <row r="78" spans="1:7" x14ac:dyDescent="0.25">
      <c r="A78" s="18" t="s">
        <v>81</v>
      </c>
      <c r="B78" s="26">
        <v>0</v>
      </c>
      <c r="C78" s="25">
        <v>0</v>
      </c>
      <c r="D78" s="22">
        <f t="shared" si="24"/>
        <v>0</v>
      </c>
      <c r="E78" s="22">
        <v>0</v>
      </c>
      <c r="F78" s="22">
        <v>0</v>
      </c>
      <c r="G78" s="22">
        <f t="shared" si="25"/>
        <v>0</v>
      </c>
    </row>
    <row r="79" spans="1:7" x14ac:dyDescent="0.25">
      <c r="A79" s="18" t="s">
        <v>82</v>
      </c>
      <c r="B79" s="26">
        <v>0</v>
      </c>
      <c r="C79" s="25">
        <v>0</v>
      </c>
      <c r="D79" s="22">
        <f t="shared" si="24"/>
        <v>0</v>
      </c>
      <c r="E79" s="22">
        <v>0</v>
      </c>
      <c r="F79" s="22">
        <v>0</v>
      </c>
      <c r="G79" s="22">
        <f t="shared" si="25"/>
        <v>0</v>
      </c>
    </row>
    <row r="80" spans="1:7" x14ac:dyDescent="0.25">
      <c r="A80" s="18" t="s">
        <v>83</v>
      </c>
      <c r="B80" s="26">
        <v>0</v>
      </c>
      <c r="C80" s="25">
        <v>0</v>
      </c>
      <c r="D80" s="22">
        <f t="shared" si="24"/>
        <v>0</v>
      </c>
      <c r="E80" s="22">
        <v>0</v>
      </c>
      <c r="F80" s="22">
        <v>0</v>
      </c>
      <c r="G80" s="22">
        <f t="shared" si="25"/>
        <v>0</v>
      </c>
    </row>
    <row r="81" spans="1:7" x14ac:dyDescent="0.25">
      <c r="A81" s="18" t="s">
        <v>84</v>
      </c>
      <c r="B81" s="26">
        <v>0</v>
      </c>
      <c r="C81" s="25">
        <v>0</v>
      </c>
      <c r="D81" s="22">
        <f t="shared" si="24"/>
        <v>0</v>
      </c>
      <c r="E81" s="22">
        <v>0</v>
      </c>
      <c r="F81" s="22">
        <v>0</v>
      </c>
      <c r="G81" s="22">
        <f t="shared" si="25"/>
        <v>0</v>
      </c>
    </row>
    <row r="82" spans="1:7" x14ac:dyDescent="0.25">
      <c r="A82" s="18" t="s">
        <v>85</v>
      </c>
      <c r="B82" s="26">
        <v>0</v>
      </c>
      <c r="C82" s="25">
        <v>0</v>
      </c>
      <c r="D82" s="22">
        <f t="shared" si="24"/>
        <v>0</v>
      </c>
      <c r="E82" s="22">
        <v>0</v>
      </c>
      <c r="F82" s="22">
        <v>0</v>
      </c>
      <c r="G82" s="22">
        <f t="shared" si="25"/>
        <v>0</v>
      </c>
    </row>
    <row r="83" spans="1:7" x14ac:dyDescent="0.25">
      <c r="A83" s="27"/>
      <c r="B83" s="26"/>
      <c r="C83" s="26"/>
      <c r="D83" s="22"/>
      <c r="E83" s="22"/>
      <c r="F83" s="22"/>
      <c r="G83" s="22"/>
    </row>
    <row r="84" spans="1:7" x14ac:dyDescent="0.25">
      <c r="A84" s="28" t="s">
        <v>86</v>
      </c>
      <c r="B84" s="15">
        <f t="shared" ref="B84:G84" si="26">SUM(B85,B93,B103,B113,B123,B133,B137,B146,B150)</f>
        <v>239690599.03999996</v>
      </c>
      <c r="C84" s="15">
        <f t="shared" si="26"/>
        <v>312940341.81999999</v>
      </c>
      <c r="D84" s="16">
        <f t="shared" si="26"/>
        <v>552630940.8599999</v>
      </c>
      <c r="E84" s="16">
        <f t="shared" si="26"/>
        <v>539658859.16999996</v>
      </c>
      <c r="F84" s="16">
        <f t="shared" si="26"/>
        <v>505242473.20999998</v>
      </c>
      <c r="G84" s="16">
        <f t="shared" si="26"/>
        <v>12972081.689999998</v>
      </c>
    </row>
    <row r="85" spans="1:7" x14ac:dyDescent="0.25">
      <c r="A85" s="17" t="s">
        <v>13</v>
      </c>
      <c r="B85" s="15">
        <f t="shared" ref="B85:G85" si="27">SUM(B86:B92)</f>
        <v>148786219</v>
      </c>
      <c r="C85" s="15">
        <f t="shared" si="27"/>
        <v>-1809057.87</v>
      </c>
      <c r="D85" s="16">
        <f t="shared" si="27"/>
        <v>146977161.13</v>
      </c>
      <c r="E85" s="16">
        <f t="shared" si="27"/>
        <v>146937191.65000001</v>
      </c>
      <c r="F85" s="16">
        <f t="shared" si="27"/>
        <v>144147061.77000001</v>
      </c>
      <c r="G85" s="16">
        <f t="shared" si="27"/>
        <v>39969.479999997653</v>
      </c>
    </row>
    <row r="86" spans="1:7" x14ac:dyDescent="0.25">
      <c r="A86" s="18" t="s">
        <v>14</v>
      </c>
      <c r="B86" s="19">
        <v>46042814</v>
      </c>
      <c r="C86" s="20">
        <v>-4551985.75</v>
      </c>
      <c r="D86" s="21">
        <f>B86+C86</f>
        <v>41490828.25</v>
      </c>
      <c r="E86" s="20">
        <v>41490828.25</v>
      </c>
      <c r="F86" s="20">
        <v>41490828.25</v>
      </c>
      <c r="G86" s="22">
        <f>D86-E86</f>
        <v>0</v>
      </c>
    </row>
    <row r="87" spans="1:7" x14ac:dyDescent="0.25">
      <c r="A87" s="18" t="s">
        <v>15</v>
      </c>
      <c r="B87" s="19">
        <v>2884536</v>
      </c>
      <c r="C87" s="20">
        <v>2295459.9500000002</v>
      </c>
      <c r="D87" s="21">
        <f t="shared" ref="D87:D92" si="28">B87+C87</f>
        <v>5179995.95</v>
      </c>
      <c r="E87" s="20">
        <v>5155026.43</v>
      </c>
      <c r="F87" s="20">
        <v>5033788.05</v>
      </c>
      <c r="G87" s="22">
        <f t="shared" ref="G87:G92" si="29">D87-E87</f>
        <v>24969.520000000484</v>
      </c>
    </row>
    <row r="88" spans="1:7" x14ac:dyDescent="0.25">
      <c r="A88" s="18" t="s">
        <v>16</v>
      </c>
      <c r="B88" s="19">
        <v>16823637</v>
      </c>
      <c r="C88" s="20">
        <v>5095213.08</v>
      </c>
      <c r="D88" s="21">
        <f t="shared" si="28"/>
        <v>21918850.079999998</v>
      </c>
      <c r="E88" s="20">
        <v>21903850.120000001</v>
      </c>
      <c r="F88" s="20">
        <v>21903850.120000001</v>
      </c>
      <c r="G88" s="22">
        <f t="shared" si="29"/>
        <v>14999.959999997169</v>
      </c>
    </row>
    <row r="89" spans="1:7" x14ac:dyDescent="0.25">
      <c r="A89" s="18" t="s">
        <v>17</v>
      </c>
      <c r="B89" s="19">
        <v>26979985</v>
      </c>
      <c r="C89" s="20">
        <v>1383378.01</v>
      </c>
      <c r="D89" s="21">
        <f t="shared" si="28"/>
        <v>28363363.010000002</v>
      </c>
      <c r="E89" s="20">
        <v>28363363.010000002</v>
      </c>
      <c r="F89" s="20">
        <v>25694471.510000002</v>
      </c>
      <c r="G89" s="22">
        <f t="shared" si="29"/>
        <v>0</v>
      </c>
    </row>
    <row r="90" spans="1:7" x14ac:dyDescent="0.25">
      <c r="A90" s="18" t="s">
        <v>18</v>
      </c>
      <c r="B90" s="19">
        <v>56055247</v>
      </c>
      <c r="C90" s="20">
        <v>-6031123.1600000001</v>
      </c>
      <c r="D90" s="21">
        <f t="shared" si="28"/>
        <v>50024123.840000004</v>
      </c>
      <c r="E90" s="20">
        <v>50024123.840000004</v>
      </c>
      <c r="F90" s="20">
        <v>50024123.840000004</v>
      </c>
      <c r="G90" s="22">
        <f t="shared" si="29"/>
        <v>0</v>
      </c>
    </row>
    <row r="91" spans="1:7" x14ac:dyDescent="0.25">
      <c r="A91" s="18" t="s">
        <v>19</v>
      </c>
      <c r="B91" s="23">
        <v>0</v>
      </c>
      <c r="C91" s="24">
        <v>0</v>
      </c>
      <c r="D91" s="21">
        <f t="shared" si="28"/>
        <v>0</v>
      </c>
      <c r="E91" s="24">
        <v>0</v>
      </c>
      <c r="F91" s="24">
        <v>0</v>
      </c>
      <c r="G91" s="22">
        <f t="shared" si="29"/>
        <v>0</v>
      </c>
    </row>
    <row r="92" spans="1:7" x14ac:dyDescent="0.25">
      <c r="A92" s="18" t="s">
        <v>20</v>
      </c>
      <c r="B92" s="23">
        <v>0</v>
      </c>
      <c r="C92" s="24">
        <v>0</v>
      </c>
      <c r="D92" s="21">
        <f t="shared" si="28"/>
        <v>0</v>
      </c>
      <c r="E92" s="24">
        <v>0</v>
      </c>
      <c r="F92" s="24">
        <v>0</v>
      </c>
      <c r="G92" s="22">
        <f t="shared" si="29"/>
        <v>0</v>
      </c>
    </row>
    <row r="93" spans="1:7" x14ac:dyDescent="0.25">
      <c r="A93" s="17" t="s">
        <v>21</v>
      </c>
      <c r="B93" s="15">
        <f t="shared" ref="B93:G93" si="30">SUM(B94:B102)</f>
        <v>15775299.199999999</v>
      </c>
      <c r="C93" s="15">
        <f t="shared" si="30"/>
        <v>2290908.46</v>
      </c>
      <c r="D93" s="16">
        <f t="shared" si="30"/>
        <v>18066207.66</v>
      </c>
      <c r="E93" s="16">
        <f t="shared" si="30"/>
        <v>18047117.270000003</v>
      </c>
      <c r="F93" s="16">
        <f t="shared" si="30"/>
        <v>18039065.270000003</v>
      </c>
      <c r="G93" s="16">
        <f t="shared" si="30"/>
        <v>19090.389999999017</v>
      </c>
    </row>
    <row r="94" spans="1:7" x14ac:dyDescent="0.25">
      <c r="A94" s="18" t="s">
        <v>22</v>
      </c>
      <c r="B94" s="19">
        <v>0</v>
      </c>
      <c r="C94" s="20">
        <v>13500</v>
      </c>
      <c r="D94" s="21">
        <f>B94+C94</f>
        <v>13500</v>
      </c>
      <c r="E94" s="20">
        <v>13467.6</v>
      </c>
      <c r="F94" s="20">
        <v>13467.6</v>
      </c>
      <c r="G94" s="22">
        <f>D94-E94</f>
        <v>32.399999999999636</v>
      </c>
    </row>
    <row r="95" spans="1:7" x14ac:dyDescent="0.25">
      <c r="A95" s="18" t="s">
        <v>23</v>
      </c>
      <c r="B95" s="19">
        <v>4000000</v>
      </c>
      <c r="C95" s="20">
        <v>716829.2</v>
      </c>
      <c r="D95" s="21">
        <f t="shared" ref="D95:D102" si="31">B95+C95</f>
        <v>4716829.2</v>
      </c>
      <c r="E95" s="20">
        <v>4716829.2</v>
      </c>
      <c r="F95" s="20">
        <v>4708777.2</v>
      </c>
      <c r="G95" s="22">
        <f t="shared" ref="G95:G102" si="32">D95-E95</f>
        <v>0</v>
      </c>
    </row>
    <row r="96" spans="1:7" x14ac:dyDescent="0.25">
      <c r="A96" s="18" t="s">
        <v>24</v>
      </c>
      <c r="B96" s="23">
        <v>0</v>
      </c>
      <c r="C96" s="24">
        <v>0</v>
      </c>
      <c r="D96" s="21">
        <f t="shared" si="31"/>
        <v>0</v>
      </c>
      <c r="E96" s="24">
        <v>0</v>
      </c>
      <c r="F96" s="24">
        <v>0</v>
      </c>
      <c r="G96" s="22">
        <f t="shared" si="32"/>
        <v>0</v>
      </c>
    </row>
    <row r="97" spans="1:7" x14ac:dyDescent="0.25">
      <c r="A97" s="18" t="s">
        <v>25</v>
      </c>
      <c r="B97" s="23">
        <v>0</v>
      </c>
      <c r="C97" s="20">
        <v>54067</v>
      </c>
      <c r="D97" s="21">
        <f t="shared" si="31"/>
        <v>54067</v>
      </c>
      <c r="E97" s="20">
        <v>54023.17</v>
      </c>
      <c r="F97" s="20">
        <v>54023.17</v>
      </c>
      <c r="G97" s="22">
        <f t="shared" si="32"/>
        <v>43.830000000001746</v>
      </c>
    </row>
    <row r="98" spans="1:7" x14ac:dyDescent="0.25">
      <c r="A98" s="29" t="s">
        <v>26</v>
      </c>
      <c r="B98" s="19">
        <v>0</v>
      </c>
      <c r="C98" s="20">
        <v>1557.54</v>
      </c>
      <c r="D98" s="21">
        <f t="shared" si="31"/>
        <v>1557.54</v>
      </c>
      <c r="E98" s="20">
        <v>1557.54</v>
      </c>
      <c r="F98" s="20">
        <v>1557.54</v>
      </c>
      <c r="G98" s="22">
        <f t="shared" si="32"/>
        <v>0</v>
      </c>
    </row>
    <row r="99" spans="1:7" x14ac:dyDescent="0.25">
      <c r="A99" s="18" t="s">
        <v>27</v>
      </c>
      <c r="B99" s="19">
        <v>11775299.199999999</v>
      </c>
      <c r="C99" s="20">
        <v>1300577.06</v>
      </c>
      <c r="D99" s="21">
        <f t="shared" si="31"/>
        <v>13075876.26</v>
      </c>
      <c r="E99" s="20">
        <v>13056934.300000001</v>
      </c>
      <c r="F99" s="20">
        <v>13056934.300000001</v>
      </c>
      <c r="G99" s="22">
        <f t="shared" si="32"/>
        <v>18941.959999999031</v>
      </c>
    </row>
    <row r="100" spans="1:7" x14ac:dyDescent="0.25">
      <c r="A100" s="18" t="s">
        <v>28</v>
      </c>
      <c r="B100" s="19">
        <v>0</v>
      </c>
      <c r="C100" s="20">
        <v>115997.87</v>
      </c>
      <c r="D100" s="21">
        <f t="shared" si="31"/>
        <v>115997.87</v>
      </c>
      <c r="E100" s="20">
        <v>115931.07</v>
      </c>
      <c r="F100" s="20">
        <v>115931.07</v>
      </c>
      <c r="G100" s="22">
        <f t="shared" si="32"/>
        <v>66.799999999988358</v>
      </c>
    </row>
    <row r="101" spans="1:7" x14ac:dyDescent="0.25">
      <c r="A101" s="18" t="s">
        <v>29</v>
      </c>
      <c r="B101" s="23">
        <v>0</v>
      </c>
      <c r="C101" s="24">
        <v>0</v>
      </c>
      <c r="D101" s="21">
        <f t="shared" si="31"/>
        <v>0</v>
      </c>
      <c r="E101" s="24">
        <v>0</v>
      </c>
      <c r="F101" s="24">
        <v>0</v>
      </c>
      <c r="G101" s="22">
        <f t="shared" si="32"/>
        <v>0</v>
      </c>
    </row>
    <row r="102" spans="1:7" x14ac:dyDescent="0.25">
      <c r="A102" s="18" t="s">
        <v>30</v>
      </c>
      <c r="B102" s="19">
        <v>0</v>
      </c>
      <c r="C102" s="20">
        <v>88379.79</v>
      </c>
      <c r="D102" s="21">
        <f t="shared" si="31"/>
        <v>88379.79</v>
      </c>
      <c r="E102" s="20">
        <v>88374.39</v>
      </c>
      <c r="F102" s="20">
        <v>88374.39</v>
      </c>
      <c r="G102" s="22">
        <f t="shared" si="32"/>
        <v>5.3999999999941792</v>
      </c>
    </row>
    <row r="103" spans="1:7" x14ac:dyDescent="0.25">
      <c r="A103" s="17" t="s">
        <v>31</v>
      </c>
      <c r="B103" s="15">
        <f t="shared" ref="B103:G103" si="33">SUM(B104:B112)</f>
        <v>9408189</v>
      </c>
      <c r="C103" s="15">
        <f t="shared" si="33"/>
        <v>213923465.76999998</v>
      </c>
      <c r="D103" s="16">
        <f t="shared" si="33"/>
        <v>223331654.76999998</v>
      </c>
      <c r="E103" s="16">
        <f t="shared" si="33"/>
        <v>223331654.76999998</v>
      </c>
      <c r="F103" s="16">
        <f t="shared" si="33"/>
        <v>217365067.84999999</v>
      </c>
      <c r="G103" s="16">
        <f t="shared" si="33"/>
        <v>0</v>
      </c>
    </row>
    <row r="104" spans="1:7" x14ac:dyDescent="0.25">
      <c r="A104" s="18" t="s">
        <v>32</v>
      </c>
      <c r="B104" s="19">
        <v>9194261</v>
      </c>
      <c r="C104" s="20">
        <v>11241693.539999999</v>
      </c>
      <c r="D104" s="21">
        <f>B104+C104</f>
        <v>20435954.539999999</v>
      </c>
      <c r="E104" s="20">
        <v>20435954.539999999</v>
      </c>
      <c r="F104" s="20">
        <v>14469367.619999999</v>
      </c>
      <c r="G104" s="22">
        <f>D104-E104</f>
        <v>0</v>
      </c>
    </row>
    <row r="105" spans="1:7" x14ac:dyDescent="0.25">
      <c r="A105" s="18" t="s">
        <v>33</v>
      </c>
      <c r="B105" s="19">
        <v>0</v>
      </c>
      <c r="C105" s="20">
        <v>28000</v>
      </c>
      <c r="D105" s="21">
        <f t="shared" ref="D105:D112" si="34">B105+C105</f>
        <v>28000</v>
      </c>
      <c r="E105" s="20">
        <v>28000</v>
      </c>
      <c r="F105" s="20">
        <v>28000</v>
      </c>
      <c r="G105" s="22">
        <f t="shared" ref="G105:G112" si="35">D105-E105</f>
        <v>0</v>
      </c>
    </row>
    <row r="106" spans="1:7" x14ac:dyDescent="0.25">
      <c r="A106" s="18" t="s">
        <v>34</v>
      </c>
      <c r="B106" s="19">
        <v>213928</v>
      </c>
      <c r="C106" s="20">
        <v>185589678.31999999</v>
      </c>
      <c r="D106" s="21">
        <f t="shared" si="34"/>
        <v>185803606.31999999</v>
      </c>
      <c r="E106" s="20">
        <v>185803606.31999999</v>
      </c>
      <c r="F106" s="20">
        <v>185803606.31999999</v>
      </c>
      <c r="G106" s="22">
        <f t="shared" si="35"/>
        <v>0</v>
      </c>
    </row>
    <row r="107" spans="1:7" x14ac:dyDescent="0.25">
      <c r="A107" s="18" t="s">
        <v>35</v>
      </c>
      <c r="B107" s="19">
        <v>0</v>
      </c>
      <c r="C107" s="20">
        <v>31999.91</v>
      </c>
      <c r="D107" s="21">
        <f t="shared" si="34"/>
        <v>31999.91</v>
      </c>
      <c r="E107" s="20">
        <v>31999.91</v>
      </c>
      <c r="F107" s="20">
        <v>31999.91</v>
      </c>
      <c r="G107" s="22">
        <f t="shared" si="35"/>
        <v>0</v>
      </c>
    </row>
    <row r="108" spans="1:7" x14ac:dyDescent="0.25">
      <c r="A108" s="18" t="s">
        <v>36</v>
      </c>
      <c r="B108" s="19">
        <v>0</v>
      </c>
      <c r="C108" s="20">
        <v>1492094</v>
      </c>
      <c r="D108" s="21">
        <f t="shared" si="34"/>
        <v>1492094</v>
      </c>
      <c r="E108" s="20">
        <v>1492094</v>
      </c>
      <c r="F108" s="20">
        <v>1492094</v>
      </c>
      <c r="G108" s="22">
        <f t="shared" si="35"/>
        <v>0</v>
      </c>
    </row>
    <row r="109" spans="1:7" x14ac:dyDescent="0.25">
      <c r="A109" s="18" t="s">
        <v>37</v>
      </c>
      <c r="B109" s="23">
        <v>0</v>
      </c>
      <c r="C109" s="24">
        <v>0</v>
      </c>
      <c r="D109" s="21">
        <f t="shared" si="34"/>
        <v>0</v>
      </c>
      <c r="E109" s="24">
        <v>0</v>
      </c>
      <c r="F109" s="24">
        <v>0</v>
      </c>
      <c r="G109" s="22">
        <f t="shared" si="35"/>
        <v>0</v>
      </c>
    </row>
    <row r="110" spans="1:7" x14ac:dyDescent="0.25">
      <c r="A110" s="18" t="s">
        <v>38</v>
      </c>
      <c r="B110" s="23">
        <v>0</v>
      </c>
      <c r="C110" s="24">
        <v>0</v>
      </c>
      <c r="D110" s="21">
        <f t="shared" si="34"/>
        <v>0</v>
      </c>
      <c r="E110" s="24">
        <v>0</v>
      </c>
      <c r="F110" s="24">
        <v>0</v>
      </c>
      <c r="G110" s="22">
        <f t="shared" si="35"/>
        <v>0</v>
      </c>
    </row>
    <row r="111" spans="1:7" x14ac:dyDescent="0.25">
      <c r="A111" s="18" t="s">
        <v>39</v>
      </c>
      <c r="B111" s="19">
        <v>0</v>
      </c>
      <c r="C111" s="20">
        <v>15540000</v>
      </c>
      <c r="D111" s="21">
        <f t="shared" si="34"/>
        <v>15540000</v>
      </c>
      <c r="E111" s="20">
        <v>15540000</v>
      </c>
      <c r="F111" s="20">
        <v>15540000</v>
      </c>
      <c r="G111" s="22">
        <f t="shared" si="35"/>
        <v>0</v>
      </c>
    </row>
    <row r="112" spans="1:7" x14ac:dyDescent="0.25">
      <c r="A112" s="18" t="s">
        <v>40</v>
      </c>
      <c r="B112" s="23">
        <v>0</v>
      </c>
      <c r="C112" s="24">
        <v>0</v>
      </c>
      <c r="D112" s="21">
        <f t="shared" si="34"/>
        <v>0</v>
      </c>
      <c r="E112" s="24">
        <v>0</v>
      </c>
      <c r="F112" s="24">
        <v>0</v>
      </c>
      <c r="G112" s="22">
        <f t="shared" si="35"/>
        <v>0</v>
      </c>
    </row>
    <row r="113" spans="1:7" x14ac:dyDescent="0.25">
      <c r="A113" s="17" t="s">
        <v>41</v>
      </c>
      <c r="B113" s="15">
        <f t="shared" ref="B113:G113" si="36">SUM(B114:B122)</f>
        <v>3166853.04</v>
      </c>
      <c r="C113" s="15">
        <f t="shared" si="36"/>
        <v>462000</v>
      </c>
      <c r="D113" s="16">
        <f t="shared" si="36"/>
        <v>3628853.04</v>
      </c>
      <c r="E113" s="16">
        <f t="shared" si="36"/>
        <v>3628853.04</v>
      </c>
      <c r="F113" s="16">
        <f t="shared" si="36"/>
        <v>3628853.04</v>
      </c>
      <c r="G113" s="16">
        <f t="shared" si="36"/>
        <v>0</v>
      </c>
    </row>
    <row r="114" spans="1:7" x14ac:dyDescent="0.25">
      <c r="A114" s="18" t="s">
        <v>42</v>
      </c>
      <c r="B114" s="19">
        <v>3166853.04</v>
      </c>
      <c r="C114" s="20">
        <v>0</v>
      </c>
      <c r="D114" s="21">
        <f>B114+C114</f>
        <v>3166853.04</v>
      </c>
      <c r="E114" s="20">
        <v>3166853.04</v>
      </c>
      <c r="F114" s="20">
        <v>3166853.04</v>
      </c>
      <c r="G114" s="22">
        <f>D114-E114</f>
        <v>0</v>
      </c>
    </row>
    <row r="115" spans="1:7" x14ac:dyDescent="0.25">
      <c r="A115" s="18" t="s">
        <v>43</v>
      </c>
      <c r="B115" s="23">
        <v>0</v>
      </c>
      <c r="C115" s="24">
        <v>0</v>
      </c>
      <c r="D115" s="21">
        <f t="shared" ref="D115:D122" si="37">B115+C115</f>
        <v>0</v>
      </c>
      <c r="E115" s="24">
        <v>0</v>
      </c>
      <c r="F115" s="24">
        <v>0</v>
      </c>
      <c r="G115" s="22">
        <f t="shared" ref="G115:G122" si="38">D115-E115</f>
        <v>0</v>
      </c>
    </row>
    <row r="116" spans="1:7" x14ac:dyDescent="0.25">
      <c r="A116" s="18" t="s">
        <v>44</v>
      </c>
      <c r="B116" s="23">
        <v>0</v>
      </c>
      <c r="C116" s="24">
        <v>0</v>
      </c>
      <c r="D116" s="21">
        <f t="shared" si="37"/>
        <v>0</v>
      </c>
      <c r="E116" s="24">
        <v>0</v>
      </c>
      <c r="F116" s="24">
        <v>0</v>
      </c>
      <c r="G116" s="22">
        <f t="shared" si="38"/>
        <v>0</v>
      </c>
    </row>
    <row r="117" spans="1:7" x14ac:dyDescent="0.25">
      <c r="A117" s="18" t="s">
        <v>45</v>
      </c>
      <c r="B117" s="19">
        <v>0</v>
      </c>
      <c r="C117" s="20">
        <v>462000</v>
      </c>
      <c r="D117" s="21">
        <f t="shared" si="37"/>
        <v>462000</v>
      </c>
      <c r="E117" s="20">
        <v>462000</v>
      </c>
      <c r="F117" s="20">
        <v>462000</v>
      </c>
      <c r="G117" s="22">
        <f t="shared" si="38"/>
        <v>0</v>
      </c>
    </row>
    <row r="118" spans="1:7" x14ac:dyDescent="0.25">
      <c r="A118" s="18" t="s">
        <v>46</v>
      </c>
      <c r="B118" s="23">
        <v>0</v>
      </c>
      <c r="C118" s="24">
        <v>0</v>
      </c>
      <c r="D118" s="21">
        <f t="shared" si="37"/>
        <v>0</v>
      </c>
      <c r="E118" s="24">
        <v>0</v>
      </c>
      <c r="F118" s="24">
        <v>0</v>
      </c>
      <c r="G118" s="22">
        <f t="shared" si="38"/>
        <v>0</v>
      </c>
    </row>
    <row r="119" spans="1:7" x14ac:dyDescent="0.25">
      <c r="A119" s="18" t="s">
        <v>47</v>
      </c>
      <c r="B119" s="23">
        <v>0</v>
      </c>
      <c r="C119" s="24">
        <v>0</v>
      </c>
      <c r="D119" s="21">
        <f t="shared" si="37"/>
        <v>0</v>
      </c>
      <c r="E119" s="24">
        <v>0</v>
      </c>
      <c r="F119" s="24">
        <v>0</v>
      </c>
      <c r="G119" s="22">
        <f t="shared" si="38"/>
        <v>0</v>
      </c>
    </row>
    <row r="120" spans="1:7" x14ac:dyDescent="0.25">
      <c r="A120" s="18" t="s">
        <v>48</v>
      </c>
      <c r="B120" s="23">
        <v>0</v>
      </c>
      <c r="C120" s="24">
        <v>0</v>
      </c>
      <c r="D120" s="21">
        <f t="shared" si="37"/>
        <v>0</v>
      </c>
      <c r="E120" s="24">
        <v>0</v>
      </c>
      <c r="F120" s="24">
        <v>0</v>
      </c>
      <c r="G120" s="22">
        <f t="shared" si="38"/>
        <v>0</v>
      </c>
    </row>
    <row r="121" spans="1:7" x14ac:dyDescent="0.25">
      <c r="A121" s="18" t="s">
        <v>49</v>
      </c>
      <c r="B121" s="23">
        <v>0</v>
      </c>
      <c r="C121" s="24">
        <v>0</v>
      </c>
      <c r="D121" s="21">
        <f t="shared" si="37"/>
        <v>0</v>
      </c>
      <c r="E121" s="24">
        <v>0</v>
      </c>
      <c r="F121" s="24">
        <v>0</v>
      </c>
      <c r="G121" s="22">
        <f t="shared" si="38"/>
        <v>0</v>
      </c>
    </row>
    <row r="122" spans="1:7" x14ac:dyDescent="0.25">
      <c r="A122" s="18" t="s">
        <v>50</v>
      </c>
      <c r="B122" s="23">
        <v>0</v>
      </c>
      <c r="C122" s="24">
        <v>0</v>
      </c>
      <c r="D122" s="21">
        <f t="shared" si="37"/>
        <v>0</v>
      </c>
      <c r="E122" s="24">
        <v>0</v>
      </c>
      <c r="F122" s="24">
        <v>0</v>
      </c>
      <c r="G122" s="22">
        <f t="shared" si="38"/>
        <v>0</v>
      </c>
    </row>
    <row r="123" spans="1:7" x14ac:dyDescent="0.25">
      <c r="A123" s="17" t="s">
        <v>51</v>
      </c>
      <c r="B123" s="15">
        <f t="shared" ref="B123:G123" si="39">SUM(B124:B132)</f>
        <v>0</v>
      </c>
      <c r="C123" s="15">
        <f t="shared" si="39"/>
        <v>4323288</v>
      </c>
      <c r="D123" s="16">
        <f t="shared" si="39"/>
        <v>4323288</v>
      </c>
      <c r="E123" s="16">
        <f t="shared" si="39"/>
        <v>4056072.2800000003</v>
      </c>
      <c r="F123" s="16">
        <f t="shared" si="39"/>
        <v>4056072.2800000003</v>
      </c>
      <c r="G123" s="16">
        <f t="shared" si="39"/>
        <v>267215.71999999997</v>
      </c>
    </row>
    <row r="124" spans="1:7" x14ac:dyDescent="0.25">
      <c r="A124" s="18" t="s">
        <v>52</v>
      </c>
      <c r="B124" s="19">
        <v>0</v>
      </c>
      <c r="C124" s="20">
        <v>103500</v>
      </c>
      <c r="D124" s="22">
        <f>B124+C124</f>
        <v>103500</v>
      </c>
      <c r="E124" s="20">
        <v>84909.68</v>
      </c>
      <c r="F124" s="20">
        <v>84909.68</v>
      </c>
      <c r="G124" s="22">
        <f>D124-E124</f>
        <v>18590.320000000007</v>
      </c>
    </row>
    <row r="125" spans="1:7" x14ac:dyDescent="0.25">
      <c r="A125" s="18" t="s">
        <v>53</v>
      </c>
      <c r="B125" s="19">
        <v>0</v>
      </c>
      <c r="C125" s="20">
        <v>202000</v>
      </c>
      <c r="D125" s="22">
        <f t="shared" ref="D125:D132" si="40">B125+C125</f>
        <v>202000</v>
      </c>
      <c r="E125" s="20">
        <v>201996.6</v>
      </c>
      <c r="F125" s="20">
        <v>201996.6</v>
      </c>
      <c r="G125" s="22">
        <f t="shared" ref="G125:G131" si="41">D125-E125</f>
        <v>3.3999999999941792</v>
      </c>
    </row>
    <row r="126" spans="1:7" x14ac:dyDescent="0.25">
      <c r="A126" s="18" t="s">
        <v>54</v>
      </c>
      <c r="B126" s="23">
        <v>0</v>
      </c>
      <c r="C126" s="24">
        <v>0</v>
      </c>
      <c r="D126" s="22">
        <f t="shared" si="40"/>
        <v>0</v>
      </c>
      <c r="E126" s="24">
        <v>0</v>
      </c>
      <c r="F126" s="24">
        <v>0</v>
      </c>
      <c r="G126" s="22">
        <f t="shared" si="41"/>
        <v>0</v>
      </c>
    </row>
    <row r="127" spans="1:7" x14ac:dyDescent="0.25">
      <c r="A127" s="18" t="s">
        <v>55</v>
      </c>
      <c r="B127" s="19">
        <v>0</v>
      </c>
      <c r="C127" s="20">
        <v>3948172</v>
      </c>
      <c r="D127" s="22">
        <f t="shared" si="40"/>
        <v>3948172</v>
      </c>
      <c r="E127" s="20">
        <v>3699600</v>
      </c>
      <c r="F127" s="20">
        <v>3699600</v>
      </c>
      <c r="G127" s="22">
        <f t="shared" si="41"/>
        <v>248572</v>
      </c>
    </row>
    <row r="128" spans="1:7" x14ac:dyDescent="0.25">
      <c r="A128" s="18" t="s">
        <v>56</v>
      </c>
      <c r="B128" s="23">
        <v>0</v>
      </c>
      <c r="C128" s="24">
        <v>0</v>
      </c>
      <c r="D128" s="22">
        <f t="shared" si="40"/>
        <v>0</v>
      </c>
      <c r="E128" s="24">
        <v>0</v>
      </c>
      <c r="F128" s="24">
        <v>0</v>
      </c>
      <c r="G128" s="22">
        <f t="shared" si="41"/>
        <v>0</v>
      </c>
    </row>
    <row r="129" spans="1:7" x14ac:dyDescent="0.25">
      <c r="A129" s="18" t="s">
        <v>57</v>
      </c>
      <c r="B129" s="19">
        <v>0</v>
      </c>
      <c r="C129" s="20">
        <v>69616</v>
      </c>
      <c r="D129" s="22">
        <f t="shared" si="40"/>
        <v>69616</v>
      </c>
      <c r="E129" s="20">
        <v>69566</v>
      </c>
      <c r="F129" s="20">
        <v>69566</v>
      </c>
      <c r="G129" s="22">
        <f t="shared" si="41"/>
        <v>50</v>
      </c>
    </row>
    <row r="130" spans="1:7" x14ac:dyDescent="0.25">
      <c r="A130" s="18" t="s">
        <v>58</v>
      </c>
      <c r="B130" s="23">
        <v>0</v>
      </c>
      <c r="C130" s="24">
        <v>0</v>
      </c>
      <c r="D130" s="22">
        <f t="shared" si="40"/>
        <v>0</v>
      </c>
      <c r="E130" s="24">
        <v>0</v>
      </c>
      <c r="F130" s="24">
        <v>0</v>
      </c>
      <c r="G130" s="22">
        <f t="shared" si="41"/>
        <v>0</v>
      </c>
    </row>
    <row r="131" spans="1:7" x14ac:dyDescent="0.25">
      <c r="A131" s="18" t="s">
        <v>59</v>
      </c>
      <c r="B131" s="23">
        <v>0</v>
      </c>
      <c r="C131" s="24">
        <v>0</v>
      </c>
      <c r="D131" s="22">
        <f t="shared" si="40"/>
        <v>0</v>
      </c>
      <c r="E131" s="24">
        <v>0</v>
      </c>
      <c r="F131" s="24">
        <v>0</v>
      </c>
      <c r="G131" s="22">
        <f t="shared" si="41"/>
        <v>0</v>
      </c>
    </row>
    <row r="132" spans="1:7" x14ac:dyDescent="0.25">
      <c r="A132" s="18" t="s">
        <v>60</v>
      </c>
      <c r="B132" s="23">
        <v>0</v>
      </c>
      <c r="C132" s="24">
        <v>0</v>
      </c>
      <c r="D132" s="22">
        <f t="shared" si="40"/>
        <v>0</v>
      </c>
      <c r="E132" s="24">
        <v>0</v>
      </c>
      <c r="F132" s="24">
        <v>0</v>
      </c>
      <c r="G132" s="22">
        <f>D132-E132</f>
        <v>0</v>
      </c>
    </row>
    <row r="133" spans="1:7" x14ac:dyDescent="0.25">
      <c r="A133" s="17" t="s">
        <v>61</v>
      </c>
      <c r="B133" s="15">
        <f t="shared" ref="B133:G133" si="42">SUM(B134:B136)</f>
        <v>55554038.799999997</v>
      </c>
      <c r="C133" s="15">
        <f t="shared" si="42"/>
        <v>79097549.670000002</v>
      </c>
      <c r="D133" s="16">
        <f t="shared" si="42"/>
        <v>134651588.47</v>
      </c>
      <c r="E133" s="16">
        <f t="shared" si="42"/>
        <v>122075041.98999999</v>
      </c>
      <c r="F133" s="16">
        <f t="shared" si="42"/>
        <v>99506983.930000007</v>
      </c>
      <c r="G133" s="16">
        <f t="shared" si="42"/>
        <v>12576546.480000004</v>
      </c>
    </row>
    <row r="134" spans="1:7" x14ac:dyDescent="0.25">
      <c r="A134" s="18" t="s">
        <v>62</v>
      </c>
      <c r="B134" s="19">
        <v>55554038.799999997</v>
      </c>
      <c r="C134" s="20">
        <v>57552098.950000003</v>
      </c>
      <c r="D134" s="21">
        <f>B134+C134</f>
        <v>113106137.75</v>
      </c>
      <c r="E134" s="20">
        <v>109851408.98999999</v>
      </c>
      <c r="F134" s="20">
        <v>88133369.530000001</v>
      </c>
      <c r="G134" s="22">
        <f>D134-E134</f>
        <v>3254728.7600000054</v>
      </c>
    </row>
    <row r="135" spans="1:7" x14ac:dyDescent="0.25">
      <c r="A135" s="18" t="s">
        <v>63</v>
      </c>
      <c r="B135" s="19">
        <v>0</v>
      </c>
      <c r="C135" s="20">
        <v>21545450.719999999</v>
      </c>
      <c r="D135" s="21">
        <f t="shared" ref="D135:D136" si="43">B135+C135</f>
        <v>21545450.719999999</v>
      </c>
      <c r="E135" s="20">
        <v>12223633</v>
      </c>
      <c r="F135" s="20">
        <v>11373614.4</v>
      </c>
      <c r="G135" s="22">
        <f>D135-E135</f>
        <v>9321817.7199999988</v>
      </c>
    </row>
    <row r="136" spans="1:7" x14ac:dyDescent="0.25">
      <c r="A136" s="18" t="s">
        <v>64</v>
      </c>
      <c r="B136" s="23">
        <v>0</v>
      </c>
      <c r="C136" s="24">
        <v>0</v>
      </c>
      <c r="D136" s="21">
        <f t="shared" si="43"/>
        <v>0</v>
      </c>
      <c r="E136" s="24">
        <v>0</v>
      </c>
      <c r="F136" s="24">
        <v>0</v>
      </c>
      <c r="G136" s="22">
        <f>D136-E136</f>
        <v>0</v>
      </c>
    </row>
    <row r="137" spans="1:7" x14ac:dyDescent="0.25">
      <c r="A137" s="17" t="s">
        <v>65</v>
      </c>
      <c r="B137" s="15">
        <f t="shared" ref="B137:G137" si="44">SUM(B138:B142,B144:B145)</f>
        <v>0</v>
      </c>
      <c r="C137" s="15">
        <f t="shared" si="44"/>
        <v>0</v>
      </c>
      <c r="D137" s="16">
        <f t="shared" si="44"/>
        <v>0</v>
      </c>
      <c r="E137" s="16">
        <f t="shared" si="44"/>
        <v>0</v>
      </c>
      <c r="F137" s="16">
        <f t="shared" si="44"/>
        <v>0</v>
      </c>
      <c r="G137" s="16">
        <f t="shared" si="44"/>
        <v>0</v>
      </c>
    </row>
    <row r="138" spans="1:7" x14ac:dyDescent="0.25">
      <c r="A138" s="18" t="s">
        <v>66</v>
      </c>
      <c r="B138" s="26">
        <v>0</v>
      </c>
      <c r="C138" s="26">
        <v>0</v>
      </c>
      <c r="D138" s="22">
        <f>B138+C138</f>
        <v>0</v>
      </c>
      <c r="E138" s="22">
        <v>0</v>
      </c>
      <c r="F138" s="22">
        <v>0</v>
      </c>
      <c r="G138" s="22">
        <f>D138-E138</f>
        <v>0</v>
      </c>
    </row>
    <row r="139" spans="1:7" x14ac:dyDescent="0.25">
      <c r="A139" s="18" t="s">
        <v>67</v>
      </c>
      <c r="B139" s="26">
        <v>0</v>
      </c>
      <c r="C139" s="26">
        <v>0</v>
      </c>
      <c r="D139" s="22">
        <f t="shared" ref="D139:D145" si="45">B139+C139</f>
        <v>0</v>
      </c>
      <c r="E139" s="22">
        <v>0</v>
      </c>
      <c r="F139" s="22">
        <v>0</v>
      </c>
      <c r="G139" s="22">
        <f t="shared" ref="G139:G145" si="46">D139-E139</f>
        <v>0</v>
      </c>
    </row>
    <row r="140" spans="1:7" x14ac:dyDescent="0.25">
      <c r="A140" s="18" t="s">
        <v>68</v>
      </c>
      <c r="B140" s="26">
        <v>0</v>
      </c>
      <c r="C140" s="26">
        <v>0</v>
      </c>
      <c r="D140" s="22">
        <f t="shared" si="45"/>
        <v>0</v>
      </c>
      <c r="E140" s="22">
        <v>0</v>
      </c>
      <c r="F140" s="22">
        <v>0</v>
      </c>
      <c r="G140" s="22">
        <f t="shared" si="46"/>
        <v>0</v>
      </c>
    </row>
    <row r="141" spans="1:7" x14ac:dyDescent="0.25">
      <c r="A141" s="18" t="s">
        <v>69</v>
      </c>
      <c r="B141" s="26">
        <v>0</v>
      </c>
      <c r="C141" s="26">
        <v>0</v>
      </c>
      <c r="D141" s="22">
        <f t="shared" si="45"/>
        <v>0</v>
      </c>
      <c r="E141" s="22">
        <v>0</v>
      </c>
      <c r="F141" s="22">
        <v>0</v>
      </c>
      <c r="G141" s="22">
        <f t="shared" si="46"/>
        <v>0</v>
      </c>
    </row>
    <row r="142" spans="1:7" x14ac:dyDescent="0.25">
      <c r="A142" s="18" t="s">
        <v>70</v>
      </c>
      <c r="B142" s="26">
        <v>0</v>
      </c>
      <c r="C142" s="26">
        <v>0</v>
      </c>
      <c r="D142" s="22">
        <f t="shared" si="45"/>
        <v>0</v>
      </c>
      <c r="E142" s="22">
        <v>0</v>
      </c>
      <c r="F142" s="22">
        <v>0</v>
      </c>
      <c r="G142" s="22">
        <f t="shared" si="46"/>
        <v>0</v>
      </c>
    </row>
    <row r="143" spans="1:7" x14ac:dyDescent="0.25">
      <c r="A143" s="18" t="s">
        <v>71</v>
      </c>
      <c r="B143" s="26">
        <v>0</v>
      </c>
      <c r="C143" s="26">
        <v>0</v>
      </c>
      <c r="D143" s="22">
        <f t="shared" si="45"/>
        <v>0</v>
      </c>
      <c r="E143" s="22">
        <v>0</v>
      </c>
      <c r="F143" s="22">
        <v>0</v>
      </c>
      <c r="G143" s="22">
        <f t="shared" si="46"/>
        <v>0</v>
      </c>
    </row>
    <row r="144" spans="1:7" x14ac:dyDescent="0.25">
      <c r="A144" s="18" t="s">
        <v>72</v>
      </c>
      <c r="B144" s="26">
        <v>0</v>
      </c>
      <c r="C144" s="26">
        <v>0</v>
      </c>
      <c r="D144" s="22">
        <f t="shared" si="45"/>
        <v>0</v>
      </c>
      <c r="E144" s="22">
        <v>0</v>
      </c>
      <c r="F144" s="22">
        <v>0</v>
      </c>
      <c r="G144" s="22">
        <f t="shared" si="46"/>
        <v>0</v>
      </c>
    </row>
    <row r="145" spans="1:7" x14ac:dyDescent="0.25">
      <c r="A145" s="18" t="s">
        <v>73</v>
      </c>
      <c r="B145" s="26">
        <v>0</v>
      </c>
      <c r="C145" s="26">
        <v>0</v>
      </c>
      <c r="D145" s="22">
        <f t="shared" si="45"/>
        <v>0</v>
      </c>
      <c r="E145" s="22">
        <v>0</v>
      </c>
      <c r="F145" s="22">
        <v>0</v>
      </c>
      <c r="G145" s="22">
        <f t="shared" si="46"/>
        <v>0</v>
      </c>
    </row>
    <row r="146" spans="1:7" x14ac:dyDescent="0.25">
      <c r="A146" s="17" t="s">
        <v>74</v>
      </c>
      <c r="B146" s="15">
        <f t="shared" ref="B146:G146" si="47">SUM(B147:B149)</f>
        <v>7000000</v>
      </c>
      <c r="C146" s="15">
        <f t="shared" si="47"/>
        <v>14652187.789999999</v>
      </c>
      <c r="D146" s="16">
        <f t="shared" si="47"/>
        <v>21652187.789999999</v>
      </c>
      <c r="E146" s="16">
        <f t="shared" si="47"/>
        <v>21582928.170000002</v>
      </c>
      <c r="F146" s="16">
        <f t="shared" si="47"/>
        <v>18499369.07</v>
      </c>
      <c r="G146" s="16">
        <f t="shared" si="47"/>
        <v>69259.619999997318</v>
      </c>
    </row>
    <row r="147" spans="1:7" x14ac:dyDescent="0.25">
      <c r="A147" s="18" t="s">
        <v>75</v>
      </c>
      <c r="B147" s="23">
        <v>0</v>
      </c>
      <c r="C147" s="24">
        <v>0</v>
      </c>
      <c r="D147" s="21">
        <f>B147+C147</f>
        <v>0</v>
      </c>
      <c r="E147" s="24">
        <v>0</v>
      </c>
      <c r="F147" s="24">
        <v>0</v>
      </c>
      <c r="G147" s="22">
        <f>D147-E147</f>
        <v>0</v>
      </c>
    </row>
    <row r="148" spans="1:7" x14ac:dyDescent="0.25">
      <c r="A148" s="18" t="s">
        <v>76</v>
      </c>
      <c r="B148" s="23">
        <v>0</v>
      </c>
      <c r="C148" s="24">
        <v>0</v>
      </c>
      <c r="D148" s="21">
        <f>B148+C148</f>
        <v>0</v>
      </c>
      <c r="E148" s="24">
        <v>0</v>
      </c>
      <c r="F148" s="24">
        <v>0</v>
      </c>
      <c r="G148" s="22">
        <f>D148-E148</f>
        <v>0</v>
      </c>
    </row>
    <row r="149" spans="1:7" x14ac:dyDescent="0.25">
      <c r="A149" s="18" t="s">
        <v>77</v>
      </c>
      <c r="B149" s="19">
        <v>7000000</v>
      </c>
      <c r="C149" s="20">
        <v>14652187.789999999</v>
      </c>
      <c r="D149" s="21">
        <f>B149+C149</f>
        <v>21652187.789999999</v>
      </c>
      <c r="E149" s="20">
        <v>21582928.170000002</v>
      </c>
      <c r="F149" s="20">
        <v>18499369.07</v>
      </c>
      <c r="G149" s="22">
        <f>D149-E149</f>
        <v>69259.619999997318</v>
      </c>
    </row>
    <row r="150" spans="1:7" x14ac:dyDescent="0.25">
      <c r="A150" s="17" t="s">
        <v>78</v>
      </c>
      <c r="B150" s="15">
        <f t="shared" ref="B150:G150" si="48">SUM(B151:B157)</f>
        <v>0</v>
      </c>
      <c r="C150" s="15">
        <f t="shared" si="48"/>
        <v>0</v>
      </c>
      <c r="D150" s="16">
        <f t="shared" si="48"/>
        <v>0</v>
      </c>
      <c r="E150" s="16">
        <f t="shared" si="48"/>
        <v>0</v>
      </c>
      <c r="F150" s="16">
        <f t="shared" si="48"/>
        <v>0</v>
      </c>
      <c r="G150" s="16">
        <f t="shared" si="48"/>
        <v>0</v>
      </c>
    </row>
    <row r="151" spans="1:7" x14ac:dyDescent="0.25">
      <c r="A151" s="18" t="s">
        <v>79</v>
      </c>
      <c r="B151" s="26">
        <v>0</v>
      </c>
      <c r="C151" s="26">
        <v>0</v>
      </c>
      <c r="D151" s="22">
        <f>B151+C151</f>
        <v>0</v>
      </c>
      <c r="E151" s="22">
        <v>0</v>
      </c>
      <c r="F151" s="22">
        <v>0</v>
      </c>
      <c r="G151" s="22">
        <f>D151-E151</f>
        <v>0</v>
      </c>
    </row>
    <row r="152" spans="1:7" x14ac:dyDescent="0.25">
      <c r="A152" s="18" t="s">
        <v>80</v>
      </c>
      <c r="B152" s="26">
        <v>0</v>
      </c>
      <c r="C152" s="26">
        <v>0</v>
      </c>
      <c r="D152" s="22">
        <f t="shared" ref="D152:D157" si="49">B152+C152</f>
        <v>0</v>
      </c>
      <c r="E152" s="22">
        <v>0</v>
      </c>
      <c r="F152" s="22">
        <v>0</v>
      </c>
      <c r="G152" s="22">
        <f t="shared" ref="G152:G157" si="50">D152-E152</f>
        <v>0</v>
      </c>
    </row>
    <row r="153" spans="1:7" x14ac:dyDescent="0.25">
      <c r="A153" s="18" t="s">
        <v>81</v>
      </c>
      <c r="B153" s="26">
        <v>0</v>
      </c>
      <c r="C153" s="26">
        <v>0</v>
      </c>
      <c r="D153" s="22">
        <f t="shared" si="49"/>
        <v>0</v>
      </c>
      <c r="E153" s="22">
        <v>0</v>
      </c>
      <c r="F153" s="22">
        <v>0</v>
      </c>
      <c r="G153" s="22">
        <f t="shared" si="50"/>
        <v>0</v>
      </c>
    </row>
    <row r="154" spans="1:7" x14ac:dyDescent="0.25">
      <c r="A154" s="29" t="s">
        <v>82</v>
      </c>
      <c r="B154" s="26">
        <v>0</v>
      </c>
      <c r="C154" s="26">
        <v>0</v>
      </c>
      <c r="D154" s="22">
        <f t="shared" si="49"/>
        <v>0</v>
      </c>
      <c r="E154" s="22">
        <v>0</v>
      </c>
      <c r="F154" s="22">
        <v>0</v>
      </c>
      <c r="G154" s="22">
        <f t="shared" si="50"/>
        <v>0</v>
      </c>
    </row>
    <row r="155" spans="1:7" x14ac:dyDescent="0.25">
      <c r="A155" s="18" t="s">
        <v>83</v>
      </c>
      <c r="B155" s="26">
        <v>0</v>
      </c>
      <c r="C155" s="26">
        <v>0</v>
      </c>
      <c r="D155" s="22">
        <f t="shared" si="49"/>
        <v>0</v>
      </c>
      <c r="E155" s="22">
        <v>0</v>
      </c>
      <c r="F155" s="22">
        <v>0</v>
      </c>
      <c r="G155" s="22">
        <f t="shared" si="50"/>
        <v>0</v>
      </c>
    </row>
    <row r="156" spans="1:7" x14ac:dyDescent="0.25">
      <c r="A156" s="18" t="s">
        <v>84</v>
      </c>
      <c r="B156" s="26">
        <v>0</v>
      </c>
      <c r="C156" s="26">
        <v>0</v>
      </c>
      <c r="D156" s="22">
        <f t="shared" si="49"/>
        <v>0</v>
      </c>
      <c r="E156" s="22">
        <v>0</v>
      </c>
      <c r="F156" s="22">
        <v>0</v>
      </c>
      <c r="G156" s="22">
        <f t="shared" si="50"/>
        <v>0</v>
      </c>
    </row>
    <row r="157" spans="1:7" x14ac:dyDescent="0.25">
      <c r="A157" s="18" t="s">
        <v>85</v>
      </c>
      <c r="B157" s="26">
        <v>0</v>
      </c>
      <c r="C157" s="26">
        <v>0</v>
      </c>
      <c r="D157" s="22">
        <f t="shared" si="49"/>
        <v>0</v>
      </c>
      <c r="E157" s="22">
        <v>0</v>
      </c>
      <c r="F157" s="22">
        <v>0</v>
      </c>
      <c r="G157" s="22">
        <f t="shared" si="50"/>
        <v>0</v>
      </c>
    </row>
    <row r="158" spans="1:7" x14ac:dyDescent="0.25">
      <c r="A158" s="30"/>
      <c r="B158" s="31"/>
      <c r="C158" s="31"/>
      <c r="D158" s="32"/>
      <c r="E158" s="32"/>
      <c r="F158" s="32"/>
      <c r="G158" s="32"/>
    </row>
    <row r="159" spans="1:7" x14ac:dyDescent="0.25">
      <c r="A159" s="33" t="s">
        <v>87</v>
      </c>
      <c r="B159" s="34">
        <f t="shared" ref="B159:G159" si="51">B9+B84</f>
        <v>878816025.5</v>
      </c>
      <c r="C159" s="34">
        <f t="shared" si="51"/>
        <v>630043916.97000003</v>
      </c>
      <c r="D159" s="35">
        <f>D9+D84</f>
        <v>1508859942.47</v>
      </c>
      <c r="E159" s="35">
        <f t="shared" si="51"/>
        <v>1463643388.48</v>
      </c>
      <c r="F159" s="35">
        <f t="shared" si="51"/>
        <v>1386582117.25</v>
      </c>
      <c r="G159" s="35">
        <f t="shared" si="51"/>
        <v>45216553.99000001</v>
      </c>
    </row>
    <row r="160" spans="1:7" x14ac:dyDescent="0.25">
      <c r="A160" s="36"/>
      <c r="B160" s="37"/>
      <c r="C160" s="37"/>
      <c r="D160" s="38"/>
      <c r="E160" s="38"/>
      <c r="F160" s="38"/>
      <c r="G160" s="38"/>
    </row>
    <row r="162" spans="4:7" x14ac:dyDescent="0.25">
      <c r="D162" s="39"/>
      <c r="E162" s="39"/>
      <c r="F162" s="39"/>
      <c r="G162" s="39"/>
    </row>
    <row r="163" spans="4:7" x14ac:dyDescent="0.25">
      <c r="D163" s="39"/>
      <c r="E163" s="39"/>
      <c r="F163" s="39"/>
      <c r="G163" s="39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37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2025-01-31T16:55:10Z</dcterms:created>
  <dcterms:modified xsi:type="dcterms:W3CDTF">2025-01-31T16:55:26Z</dcterms:modified>
</cp:coreProperties>
</file>