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6abac9774b9aeac/Desktop/CUENTA PUBLICA 2025/"/>
    </mc:Choice>
  </mc:AlternateContent>
  <xr:revisionPtr revIDLastSave="12" documentId="8_{FBD7F0E6-E9AF-45A7-8EB0-75A3ABF515D4}" xr6:coauthVersionLast="47" xr6:coauthVersionMax="47" xr10:uidLastSave="{47ED1D95-EBEC-47C8-834D-CE9C35464E04}"/>
  <bookViews>
    <workbookView xWindow="-120" yWindow="-120" windowWidth="29040" windowHeight="1572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" sheetId="6" r:id="rId6"/>
    <sheet name="Formato 6 b" sheetId="7" r:id="rId7"/>
    <sheet name="Formato 6 c" sheetId="8" r:id="rId8"/>
    <sheet name="Formato 6 d" sheetId="9" r:id="rId9"/>
    <sheet name="Formato 7 c" sheetId="10" r:id="rId10"/>
    <sheet name="Formato 7 d" sheetId="11" r:id="rId11"/>
  </sheets>
  <externalReferences>
    <externalReference r:id="rId12"/>
    <externalReference r:id="rId13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4'!$A$1:$E$75</definedName>
    <definedName name="_xlnm.Print_Area" localSheetId="5">'Formato 6 a'!$A$1:$G$160</definedName>
    <definedName name="_xlnm.Print_Area" localSheetId="7">'Formato 6 c'!$A$1:$G$78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1" l="1"/>
  <c r="C6" i="11"/>
  <c r="D6" i="11"/>
  <c r="E6" i="11"/>
  <c r="F6" i="11"/>
  <c r="G6" i="11"/>
  <c r="G28" i="11" s="1"/>
  <c r="B17" i="11"/>
  <c r="B28" i="11" s="1"/>
  <c r="C17" i="11"/>
  <c r="C28" i="11" s="1"/>
  <c r="D17" i="11"/>
  <c r="E17" i="11"/>
  <c r="F17" i="11"/>
  <c r="F28" i="11" s="1"/>
  <c r="G17" i="11"/>
  <c r="D28" i="11"/>
  <c r="E28" i="11"/>
  <c r="B6" i="10"/>
  <c r="C6" i="10"/>
  <c r="D6" i="10"/>
  <c r="E6" i="10"/>
  <c r="E31" i="10" s="1"/>
  <c r="F6" i="10"/>
  <c r="G6" i="10"/>
  <c r="B21" i="10"/>
  <c r="C21" i="10"/>
  <c r="C31" i="10" s="1"/>
  <c r="D21" i="10"/>
  <c r="E21" i="10"/>
  <c r="F21" i="10"/>
  <c r="G21" i="10"/>
  <c r="G31" i="10" s="1"/>
  <c r="B28" i="10"/>
  <c r="C28" i="10"/>
  <c r="D28" i="10"/>
  <c r="E28" i="10"/>
  <c r="F28" i="10"/>
  <c r="G28" i="10"/>
  <c r="B31" i="10"/>
  <c r="D31" i="10"/>
  <c r="F31" i="10"/>
  <c r="B36" i="10"/>
  <c r="C36" i="10"/>
  <c r="D36" i="10"/>
  <c r="E36" i="10"/>
  <c r="F36" i="10"/>
  <c r="G36" i="10"/>
  <c r="E9" i="9"/>
  <c r="D10" i="9"/>
  <c r="G10" i="9"/>
  <c r="D11" i="9"/>
  <c r="G11" i="9"/>
  <c r="B12" i="9"/>
  <c r="B9" i="9" s="1"/>
  <c r="B33" i="9" s="1"/>
  <c r="C12" i="9"/>
  <c r="C9" i="9" s="1"/>
  <c r="C33" i="9" s="1"/>
  <c r="E12" i="9"/>
  <c r="F12" i="9"/>
  <c r="F9" i="9" s="1"/>
  <c r="F33" i="9" s="1"/>
  <c r="D13" i="9"/>
  <c r="D12" i="9" s="1"/>
  <c r="G13" i="9"/>
  <c r="D14" i="9"/>
  <c r="G14" i="9"/>
  <c r="G12" i="9" s="1"/>
  <c r="D15" i="9"/>
  <c r="G15" i="9"/>
  <c r="B16" i="9"/>
  <c r="C16" i="9"/>
  <c r="E16" i="9"/>
  <c r="F16" i="9"/>
  <c r="D17" i="9"/>
  <c r="D16" i="9" s="1"/>
  <c r="G17" i="9"/>
  <c r="D18" i="9"/>
  <c r="G18" i="9"/>
  <c r="G16" i="9" s="1"/>
  <c r="D19" i="9"/>
  <c r="G19" i="9"/>
  <c r="B21" i="9"/>
  <c r="C21" i="9"/>
  <c r="F21" i="9"/>
  <c r="D22" i="9"/>
  <c r="G22" i="9"/>
  <c r="D23" i="9"/>
  <c r="G23" i="9"/>
  <c r="B24" i="9"/>
  <c r="C24" i="9"/>
  <c r="E24" i="9"/>
  <c r="E21" i="9" s="1"/>
  <c r="E33" i="9" s="1"/>
  <c r="F24" i="9"/>
  <c r="D25" i="9"/>
  <c r="D24" i="9" s="1"/>
  <c r="G25" i="9"/>
  <c r="G24" i="9" s="1"/>
  <c r="D26" i="9"/>
  <c r="G26" i="9"/>
  <c r="D27" i="9"/>
  <c r="G27" i="9"/>
  <c r="B28" i="9"/>
  <c r="C28" i="9"/>
  <c r="E28" i="9"/>
  <c r="F28" i="9"/>
  <c r="D29" i="9"/>
  <c r="D28" i="9" s="1"/>
  <c r="G29" i="9"/>
  <c r="G28" i="9" s="1"/>
  <c r="D30" i="9"/>
  <c r="G30" i="9"/>
  <c r="D31" i="9"/>
  <c r="G31" i="9"/>
  <c r="B10" i="8"/>
  <c r="B9" i="8" s="1"/>
  <c r="C10" i="8"/>
  <c r="C9" i="8" s="1"/>
  <c r="E10" i="8"/>
  <c r="F10" i="8"/>
  <c r="F9" i="8" s="1"/>
  <c r="F77" i="8" s="1"/>
  <c r="D11" i="8"/>
  <c r="D10" i="8" s="1"/>
  <c r="D12" i="8"/>
  <c r="G12" i="8"/>
  <c r="D13" i="8"/>
  <c r="G13" i="8" s="1"/>
  <c r="D14" i="8"/>
  <c r="G14" i="8"/>
  <c r="D15" i="8"/>
  <c r="G15" i="8" s="1"/>
  <c r="D16" i="8"/>
  <c r="G16" i="8"/>
  <c r="D17" i="8"/>
  <c r="G17" i="8" s="1"/>
  <c r="D18" i="8"/>
  <c r="G18" i="8"/>
  <c r="B19" i="8"/>
  <c r="C19" i="8"/>
  <c r="E19" i="8"/>
  <c r="E9" i="8" s="1"/>
  <c r="E77" i="8" s="1"/>
  <c r="F19" i="8"/>
  <c r="D20" i="8"/>
  <c r="D19" i="8" s="1"/>
  <c r="G20" i="8"/>
  <c r="D21" i="8"/>
  <c r="G21" i="8" s="1"/>
  <c r="D22" i="8"/>
  <c r="G22" i="8"/>
  <c r="D23" i="8"/>
  <c r="G23" i="8" s="1"/>
  <c r="D24" i="8"/>
  <c r="G24" i="8"/>
  <c r="D25" i="8"/>
  <c r="G25" i="8" s="1"/>
  <c r="D26" i="8"/>
  <c r="G26" i="8"/>
  <c r="B27" i="8"/>
  <c r="C27" i="8"/>
  <c r="E27" i="8"/>
  <c r="F27" i="8"/>
  <c r="D28" i="8"/>
  <c r="D27" i="8" s="1"/>
  <c r="G28" i="8"/>
  <c r="D29" i="8"/>
  <c r="G29" i="8" s="1"/>
  <c r="D30" i="8"/>
  <c r="G30" i="8"/>
  <c r="D31" i="8"/>
  <c r="G31" i="8" s="1"/>
  <c r="D32" i="8"/>
  <c r="G32" i="8"/>
  <c r="D33" i="8"/>
  <c r="G33" i="8" s="1"/>
  <c r="D34" i="8"/>
  <c r="G34" i="8"/>
  <c r="D35" i="8"/>
  <c r="G35" i="8" s="1"/>
  <c r="D36" i="8"/>
  <c r="G36" i="8"/>
  <c r="B37" i="8"/>
  <c r="C37" i="8"/>
  <c r="E37" i="8"/>
  <c r="F37" i="8"/>
  <c r="D38" i="8"/>
  <c r="D37" i="8" s="1"/>
  <c r="G38" i="8"/>
  <c r="D39" i="8"/>
  <c r="G39" i="8" s="1"/>
  <c r="D40" i="8"/>
  <c r="G40" i="8"/>
  <c r="D41" i="8"/>
  <c r="G41" i="8" s="1"/>
  <c r="B44" i="8"/>
  <c r="C44" i="8"/>
  <c r="E44" i="8"/>
  <c r="E43" i="8" s="1"/>
  <c r="F44" i="8"/>
  <c r="D45" i="8"/>
  <c r="D44" i="8" s="1"/>
  <c r="G45" i="8"/>
  <c r="D46" i="8"/>
  <c r="G46" i="8" s="1"/>
  <c r="D47" i="8"/>
  <c r="G47" i="8"/>
  <c r="D48" i="8"/>
  <c r="G48" i="8" s="1"/>
  <c r="D49" i="8"/>
  <c r="G49" i="8"/>
  <c r="D50" i="8"/>
  <c r="G50" i="8" s="1"/>
  <c r="D51" i="8"/>
  <c r="G51" i="8"/>
  <c r="D52" i="8"/>
  <c r="G52" i="8" s="1"/>
  <c r="B53" i="8"/>
  <c r="B43" i="8" s="1"/>
  <c r="C53" i="8"/>
  <c r="C43" i="8" s="1"/>
  <c r="E53" i="8"/>
  <c r="F53" i="8"/>
  <c r="F43" i="8" s="1"/>
  <c r="D54" i="8"/>
  <c r="D53" i="8" s="1"/>
  <c r="D55" i="8"/>
  <c r="G55" i="8"/>
  <c r="D56" i="8"/>
  <c r="G56" i="8" s="1"/>
  <c r="D57" i="8"/>
  <c r="G57" i="8"/>
  <c r="D58" i="8"/>
  <c r="G58" i="8" s="1"/>
  <c r="D59" i="8"/>
  <c r="G59" i="8"/>
  <c r="D60" i="8"/>
  <c r="G60" i="8" s="1"/>
  <c r="B61" i="8"/>
  <c r="C61" i="8"/>
  <c r="E61" i="8"/>
  <c r="F61" i="8"/>
  <c r="D62" i="8"/>
  <c r="D61" i="8" s="1"/>
  <c r="D63" i="8"/>
  <c r="G63" i="8"/>
  <c r="D64" i="8"/>
  <c r="G64" i="8" s="1"/>
  <c r="D65" i="8"/>
  <c r="G65" i="8"/>
  <c r="D66" i="8"/>
  <c r="G66" i="8" s="1"/>
  <c r="D67" i="8"/>
  <c r="G67" i="8"/>
  <c r="D68" i="8"/>
  <c r="G68" i="8" s="1"/>
  <c r="D69" i="8"/>
  <c r="G69" i="8"/>
  <c r="D70" i="8"/>
  <c r="G70" i="8" s="1"/>
  <c r="B71" i="8"/>
  <c r="C71" i="8"/>
  <c r="E71" i="8"/>
  <c r="F71" i="8"/>
  <c r="D72" i="8"/>
  <c r="D71" i="8" s="1"/>
  <c r="D73" i="8"/>
  <c r="G73" i="8"/>
  <c r="D74" i="8"/>
  <c r="G74" i="8" s="1"/>
  <c r="D75" i="8"/>
  <c r="G75" i="8"/>
  <c r="B9" i="7"/>
  <c r="C9" i="7"/>
  <c r="E9" i="7"/>
  <c r="E29" i="7" s="1"/>
  <c r="F9" i="7"/>
  <c r="D10" i="7"/>
  <c r="G10" i="7"/>
  <c r="D11" i="7"/>
  <c r="G11" i="7"/>
  <c r="D12" i="7"/>
  <c r="D9" i="7" s="1"/>
  <c r="G12" i="7"/>
  <c r="D13" i="7"/>
  <c r="G13" i="7"/>
  <c r="D14" i="7"/>
  <c r="G14" i="7"/>
  <c r="D15" i="7"/>
  <c r="G15" i="7"/>
  <c r="D16" i="7"/>
  <c r="G16" i="7" s="1"/>
  <c r="D17" i="7"/>
  <c r="G17" i="7"/>
  <c r="B19" i="7"/>
  <c r="C19" i="7"/>
  <c r="E19" i="7"/>
  <c r="F19" i="7"/>
  <c r="D20" i="7"/>
  <c r="D19" i="7" s="1"/>
  <c r="G20" i="7"/>
  <c r="D21" i="7"/>
  <c r="G21" i="7"/>
  <c r="G19" i="7" s="1"/>
  <c r="D22" i="7"/>
  <c r="G22" i="7"/>
  <c r="D23" i="7"/>
  <c r="G23" i="7"/>
  <c r="D24" i="7"/>
  <c r="G24" i="7"/>
  <c r="D25" i="7"/>
  <c r="G25" i="7"/>
  <c r="D26" i="7"/>
  <c r="G26" i="7"/>
  <c r="D27" i="7"/>
  <c r="G27" i="7"/>
  <c r="D28" i="7"/>
  <c r="G28" i="7"/>
  <c r="B29" i="7"/>
  <c r="D29" i="7" s="1"/>
  <c r="C29" i="7"/>
  <c r="F29" i="7"/>
  <c r="B10" i="6"/>
  <c r="B9" i="6" s="1"/>
  <c r="C10" i="6"/>
  <c r="C9" i="6" s="1"/>
  <c r="E10" i="6"/>
  <c r="F10" i="6"/>
  <c r="F9" i="6" s="1"/>
  <c r="F159" i="6" s="1"/>
  <c r="D11" i="6"/>
  <c r="D10" i="6" s="1"/>
  <c r="D12" i="6"/>
  <c r="G12" i="6"/>
  <c r="D13" i="6"/>
  <c r="G13" i="6" s="1"/>
  <c r="D14" i="6"/>
  <c r="G14" i="6"/>
  <c r="D15" i="6"/>
  <c r="G15" i="6" s="1"/>
  <c r="D16" i="6"/>
  <c r="G16" i="6"/>
  <c r="D17" i="6"/>
  <c r="G17" i="6" s="1"/>
  <c r="B18" i="6"/>
  <c r="C18" i="6"/>
  <c r="E18" i="6"/>
  <c r="F18" i="6"/>
  <c r="D19" i="6"/>
  <c r="D18" i="6" s="1"/>
  <c r="D20" i="6"/>
  <c r="G20" i="6"/>
  <c r="D21" i="6"/>
  <c r="G21" i="6" s="1"/>
  <c r="D22" i="6"/>
  <c r="G22" i="6"/>
  <c r="D23" i="6"/>
  <c r="G23" i="6" s="1"/>
  <c r="D24" i="6"/>
  <c r="G24" i="6"/>
  <c r="D25" i="6"/>
  <c r="G25" i="6" s="1"/>
  <c r="D26" i="6"/>
  <c r="G26" i="6"/>
  <c r="D27" i="6"/>
  <c r="G27" i="6" s="1"/>
  <c r="B28" i="6"/>
  <c r="C28" i="6"/>
  <c r="E28" i="6"/>
  <c r="F28" i="6"/>
  <c r="D29" i="6"/>
  <c r="D28" i="6" s="1"/>
  <c r="D30" i="6"/>
  <c r="G30" i="6"/>
  <c r="D31" i="6"/>
  <c r="G31" i="6" s="1"/>
  <c r="D32" i="6"/>
  <c r="G32" i="6"/>
  <c r="D33" i="6"/>
  <c r="G33" i="6" s="1"/>
  <c r="D34" i="6"/>
  <c r="G34" i="6"/>
  <c r="D35" i="6"/>
  <c r="G35" i="6" s="1"/>
  <c r="D36" i="6"/>
  <c r="G36" i="6"/>
  <c r="D37" i="6"/>
  <c r="G37" i="6" s="1"/>
  <c r="B38" i="6"/>
  <c r="C38" i="6"/>
  <c r="E38" i="6"/>
  <c r="F38" i="6"/>
  <c r="D39" i="6"/>
  <c r="D38" i="6" s="1"/>
  <c r="D40" i="6"/>
  <c r="G40" i="6"/>
  <c r="D41" i="6"/>
  <c r="G41" i="6" s="1"/>
  <c r="D42" i="6"/>
  <c r="G42" i="6"/>
  <c r="D43" i="6"/>
  <c r="G43" i="6" s="1"/>
  <c r="D44" i="6"/>
  <c r="G44" i="6"/>
  <c r="D45" i="6"/>
  <c r="G45" i="6" s="1"/>
  <c r="D46" i="6"/>
  <c r="G46" i="6"/>
  <c r="D47" i="6"/>
  <c r="G47" i="6" s="1"/>
  <c r="B48" i="6"/>
  <c r="C48" i="6"/>
  <c r="E48" i="6"/>
  <c r="F48" i="6"/>
  <c r="D49" i="6"/>
  <c r="D48" i="6" s="1"/>
  <c r="D50" i="6"/>
  <c r="G50" i="6"/>
  <c r="D51" i="6"/>
  <c r="G51" i="6" s="1"/>
  <c r="D52" i="6"/>
  <c r="G52" i="6"/>
  <c r="D53" i="6"/>
  <c r="G53" i="6" s="1"/>
  <c r="D54" i="6"/>
  <c r="G54" i="6"/>
  <c r="D55" i="6"/>
  <c r="G55" i="6" s="1"/>
  <c r="D56" i="6"/>
  <c r="G56" i="6"/>
  <c r="D57" i="6"/>
  <c r="G57" i="6" s="1"/>
  <c r="B58" i="6"/>
  <c r="C58" i="6"/>
  <c r="E58" i="6"/>
  <c r="F58" i="6"/>
  <c r="D59" i="6"/>
  <c r="D58" i="6" s="1"/>
  <c r="D60" i="6"/>
  <c r="G60" i="6"/>
  <c r="D61" i="6"/>
  <c r="G61" i="6" s="1"/>
  <c r="B62" i="6"/>
  <c r="C62" i="6"/>
  <c r="D62" i="6"/>
  <c r="E62" i="6"/>
  <c r="E9" i="6" s="1"/>
  <c r="F62" i="6"/>
  <c r="D63" i="6"/>
  <c r="G63" i="6" s="1"/>
  <c r="G62" i="6" s="1"/>
  <c r="D64" i="6"/>
  <c r="G64" i="6"/>
  <c r="D65" i="6"/>
  <c r="G65" i="6" s="1"/>
  <c r="D66" i="6"/>
  <c r="G66" i="6"/>
  <c r="D67" i="6"/>
  <c r="G67" i="6" s="1"/>
  <c r="D68" i="6"/>
  <c r="G68" i="6"/>
  <c r="D69" i="6"/>
  <c r="G69" i="6" s="1"/>
  <c r="D70" i="6"/>
  <c r="G70" i="6"/>
  <c r="B71" i="6"/>
  <c r="C71" i="6"/>
  <c r="E71" i="6"/>
  <c r="F71" i="6"/>
  <c r="D72" i="6"/>
  <c r="D71" i="6" s="1"/>
  <c r="G72" i="6"/>
  <c r="D73" i="6"/>
  <c r="G73" i="6" s="1"/>
  <c r="G71" i="6" s="1"/>
  <c r="D74" i="6"/>
  <c r="G74" i="6"/>
  <c r="B75" i="6"/>
  <c r="C75" i="6"/>
  <c r="E75" i="6"/>
  <c r="F75" i="6"/>
  <c r="D76" i="6"/>
  <c r="D75" i="6" s="1"/>
  <c r="G76" i="6"/>
  <c r="D77" i="6"/>
  <c r="G77" i="6" s="1"/>
  <c r="G75" i="6" s="1"/>
  <c r="D78" i="6"/>
  <c r="G78" i="6"/>
  <c r="D79" i="6"/>
  <c r="G79" i="6" s="1"/>
  <c r="D80" i="6"/>
  <c r="G80" i="6"/>
  <c r="D81" i="6"/>
  <c r="G81" i="6" s="1"/>
  <c r="D82" i="6"/>
  <c r="G82" i="6"/>
  <c r="B85" i="6"/>
  <c r="C85" i="6"/>
  <c r="E85" i="6"/>
  <c r="E84" i="6" s="1"/>
  <c r="F85" i="6"/>
  <c r="D86" i="6"/>
  <c r="G86" i="6" s="1"/>
  <c r="G85" i="6" s="1"/>
  <c r="D87" i="6"/>
  <c r="G87" i="6"/>
  <c r="D88" i="6"/>
  <c r="G88" i="6" s="1"/>
  <c r="D89" i="6"/>
  <c r="G89" i="6"/>
  <c r="D90" i="6"/>
  <c r="G90" i="6" s="1"/>
  <c r="D91" i="6"/>
  <c r="G91" i="6"/>
  <c r="D92" i="6"/>
  <c r="G92" i="6" s="1"/>
  <c r="B93" i="6"/>
  <c r="C93" i="6"/>
  <c r="C84" i="6" s="1"/>
  <c r="E93" i="6"/>
  <c r="F93" i="6"/>
  <c r="D94" i="6"/>
  <c r="G94" i="6" s="1"/>
  <c r="D95" i="6"/>
  <c r="G95" i="6"/>
  <c r="D96" i="6"/>
  <c r="G96" i="6" s="1"/>
  <c r="D97" i="6"/>
  <c r="G97" i="6"/>
  <c r="D98" i="6"/>
  <c r="G98" i="6" s="1"/>
  <c r="D99" i="6"/>
  <c r="G99" i="6"/>
  <c r="D100" i="6"/>
  <c r="G100" i="6" s="1"/>
  <c r="D101" i="6"/>
  <c r="G101" i="6"/>
  <c r="D102" i="6"/>
  <c r="G102" i="6" s="1"/>
  <c r="B103" i="6"/>
  <c r="C103" i="6"/>
  <c r="E103" i="6"/>
  <c r="F103" i="6"/>
  <c r="D104" i="6"/>
  <c r="G104" i="6" s="1"/>
  <c r="D105" i="6"/>
  <c r="G105" i="6"/>
  <c r="D106" i="6"/>
  <c r="G106" i="6" s="1"/>
  <c r="D107" i="6"/>
  <c r="G107" i="6"/>
  <c r="D108" i="6"/>
  <c r="G108" i="6" s="1"/>
  <c r="D109" i="6"/>
  <c r="G109" i="6"/>
  <c r="D110" i="6"/>
  <c r="G110" i="6" s="1"/>
  <c r="D111" i="6"/>
  <c r="G111" i="6"/>
  <c r="D112" i="6"/>
  <c r="G112" i="6" s="1"/>
  <c r="B113" i="6"/>
  <c r="C113" i="6"/>
  <c r="E113" i="6"/>
  <c r="F113" i="6"/>
  <c r="D114" i="6"/>
  <c r="D115" i="6"/>
  <c r="G115" i="6"/>
  <c r="D116" i="6"/>
  <c r="G116" i="6" s="1"/>
  <c r="D117" i="6"/>
  <c r="G117" i="6"/>
  <c r="D118" i="6"/>
  <c r="G118" i="6" s="1"/>
  <c r="D119" i="6"/>
  <c r="G119" i="6"/>
  <c r="D120" i="6"/>
  <c r="G120" i="6" s="1"/>
  <c r="D121" i="6"/>
  <c r="G121" i="6"/>
  <c r="D122" i="6"/>
  <c r="G122" i="6" s="1"/>
  <c r="B123" i="6"/>
  <c r="C123" i="6"/>
  <c r="E123" i="6"/>
  <c r="F123" i="6"/>
  <c r="D124" i="6"/>
  <c r="G124" i="6" s="1"/>
  <c r="D125" i="6"/>
  <c r="G125" i="6"/>
  <c r="D126" i="6"/>
  <c r="G126" i="6" s="1"/>
  <c r="D127" i="6"/>
  <c r="G127" i="6"/>
  <c r="D128" i="6"/>
  <c r="G128" i="6" s="1"/>
  <c r="D129" i="6"/>
  <c r="G129" i="6"/>
  <c r="D130" i="6"/>
  <c r="G130" i="6" s="1"/>
  <c r="D131" i="6"/>
  <c r="G131" i="6"/>
  <c r="D132" i="6"/>
  <c r="G132" i="6" s="1"/>
  <c r="B133" i="6"/>
  <c r="C133" i="6"/>
  <c r="E133" i="6"/>
  <c r="F133" i="6"/>
  <c r="D134" i="6"/>
  <c r="G134" i="6" s="1"/>
  <c r="G133" i="6" s="1"/>
  <c r="D135" i="6"/>
  <c r="G135" i="6"/>
  <c r="D136" i="6"/>
  <c r="G136" i="6" s="1"/>
  <c r="B137" i="6"/>
  <c r="C137" i="6"/>
  <c r="E137" i="6"/>
  <c r="F137" i="6"/>
  <c r="D138" i="6"/>
  <c r="G138" i="6" s="1"/>
  <c r="D139" i="6"/>
  <c r="G139" i="6"/>
  <c r="D140" i="6"/>
  <c r="G140" i="6" s="1"/>
  <c r="D141" i="6"/>
  <c r="G141" i="6"/>
  <c r="D142" i="6"/>
  <c r="G142" i="6" s="1"/>
  <c r="D143" i="6"/>
  <c r="G143" i="6"/>
  <c r="D144" i="6"/>
  <c r="G144" i="6" s="1"/>
  <c r="D145" i="6"/>
  <c r="G145" i="6"/>
  <c r="B146" i="6"/>
  <c r="C146" i="6"/>
  <c r="E146" i="6"/>
  <c r="F146" i="6"/>
  <c r="F84" i="6" s="1"/>
  <c r="D147" i="6"/>
  <c r="G147" i="6"/>
  <c r="D148" i="6"/>
  <c r="G148" i="6" s="1"/>
  <c r="D149" i="6"/>
  <c r="G149" i="6"/>
  <c r="B150" i="6"/>
  <c r="C150" i="6"/>
  <c r="E150" i="6"/>
  <c r="F150" i="6"/>
  <c r="D151" i="6"/>
  <c r="G151" i="6"/>
  <c r="D152" i="6"/>
  <c r="G152" i="6" s="1"/>
  <c r="D153" i="6"/>
  <c r="G153" i="6"/>
  <c r="D154" i="6"/>
  <c r="G154" i="6" s="1"/>
  <c r="D155" i="6"/>
  <c r="G155" i="6"/>
  <c r="D156" i="6"/>
  <c r="G156" i="6" s="1"/>
  <c r="D157" i="6"/>
  <c r="G157" i="6"/>
  <c r="D9" i="5"/>
  <c r="G9" i="5"/>
  <c r="D10" i="5"/>
  <c r="G10" i="5"/>
  <c r="D11" i="5"/>
  <c r="G11" i="5"/>
  <c r="D12" i="5"/>
  <c r="G12" i="5"/>
  <c r="D13" i="5"/>
  <c r="G13" i="5"/>
  <c r="D14" i="5"/>
  <c r="G14" i="5"/>
  <c r="D15" i="5"/>
  <c r="G15" i="5"/>
  <c r="B16" i="5"/>
  <c r="C16" i="5"/>
  <c r="E16" i="5"/>
  <c r="F16" i="5"/>
  <c r="G16" i="5"/>
  <c r="D17" i="5"/>
  <c r="D16" i="5" s="1"/>
  <c r="G17" i="5"/>
  <c r="D18" i="5"/>
  <c r="G18" i="5"/>
  <c r="D19" i="5"/>
  <c r="G19" i="5"/>
  <c r="D20" i="5"/>
  <c r="G20" i="5"/>
  <c r="D21" i="5"/>
  <c r="G21" i="5"/>
  <c r="D22" i="5"/>
  <c r="G22" i="5"/>
  <c r="D23" i="5"/>
  <c r="G23" i="5"/>
  <c r="D24" i="5"/>
  <c r="G24" i="5"/>
  <c r="D25" i="5"/>
  <c r="G25" i="5"/>
  <c r="D26" i="5"/>
  <c r="G26" i="5"/>
  <c r="D27" i="5"/>
  <c r="G27" i="5"/>
  <c r="B28" i="5"/>
  <c r="C28" i="5"/>
  <c r="E28" i="5"/>
  <c r="F28" i="5"/>
  <c r="G28" i="5"/>
  <c r="D29" i="5"/>
  <c r="D28" i="5" s="1"/>
  <c r="G29" i="5"/>
  <c r="D30" i="5"/>
  <c r="G30" i="5"/>
  <c r="D31" i="5"/>
  <c r="G31" i="5"/>
  <c r="D32" i="5"/>
  <c r="G32" i="5"/>
  <c r="D33" i="5"/>
  <c r="G33" i="5"/>
  <c r="D34" i="5"/>
  <c r="G34" i="5"/>
  <c r="B35" i="5"/>
  <c r="C35" i="5"/>
  <c r="D35" i="5"/>
  <c r="E35" i="5"/>
  <c r="E41" i="5" s="1"/>
  <c r="E70" i="5" s="1"/>
  <c r="F35" i="5"/>
  <c r="G35" i="5"/>
  <c r="D36" i="5"/>
  <c r="G36" i="5"/>
  <c r="B37" i="5"/>
  <c r="C37" i="5"/>
  <c r="E37" i="5"/>
  <c r="F37" i="5"/>
  <c r="G37" i="5"/>
  <c r="D38" i="5"/>
  <c r="D37" i="5" s="1"/>
  <c r="G38" i="5"/>
  <c r="D39" i="5"/>
  <c r="G39" i="5"/>
  <c r="B41" i="5"/>
  <c r="B70" i="5" s="1"/>
  <c r="C41" i="5"/>
  <c r="C70" i="5" s="1"/>
  <c r="F41" i="5"/>
  <c r="G42" i="5" s="1"/>
  <c r="G41" i="5"/>
  <c r="B45" i="5"/>
  <c r="C45" i="5"/>
  <c r="C65" i="5" s="1"/>
  <c r="E45" i="5"/>
  <c r="F45" i="5"/>
  <c r="G45" i="5"/>
  <c r="D46" i="5"/>
  <c r="D45" i="5" s="1"/>
  <c r="G46" i="5"/>
  <c r="D47" i="5"/>
  <c r="G47" i="5"/>
  <c r="D48" i="5"/>
  <c r="G48" i="5"/>
  <c r="D49" i="5"/>
  <c r="G49" i="5"/>
  <c r="D50" i="5"/>
  <c r="G50" i="5"/>
  <c r="D51" i="5"/>
  <c r="G51" i="5"/>
  <c r="D52" i="5"/>
  <c r="G52" i="5"/>
  <c r="D53" i="5"/>
  <c r="G53" i="5"/>
  <c r="B54" i="5"/>
  <c r="C54" i="5"/>
  <c r="E54" i="5"/>
  <c r="F54" i="5"/>
  <c r="G54" i="5" s="1"/>
  <c r="D55" i="5"/>
  <c r="D54" i="5" s="1"/>
  <c r="G55" i="5"/>
  <c r="D56" i="5"/>
  <c r="G56" i="5"/>
  <c r="D57" i="5"/>
  <c r="G57" i="5"/>
  <c r="D58" i="5"/>
  <c r="G58" i="5"/>
  <c r="B59" i="5"/>
  <c r="C59" i="5"/>
  <c r="E59" i="5"/>
  <c r="F59" i="5"/>
  <c r="G59" i="5"/>
  <c r="D60" i="5"/>
  <c r="D59" i="5" s="1"/>
  <c r="G60" i="5"/>
  <c r="D61" i="5"/>
  <c r="G61" i="5"/>
  <c r="D62" i="5"/>
  <c r="G62" i="5"/>
  <c r="D63" i="5"/>
  <c r="G63" i="5"/>
  <c r="B65" i="5"/>
  <c r="E65" i="5"/>
  <c r="F65" i="5"/>
  <c r="G65" i="5" s="1"/>
  <c r="B67" i="5"/>
  <c r="C67" i="5"/>
  <c r="E67" i="5"/>
  <c r="F67" i="5"/>
  <c r="G67" i="5"/>
  <c r="D68" i="5"/>
  <c r="D67" i="5" s="1"/>
  <c r="G68" i="5"/>
  <c r="D73" i="5"/>
  <c r="D75" i="5" s="1"/>
  <c r="G73" i="5"/>
  <c r="D74" i="5"/>
  <c r="G74" i="5"/>
  <c r="G75" i="5" s="1"/>
  <c r="B75" i="5"/>
  <c r="C75" i="5"/>
  <c r="E75" i="5"/>
  <c r="F75" i="5"/>
  <c r="B13" i="4"/>
  <c r="C13" i="4"/>
  <c r="D13" i="4"/>
  <c r="C17" i="4"/>
  <c r="D17" i="4"/>
  <c r="B29" i="4"/>
  <c r="C29" i="4"/>
  <c r="D29" i="4"/>
  <c r="B37" i="4"/>
  <c r="B44" i="4" s="1"/>
  <c r="B11" i="4" s="1"/>
  <c r="B8" i="4" s="1"/>
  <c r="B21" i="4" s="1"/>
  <c r="B23" i="4" s="1"/>
  <c r="B25" i="4" s="1"/>
  <c r="B33" i="4" s="1"/>
  <c r="C37" i="4"/>
  <c r="C44" i="4" s="1"/>
  <c r="C11" i="4" s="1"/>
  <c r="C8" i="4" s="1"/>
  <c r="C21" i="4" s="1"/>
  <c r="C23" i="4" s="1"/>
  <c r="C25" i="4" s="1"/>
  <c r="C33" i="4" s="1"/>
  <c r="D37" i="4"/>
  <c r="B40" i="4"/>
  <c r="C40" i="4"/>
  <c r="D40" i="4"/>
  <c r="D44" i="4" s="1"/>
  <c r="D11" i="4" s="1"/>
  <c r="D8" i="4" s="1"/>
  <c r="D21" i="4" s="1"/>
  <c r="D23" i="4" s="1"/>
  <c r="D25" i="4" s="1"/>
  <c r="D33" i="4" s="1"/>
  <c r="B49" i="4"/>
  <c r="B57" i="4" s="1"/>
  <c r="B59" i="4" s="1"/>
  <c r="C49" i="4"/>
  <c r="D49" i="4"/>
  <c r="D57" i="4" s="1"/>
  <c r="D59" i="4" s="1"/>
  <c r="C57" i="4"/>
  <c r="C59" i="4" s="1"/>
  <c r="B64" i="4"/>
  <c r="C64" i="4"/>
  <c r="C72" i="4" s="1"/>
  <c r="C74" i="4" s="1"/>
  <c r="D64" i="4"/>
  <c r="D72" i="4" s="1"/>
  <c r="D74" i="4" s="1"/>
  <c r="B72" i="4"/>
  <c r="B74" i="4" s="1"/>
  <c r="E8" i="3"/>
  <c r="G8" i="3"/>
  <c r="H8" i="3"/>
  <c r="I8" i="3"/>
  <c r="J8" i="3"/>
  <c r="K8" i="3"/>
  <c r="E14" i="3"/>
  <c r="E20" i="3" s="1"/>
  <c r="G14" i="3"/>
  <c r="G20" i="3" s="1"/>
  <c r="H14" i="3"/>
  <c r="I14" i="3"/>
  <c r="J14" i="3"/>
  <c r="J20" i="3" s="1"/>
  <c r="K14" i="3"/>
  <c r="K20" i="3" s="1"/>
  <c r="H20" i="3"/>
  <c r="I20" i="3"/>
  <c r="B9" i="2"/>
  <c r="B8" i="2" s="1"/>
  <c r="B20" i="2" s="1"/>
  <c r="C9" i="2"/>
  <c r="C8" i="2" s="1"/>
  <c r="C20" i="2" s="1"/>
  <c r="D9" i="2"/>
  <c r="D8" i="2" s="1"/>
  <c r="D20" i="2" s="1"/>
  <c r="E9" i="2"/>
  <c r="E8" i="2" s="1"/>
  <c r="E20" i="2" s="1"/>
  <c r="G9" i="2"/>
  <c r="G8" i="2" s="1"/>
  <c r="G20" i="2" s="1"/>
  <c r="H9" i="2"/>
  <c r="H8" i="2" s="1"/>
  <c r="H20" i="2" s="1"/>
  <c r="F10" i="2"/>
  <c r="F11" i="2"/>
  <c r="F12" i="2"/>
  <c r="B13" i="2"/>
  <c r="C13" i="2"/>
  <c r="F13" i="2" s="1"/>
  <c r="D13" i="2"/>
  <c r="E13" i="2"/>
  <c r="G13" i="2"/>
  <c r="H13" i="2"/>
  <c r="F14" i="2"/>
  <c r="F15" i="2"/>
  <c r="F16" i="2"/>
  <c r="B22" i="2"/>
  <c r="C22" i="2"/>
  <c r="D22" i="2"/>
  <c r="E22" i="2"/>
  <c r="G22" i="2"/>
  <c r="H22" i="2"/>
  <c r="F23" i="2"/>
  <c r="F22" i="2" s="1"/>
  <c r="F24" i="2"/>
  <c r="F25" i="2"/>
  <c r="B27" i="2"/>
  <c r="C27" i="2"/>
  <c r="D27" i="2"/>
  <c r="E27" i="2"/>
  <c r="G27" i="2"/>
  <c r="H27" i="2"/>
  <c r="F28" i="2"/>
  <c r="F27" i="2" s="1"/>
  <c r="F29" i="2"/>
  <c r="F30" i="2"/>
  <c r="B41" i="2"/>
  <c r="C41" i="2"/>
  <c r="D41" i="2"/>
  <c r="E41" i="2"/>
  <c r="F41" i="2"/>
  <c r="G21" i="9" l="1"/>
  <c r="G9" i="9"/>
  <c r="G33" i="9" s="1"/>
  <c r="D9" i="9"/>
  <c r="D21" i="9"/>
  <c r="D43" i="8"/>
  <c r="G19" i="8"/>
  <c r="C77" i="8"/>
  <c r="G37" i="8"/>
  <c r="G44" i="8"/>
  <c r="G27" i="8"/>
  <c r="D9" i="8"/>
  <c r="D77" i="8" s="1"/>
  <c r="B77" i="8"/>
  <c r="G72" i="8"/>
  <c r="G71" i="8" s="1"/>
  <c r="G62" i="8"/>
  <c r="G61" i="8" s="1"/>
  <c r="G54" i="8"/>
  <c r="G53" i="8" s="1"/>
  <c r="G11" i="8"/>
  <c r="G10" i="8" s="1"/>
  <c r="G9" i="8" s="1"/>
  <c r="G29" i="7"/>
  <c r="G9" i="7"/>
  <c r="G150" i="6"/>
  <c r="D123" i="6"/>
  <c r="G103" i="6"/>
  <c r="D150" i="6"/>
  <c r="G123" i="6"/>
  <c r="G93" i="6"/>
  <c r="E159" i="6"/>
  <c r="C159" i="6"/>
  <c r="G114" i="6"/>
  <c r="G113" i="6" s="1"/>
  <c r="D113" i="6"/>
  <c r="G146" i="6"/>
  <c r="D137" i="6"/>
  <c r="D146" i="6"/>
  <c r="B84" i="6"/>
  <c r="B159" i="6" s="1"/>
  <c r="G137" i="6"/>
  <c r="G84" i="6" s="1"/>
  <c r="D133" i="6"/>
  <c r="D9" i="6"/>
  <c r="D103" i="6"/>
  <c r="D93" i="6"/>
  <c r="D85" i="6"/>
  <c r="G59" i="6"/>
  <c r="G58" i="6" s="1"/>
  <c r="G49" i="6"/>
  <c r="G48" i="6" s="1"/>
  <c r="G39" i="6"/>
  <c r="G38" i="6" s="1"/>
  <c r="G29" i="6"/>
  <c r="G28" i="6" s="1"/>
  <c r="G19" i="6"/>
  <c r="G18" i="6" s="1"/>
  <c r="G11" i="6"/>
  <c r="G10" i="6" s="1"/>
  <c r="D65" i="5"/>
  <c r="G70" i="5"/>
  <c r="D41" i="5"/>
  <c r="D70" i="5" s="1"/>
  <c r="F70" i="5"/>
  <c r="F9" i="2"/>
  <c r="F8" i="2" s="1"/>
  <c r="F20" i="2" s="1"/>
  <c r="D33" i="9" l="1"/>
  <c r="G43" i="8"/>
  <c r="G77" i="8" s="1"/>
  <c r="G9" i="6"/>
  <c r="G159" i="6" s="1"/>
  <c r="D84" i="6"/>
  <c r="D159" i="6" s="1"/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<sst xmlns="http://schemas.openxmlformats.org/spreadsheetml/2006/main" count="908" uniqueCount="691">
  <si>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</si>
  <si>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</si>
  <si>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</si>
  <si>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</si>
  <si>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</si>
  <si>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</si>
  <si>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</si>
  <si>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</si>
  <si>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</si>
  <si>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</si>
  <si>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</si>
  <si>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</si>
  <si>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</si>
  <si>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</si>
  <si>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</si>
  <si>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</si>
  <si>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</si>
  <si>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</si>
  <si>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</si>
  <si>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</si>
  <si>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</si>
  <si>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</si>
  <si>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</si>
  <si>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</si>
  <si>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</si>
  <si>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</si>
  <si>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</si>
  <si>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</si>
  <si>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</si>
  <si>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</si>
  <si>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</si>
  <si>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</si>
  <si>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</si>
  <si>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</si>
  <si>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</si>
  <si>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</si>
  <si>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</si>
  <si>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</si>
  <si>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</si>
  <si>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</si>
  <si>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</si>
  <si>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</si>
  <si>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</si>
  <si>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</si>
  <si>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</si>
  <si>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</si>
  <si>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</si>
  <si>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</si>
  <si>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</si>
  <si>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</si>
  <si>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</si>
  <si>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</si>
  <si>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</si>
  <si>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</si>
  <si>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</si>
  <si>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</si>
  <si>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</si>
  <si>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</si>
  <si>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</si>
  <si>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</si>
  <si>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</si>
  <si>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</si>
  <si>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</si>
  <si>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</si>
  <si>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</si>
  <si>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</si>
  <si>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</si>
  <si>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</si>
  <si>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</si>
  <si>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</si>
  <si>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</si>
  <si>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</si>
  <si>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</si>
  <si>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</si>
  <si>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</si>
  <si>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</si>
  <si>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</si>
  <si>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</si>
  <si>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</si>
  <si>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</si>
  <si>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</si>
  <si>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</si>
  <si>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</si>
  <si>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</si>
  <si>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</si>
  <si>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</si>
  <si>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</si>
  <si>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</si>
  <si>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</si>
  <si>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</si>
  <si>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</si>
  <si>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</si>
  <si>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</si>
  <si>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</si>
  <si>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</si>
  <si>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</si>
  <si>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</si>
  <si>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</si>
  <si>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</si>
  <si>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</si>
  <si>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</si>
  <si>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</si>
  <si>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</si>
  <si>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</si>
  <si>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</si>
  <si>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</si>
  <si>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</si>
  <si>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</si>
  <si>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</si>
  <si>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</si>
  <si>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</si>
  <si>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</si>
  <si>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</si>
  <si>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</si>
  <si>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</si>
  <si>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</si>
  <si>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</si>
  <si>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</si>
  <si>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</si>
  <si>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</si>
  <si>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</si>
  <si>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</si>
  <si>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de Planeación de Guanajuato, Gto.</t>
  </si>
  <si>
    <t>al 31 de Diciembre de 2024 y al 31 de Diciembre de 2025</t>
  </si>
  <si>
    <t>31 de diciembre de 2024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</si>
  <si>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</si>
  <si>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</si>
  <si>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</si>
  <si>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</si>
  <si>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</si>
  <si>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</si>
  <si>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</si>
  <si>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</si>
  <si>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</si>
  <si>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</si>
  <si>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</si>
  <si>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</si>
  <si>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</si>
  <si>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</si>
  <si>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</si>
  <si>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</si>
  <si>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</si>
  <si>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</si>
  <si>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</si>
  <si>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</si>
  <si>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</si>
  <si>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</si>
  <si>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</si>
  <si>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</si>
  <si>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</si>
  <si>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</si>
  <si>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</si>
  <si>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</si>
  <si>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</si>
  <si>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</si>
  <si>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</si>
  <si>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</si>
  <si>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</si>
  <si>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</si>
  <si>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</si>
  <si>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</si>
  <si>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</si>
  <si>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</si>
  <si>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</si>
  <si>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Del 01 de Enero al 31 de Diciembre de 2025</t>
  </si>
  <si>
    <t>Informe Analítico de la Deuda Pública y Otros Pasivos - LDF</t>
  </si>
  <si>
    <t>Formato 2 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</si>
  <si>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</si>
  <si>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</si>
  <si>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</si>
  <si>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</si>
  <si>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</si>
  <si>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</si>
  <si>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</si>
  <si>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</si>
  <si>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</si>
  <si>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</si>
  <si>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</si>
  <si>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Diciembre de 2025 (m = g - l)</t>
  </si>
  <si>
    <t>Monto pagado de la inversión actualizado al 31 de Diciembre de 2025 (l)</t>
  </si>
  <si>
    <t>Monto pagado de la inversión al 31 de Diciembre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</si>
  <si>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</si>
  <si>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</si>
  <si>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</si>
  <si>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</si>
  <si>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</si>
  <si>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</si>
  <si>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</si>
  <si>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</si>
  <si>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del 01 de Enero al 31 de Diciembre de 2025</t>
  </si>
  <si>
    <t>Informe Analítico de Obligaciones Diferentes de Financiamientos – LDF</t>
  </si>
  <si>
    <t>Formato 3 Informe Analítico de Obligaciones Diferentes de Financiamientos - LDF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</si>
  <si>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</si>
  <si>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</si>
  <si>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</si>
  <si>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</si>
  <si>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</si>
  <si>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</si>
  <si>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</si>
  <si>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</si>
  <si>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</si>
  <si>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</si>
  <si>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</si>
  <si>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</si>
  <si>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</si>
  <si>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</si>
  <si>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</si>
  <si>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</si>
  <si>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</si>
  <si>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</si>
  <si>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</si>
  <si>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</si>
  <si>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</si>
  <si>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</si>
  <si>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</si>
  <si>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</si>
  <si>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</si>
  <si>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</si>
  <si>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</si>
  <si>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</si>
  <si>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</si>
  <si>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</si>
  <si>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</si>
  <si>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</si>
  <si>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</si>
  <si>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</si>
  <si>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</si>
  <si>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</si>
  <si>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</si>
  <si>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</si>
  <si>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</si>
  <si>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</si>
  <si>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</si>
  <si>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</si>
  <si>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</si>
  <si>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</si>
  <si>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</si>
  <si>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</si>
  <si>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</si>
  <si>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</si>
  <si>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</si>
  <si>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</si>
  <si>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</si>
  <si>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</si>
  <si>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</si>
  <si>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</si>
  <si>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</si>
  <si>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</si>
  <si>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</si>
  <si>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</si>
  <si>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</si>
  <si>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</si>
  <si>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</si>
  <si>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</si>
  <si>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</si>
  <si>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</si>
  <si>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</si>
  <si>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</si>
  <si>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</si>
  <si>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</si>
  <si>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</si>
  <si>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</si>
  <si>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</si>
  <si>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</si>
  <si>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</si>
  <si>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</si>
  <si>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</si>
  <si>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</si>
  <si>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</si>
  <si>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</si>
  <si>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</si>
  <si>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</si>
  <si>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</si>
  <si>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</si>
  <si>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</si>
  <si>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</si>
  <si>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</si>
  <si>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</si>
  <si>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</si>
  <si>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</si>
  <si>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</si>
  <si>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</si>
  <si>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</si>
  <si>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</si>
  <si>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</si>
  <si>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</si>
  <si>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</si>
  <si>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</si>
  <si>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</si>
  <si>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</si>
  <si>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</si>
  <si>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</si>
  <si>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</si>
  <si>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</si>
  <si>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</si>
  <si>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</si>
  <si>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</si>
  <si>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</si>
  <si>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</si>
  <si>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</si>
  <si>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</si>
  <si>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Estado Analítico de Ingresos Detallado - LDF</t>
  </si>
  <si>
    <t>Formato 5 Estado Analítico de Ingresos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</si>
  <si>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</si>
  <si>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</si>
  <si>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</si>
  <si>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</si>
  <si>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</si>
  <si>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</si>
  <si>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</si>
  <si>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</si>
  <si>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</si>
  <si>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</si>
  <si>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</si>
  <si>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</si>
  <si>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</si>
  <si>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</si>
  <si>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</si>
  <si>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</si>
  <si>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</si>
  <si>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</si>
  <si>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</si>
  <si>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</si>
  <si>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</si>
  <si>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</si>
  <si>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</si>
  <si>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</si>
  <si>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</si>
  <si>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</si>
  <si>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</si>
  <si>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</si>
  <si>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</si>
  <si>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</si>
  <si>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</si>
  <si>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</si>
  <si>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</si>
  <si>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</si>
  <si>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</si>
  <si>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</si>
  <si>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</si>
  <si>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</si>
  <si>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</si>
  <si>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</si>
  <si>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</si>
  <si>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</si>
  <si>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</si>
  <si>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</si>
  <si>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</si>
  <si>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</si>
  <si>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</si>
  <si>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</si>
  <si>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</si>
  <si>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</si>
  <si>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</si>
  <si>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</si>
  <si>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</si>
  <si>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</si>
  <si>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</si>
  <si>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</si>
  <si>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</si>
  <si>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</si>
  <si>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</si>
  <si>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</si>
  <si>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</si>
  <si>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</si>
  <si>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</si>
  <si>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</si>
  <si>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</si>
  <si>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</si>
  <si>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</si>
  <si>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</si>
  <si>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</si>
  <si>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</si>
  <si>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</si>
  <si>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</si>
  <si>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</si>
  <si>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</si>
  <si>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</si>
  <si>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</si>
  <si>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</si>
  <si>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</si>
  <si>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</si>
  <si>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</si>
  <si>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</si>
  <si>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</si>
  <si>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</si>
  <si>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</si>
  <si>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</si>
  <si>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</si>
  <si>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</si>
  <si>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</si>
  <si>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</si>
  <si>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</si>
  <si>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</si>
  <si>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</si>
  <si>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</si>
  <si>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</si>
  <si>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</si>
  <si>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</si>
  <si>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</si>
  <si>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</si>
  <si>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</si>
  <si>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</si>
  <si>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</si>
  <si>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</si>
  <si>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</si>
  <si>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</si>
  <si>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</si>
  <si>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</si>
  <si>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</si>
  <si>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</si>
  <si>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</si>
  <si>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</si>
  <si>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</si>
  <si>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</si>
  <si>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</si>
  <si>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</si>
  <si>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</si>
  <si>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</si>
  <si>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</si>
  <si>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</si>
  <si>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</si>
  <si>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</si>
  <si>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</si>
  <si>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</si>
  <si>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</si>
  <si>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</si>
  <si>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</si>
  <si>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</si>
  <si>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</si>
  <si>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</si>
  <si>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</si>
  <si>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</si>
  <si>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</si>
  <si>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</si>
  <si>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</si>
  <si>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</si>
  <si>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</si>
  <si>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</si>
  <si>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</si>
  <si>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</si>
  <si>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</si>
  <si>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</si>
  <si>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</si>
  <si>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</si>
  <si>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</si>
  <si>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</si>
  <si>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</si>
  <si>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</si>
  <si>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</si>
  <si>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</si>
  <si>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</si>
  <si>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</si>
  <si>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</si>
  <si>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</si>
  <si>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</si>
  <si>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</si>
  <si>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</si>
  <si>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</si>
  <si>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</si>
  <si>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</si>
  <si>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</si>
  <si>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</si>
  <si>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</si>
  <si>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</si>
  <si>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</si>
  <si>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</si>
  <si>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</si>
  <si>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</si>
  <si>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48N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</si>
  <si>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</si>
  <si>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</si>
  <si>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</si>
  <si>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</si>
  <si>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</si>
  <si>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</si>
  <si>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</si>
  <si>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</si>
  <si>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</si>
  <si>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</si>
  <si>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</si>
  <si>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</si>
  <si>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</si>
  <si>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</si>
  <si>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</si>
  <si>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</si>
  <si>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</si>
  <si>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</si>
  <si>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</si>
  <si>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</si>
  <si>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</si>
  <si>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</si>
  <si>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</si>
  <si>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</si>
  <si>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</si>
  <si>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</si>
  <si>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</si>
  <si>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</si>
  <si>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</si>
  <si>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</si>
  <si>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</si>
  <si>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</si>
  <si>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</si>
  <si>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</si>
  <si>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</si>
  <si>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>Aprobado (d)</t>
  </si>
  <si>
    <t>Subejercicio (e)</t>
  </si>
  <si>
    <t>Egresos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</si>
  <si>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</si>
  <si>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</si>
  <si>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</si>
  <si>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</si>
  <si>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</si>
  <si>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</si>
  <si>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</si>
  <si>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</si>
  <si>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</si>
  <si>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</si>
  <si>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</si>
  <si>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</si>
  <si>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31120M13P010000 DIRECCION GENERAL</t>
  </si>
  <si>
    <t>I. Gasto No Etiquetado (I=A+B+C+D+E+F+G+H)</t>
  </si>
  <si>
    <t>Clasificación Administrativa</t>
  </si>
  <si>
    <t>Formato 6 b) Estado Analítico del Ejercicio del Presupuesto de Egresos Detallado - LDF 
                        (Clasificación Administrativa)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</si>
  <si>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</si>
  <si>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</si>
  <si>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</si>
  <si>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</si>
  <si>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</si>
  <si>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</si>
  <si>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</si>
  <si>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</si>
  <si>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</si>
  <si>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</si>
  <si>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</si>
  <si>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</si>
  <si>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</si>
  <si>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</si>
  <si>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</si>
  <si>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</si>
  <si>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</si>
  <si>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</si>
  <si>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</si>
  <si>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</si>
  <si>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</si>
  <si>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</si>
  <si>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</si>
  <si>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</si>
  <si>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</si>
  <si>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</si>
  <si>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</si>
  <si>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</si>
  <si>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</si>
  <si>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</si>
  <si>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</si>
  <si>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</si>
  <si>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</si>
  <si>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</si>
  <si>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</si>
  <si>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</si>
  <si>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</si>
  <si>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</si>
  <si>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</si>
  <si>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</si>
  <si>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</si>
  <si>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</si>
  <si>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</si>
  <si>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</si>
  <si>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</si>
  <si>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</si>
  <si>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</si>
  <si>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</si>
  <si>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</si>
  <si>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</si>
  <si>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</si>
  <si>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</si>
  <si>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</si>
  <si>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</si>
  <si>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</si>
  <si>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</si>
  <si>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</si>
  <si>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</si>
  <si>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</si>
  <si>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</si>
  <si>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</si>
  <si>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</si>
  <si>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</si>
  <si>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</si>
  <si>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</si>
  <si>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</si>
  <si>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</si>
  <si>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</si>
  <si>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</si>
  <si>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</si>
  <si>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</si>
  <si>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</si>
  <si>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</si>
  <si>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</si>
  <si>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</si>
  <si>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</si>
  <si>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</si>
  <si>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</si>
  <si>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</si>
  <si>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</si>
  <si>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</si>
  <si>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</si>
  <si>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</si>
  <si>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</si>
  <si>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</si>
  <si>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</si>
  <si>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</si>
  <si>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</si>
  <si>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</si>
  <si>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</si>
  <si>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</si>
  <si>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</si>
  <si>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Ampliaciones / (Reducciones)</t>
  </si>
  <si>
    <t>Subejercicio  (e)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</si>
  <si>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</si>
  <si>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</si>
  <si>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</si>
  <si>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</si>
  <si>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</si>
  <si>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</si>
  <si>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</si>
  <si>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</si>
  <si>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</si>
  <si>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</si>
  <si>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</si>
  <si>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</si>
  <si>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</si>
  <si>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</si>
  <si>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</si>
  <si>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</si>
  <si>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Concepto ( c )</t>
  </si>
  <si>
    <t>Clasificación de Servicios Personales por Categoría</t>
  </si>
  <si>
    <t>Formato 6 d) Estado Analítico del Ejercicio del Presupuesto de Egresos Detallado  - LDF
                        (Clasificación de Servicios Personales por Categoría)</t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</si>
  <si>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</si>
  <si>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</si>
  <si>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t>3. Ingresos Derivados de Financiamiento (3 = 1 + 2)</t>
  </si>
  <si>
    <t>2. Ingresos derivados de Financiamientos con Fuente de Pago de Transferencias Federales Etiquetadas</t>
  </si>
  <si>
    <t>1. Ingresos Derivados de Financiamientos con Fuente de Pago de Recursos de Libre Disposición</t>
  </si>
  <si>
    <t>4.  Total de Resultados de Ingresos (4=1+2+3)</t>
  </si>
  <si>
    <t>3.  Ingresos Derivados de Financiamientos (3=A)</t>
  </si>
  <si>
    <t>E.    Otras Transferencias Federales Etiquetadas</t>
  </si>
  <si>
    <t>D.    Transferencias, Asignaciones, Subsidios y Subvenciones, y Pensiones y Jubilaciones</t>
  </si>
  <si>
    <t>C.    Fondos Distintos de Aportaciones</t>
  </si>
  <si>
    <t>B.    Convenios</t>
  </si>
  <si>
    <t>A.    Aportaciones</t>
  </si>
  <si>
    <t>2.  Transferencias Federales Etiquetadas (2=A+B+C+D+E)</t>
  </si>
  <si>
    <t>L.     Otros Ingresos de Libre Disposición</t>
  </si>
  <si>
    <t>K.    Convenios</t>
  </si>
  <si>
    <t>J.    Transferencias y Asignaciones</t>
  </si>
  <si>
    <t>I.     Incentivos Derivados de la Colaboración Fiscal</t>
  </si>
  <si>
    <t>H.    Participaciones</t>
  </si>
  <si>
    <t>G.    Ingresos por Ventas de Bienes y Prestación de Servicios</t>
  </si>
  <si>
    <t>F.    Aprovechamientos</t>
  </si>
  <si>
    <t>E.    Productos</t>
  </si>
  <si>
    <t>D.    Derechos</t>
  </si>
  <si>
    <t>C.    Contribuciones de Mejoras</t>
  </si>
  <si>
    <t>B.    Cuotas y Aportaciones de Seguridad Social</t>
  </si>
  <si>
    <t>A.    Impuestos</t>
  </si>
  <si>
    <t>(1=A+B+C+D+E+F+G+H+I+J+K+L)</t>
  </si>
  <si>
    <t xml:space="preserve">1.  Ingresos de Libre Disposición 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</si>
  <si>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</si>
  <si>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Año 1 ¹ (c)</t>
  </si>
  <si>
    <t>Año 2 ¹ (c)</t>
  </si>
  <si>
    <t>Año 3 ¹ (c)</t>
  </si>
  <si>
    <t>Año 4 ¹ (c)</t>
  </si>
  <si>
    <t>Año 5 ¹ (c)</t>
  </si>
  <si>
    <t>Concepto (b)</t>
  </si>
  <si>
    <t>Resultados de Ingresos - LDF</t>
  </si>
  <si>
    <t>Instituto de Planeación de Guanajuato, Gto.</t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</si>
  <si>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</si>
  <si>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</si>
  <si>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t>3.  Total del Resultado de Egresos (3=1+2)</t>
  </si>
  <si>
    <t>I.      Deuda Pública</t>
  </si>
  <si>
    <t>H.    Participaciones y Aportaciones</t>
  </si>
  <si>
    <t>G.    Inversiones Financieras y Otras Provisiones</t>
  </si>
  <si>
    <t>F.     Inversión Pública</t>
  </si>
  <si>
    <t>E.     Bienes Muebles, Inmuebles e Intangibles</t>
  </si>
  <si>
    <t>D.    Transferencias, Asignaciones, Subsidios y Otras Ayudas</t>
  </si>
  <si>
    <t>C.     Servicios Generales</t>
  </si>
  <si>
    <t>B.     Materiales y Suministros</t>
  </si>
  <si>
    <t>A.     Servicios Personales</t>
  </si>
  <si>
    <t>2.  Gasto Etiquetado (2=A+B+C+D+E+F+G+H+I)</t>
  </si>
  <si>
    <t xml:space="preserve">H.    Participaciones y Aportaciones </t>
  </si>
  <si>
    <t>1.  Gasto No Etiquetado (1=A+B+C+D+E+F+G+H+I)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</si>
  <si>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</si>
  <si>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 xml:space="preserve">        Concepto (b)</t>
  </si>
  <si>
    <t>Resultados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</si>
</sst>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dd/mm/yyyy;@"/>
    <numFmt numFmtId="166" formatCode="#,##0.00_ ;\-#,##0.00\ 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4" fillId="0" borderId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0" fontId="5" fillId="0" borderId="13" xfId="0" applyFont="1" applyBorder="1"/>
    <xf numFmtId="0" fontId="0" fillId="0" borderId="0" xfId="0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left" vertical="center" indent="5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>
      <alignment horizontal="left" vertical="center" indent="5"/>
    </xf>
    <xf numFmtId="0" fontId="0" fillId="0" borderId="0" xfId="0" applyAlignment="1">
      <alignment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43" fontId="0" fillId="0" borderId="13" xfId="1" applyFont="1" applyFill="1" applyBorder="1"/>
    <xf numFmtId="0" fontId="0" fillId="0" borderId="13" xfId="0" applyBorder="1" applyAlignment="1">
      <alignment vertical="center"/>
    </xf>
    <xf numFmtId="0" fontId="0" fillId="2" borderId="14" xfId="0" applyFill="1" applyBorder="1" applyAlignment="1">
      <alignment vertical="center"/>
    </xf>
    <xf numFmtId="16" fontId="0" fillId="0" borderId="12" xfId="0" applyNumberForma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165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4"/>
      <protection locked="0"/>
    </xf>
    <xf numFmtId="0" fontId="0" fillId="0" borderId="12" xfId="0" applyBorder="1" applyAlignment="1">
      <alignment horizontal="left" indent="3"/>
    </xf>
    <xf numFmtId="0" fontId="2" fillId="0" borderId="0" xfId="0" applyFont="1" applyAlignment="1">
      <alignment vertical="center"/>
    </xf>
    <xf numFmtId="4" fontId="0" fillId="0" borderId="13" xfId="1" applyNumberFormat="1" applyFont="1" applyFill="1" applyBorder="1"/>
    <xf numFmtId="0" fontId="1" fillId="0" borderId="12" xfId="0" applyFont="1" applyBorder="1" applyAlignment="1">
      <alignment horizontal="left" vertical="center" wrapText="1" indent="3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wrapText="1" indent="9"/>
    </xf>
    <xf numFmtId="0" fontId="0" fillId="0" borderId="15" xfId="0" applyBorder="1" applyAlignment="1">
      <alignment horizontal="left" vertical="center" indent="6"/>
    </xf>
    <xf numFmtId="2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 indent="3"/>
    </xf>
    <xf numFmtId="4" fontId="0" fillId="0" borderId="0" xfId="0" applyNumberFormat="1"/>
    <xf numFmtId="4" fontId="0" fillId="0" borderId="13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2" fontId="0" fillId="0" borderId="0" xfId="0" applyNumberFormat="1"/>
    <xf numFmtId="0" fontId="1" fillId="0" borderId="13" xfId="0" applyFont="1" applyBorder="1" applyAlignment="1">
      <alignment horizontal="left" vertical="center" indent="3"/>
    </xf>
    <xf numFmtId="4" fontId="0" fillId="0" borderId="13" xfId="0" applyNumberFormat="1" applyBorder="1"/>
    <xf numFmtId="0" fontId="1" fillId="0" borderId="13" xfId="0" applyFont="1" applyBorder="1" applyAlignment="1">
      <alignment horizontal="left" vertical="center" wrapText="1" indent="3"/>
    </xf>
    <xf numFmtId="3" fontId="0" fillId="0" borderId="0" xfId="0" applyNumberForma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3" fontId="5" fillId="0" borderId="0" xfId="1" applyNumberFormat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/>
    <xf numFmtId="3" fontId="0" fillId="0" borderId="0" xfId="1" applyNumberFormat="1" applyFont="1"/>
    <xf numFmtId="3" fontId="0" fillId="0" borderId="13" xfId="1" applyNumberFormat="1" applyFont="1" applyFill="1" applyBorder="1"/>
    <xf numFmtId="0" fontId="0" fillId="0" borderId="12" xfId="0" applyBorder="1" applyAlignment="1">
      <alignment horizontal="left" vertical="center" wrapText="1" indent="3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9"/>
    </xf>
    <xf numFmtId="0" fontId="12" fillId="0" borderId="0" xfId="0" applyFont="1"/>
    <xf numFmtId="0" fontId="0" fillId="0" borderId="12" xfId="0" applyBorder="1" applyAlignment="1">
      <alignment horizontal="left" indent="6"/>
    </xf>
    <xf numFmtId="166" fontId="0" fillId="0" borderId="12" xfId="1" applyNumberFormat="1" applyFont="1" applyFill="1" applyBorder="1"/>
    <xf numFmtId="0" fontId="1" fillId="0" borderId="15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3" fontId="0" fillId="0" borderId="13" xfId="1" applyFont="1" applyBorder="1"/>
    <xf numFmtId="0" fontId="1" fillId="3" borderId="12" xfId="0" applyFont="1" applyFill="1" applyBorder="1" applyAlignment="1">
      <alignment horizontal="left" indent="3"/>
    </xf>
    <xf numFmtId="0" fontId="0" fillId="3" borderId="12" xfId="0" applyFill="1" applyBorder="1" applyAlignment="1">
      <alignment horizontal="left" indent="3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vertical="center" indent="6"/>
    </xf>
    <xf numFmtId="0" fontId="16" fillId="0" borderId="5" xfId="2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3"/>
    </xf>
    <xf numFmtId="0" fontId="5" fillId="0" borderId="0" xfId="0" applyFont="1"/>
    <xf numFmtId="0" fontId="4" fillId="0" borderId="0" xfId="0" applyFont="1"/>
    <xf numFmtId="0" fontId="1" fillId="3" borderId="15" xfId="0" applyFont="1" applyFill="1" applyBorder="1" applyAlignment="1">
      <alignment horizontal="left" vertical="center" indent="3"/>
    </xf>
    <xf numFmtId="166" fontId="0" fillId="0" borderId="13" xfId="1" applyNumberFormat="1" applyFont="1" applyBorder="1" applyAlignment="1">
      <alignment vertical="center"/>
    </xf>
    <xf numFmtId="0" fontId="0" fillId="0" borderId="12" xfId="0" applyBorder="1" applyAlignment="1" applyProtection="1">
      <alignment horizontal="left" vertical="center" indent="6"/>
      <protection locked="0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166" fontId="0" fillId="0" borderId="8" xfId="1" applyNumberFormat="1" applyFont="1" applyFill="1" applyBorder="1"/>
    <xf numFmtId="0" fontId="17" fillId="0" borderId="5" xfId="2" applyFont="1" applyBorder="1" applyAlignment="1">
      <alignment horizontal="left"/>
    </xf>
    <xf numFmtId="0" fontId="0" fillId="0" borderId="12" xfId="0" applyBorder="1" applyAlignment="1">
      <alignment horizontal="left" vertical="center" wrapText="1" indent="6"/>
    </xf>
    <xf numFmtId="0" fontId="1" fillId="2" borderId="9" xfId="0" applyFont="1" applyFill="1" applyBorder="1" applyAlignment="1">
      <alignment horizontal="center" vertical="center"/>
    </xf>
    <xf numFmtId="166" fontId="0" fillId="0" borderId="8" xfId="1" applyNumberFormat="1" applyFont="1" applyBorder="1" applyAlignment="1">
      <alignment horizontal="center"/>
    </xf>
    <xf numFmtId="0" fontId="1" fillId="0" borderId="12" xfId="0" applyFont="1" applyBorder="1" applyAlignment="1">
      <alignment horizontal="left" indent="3"/>
    </xf>
    <xf numFmtId="0" fontId="1" fillId="2" borderId="11" xfId="0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1" fillId="0" borderId="12" xfId="0" applyNumberFormat="1" applyFont="1" applyBorder="1" applyAlignment="1" applyProtection="1">
      <alignment vertical="center"/>
      <protection locked="0"/>
    </xf>
    <xf numFmtId="4" fontId="1" fillId="0" borderId="15" xfId="0" applyNumberFormat="1" applyFont="1" applyBorder="1" applyAlignment="1" applyProtection="1">
      <alignment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vertical="center"/>
    </xf>
    <xf numFmtId="0" fontId="1" fillId="0" borderId="20" xfId="0" applyFont="1" applyBorder="1" applyAlignment="1">
      <alignment horizontal="left" vertical="center" indent="3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left" vertical="center" indent="6"/>
    </xf>
    <xf numFmtId="0" fontId="1" fillId="4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23" fillId="0" borderId="19" xfId="0" applyNumberFormat="1" applyFont="1" applyBorder="1" applyProtection="1">
      <protection locked="0"/>
    </xf>
    <xf numFmtId="4" fontId="0" fillId="0" borderId="20" xfId="0" applyNumberFormat="1" applyBorder="1" applyAlignment="1" applyProtection="1">
      <alignment vertical="center"/>
      <protection locked="0"/>
    </xf>
    <xf numFmtId="4" fontId="22" fillId="0" borderId="19" xfId="0" applyNumberFormat="1" applyFont="1" applyBorder="1" applyAlignment="1">
      <alignment vertical="center"/>
    </xf>
    <xf numFmtId="4" fontId="22" fillId="0" borderId="17" xfId="0" applyNumberFormat="1" applyFont="1" applyBorder="1" applyAlignment="1">
      <alignment vertical="center"/>
    </xf>
    <xf numFmtId="166" fontId="1" fillId="0" borderId="6" xfId="1" applyNumberFormat="1" applyFont="1" applyFill="1" applyBorder="1" applyAlignment="1" applyProtection="1">
      <alignment horizontal="right" vertical="center"/>
      <protection locked="0"/>
    </xf>
    <xf numFmtId="166" fontId="3" fillId="0" borderId="6" xfId="1" applyNumberFormat="1" applyFont="1" applyFill="1" applyBorder="1" applyAlignment="1" applyProtection="1">
      <alignment horizontal="right" vertical="center"/>
      <protection locked="0"/>
    </xf>
    <xf numFmtId="166" fontId="0" fillId="0" borderId="6" xfId="1" applyNumberFormat="1" applyFont="1" applyFill="1" applyBorder="1" applyAlignment="1" applyProtection="1">
      <alignment horizontal="right" vertical="center"/>
      <protection locked="0"/>
    </xf>
    <xf numFmtId="166" fontId="0" fillId="0" borderId="6" xfId="1" applyNumberFormat="1" applyFont="1" applyFill="1" applyBorder="1" applyAlignment="1">
      <alignment horizontal="right" vertical="center"/>
    </xf>
    <xf numFmtId="166" fontId="1" fillId="0" borderId="4" xfId="1" applyNumberFormat="1" applyFont="1" applyFill="1" applyBorder="1" applyAlignment="1" applyProtection="1">
      <alignment vertical="center"/>
      <protection locked="0"/>
    </xf>
    <xf numFmtId="166" fontId="0" fillId="0" borderId="6" xfId="1" applyNumberFormat="1" applyFont="1" applyFill="1" applyBorder="1" applyAlignment="1" applyProtection="1">
      <alignment vertical="center"/>
      <protection locked="0"/>
    </xf>
    <xf numFmtId="166" fontId="3" fillId="0" borderId="6" xfId="1" applyNumberFormat="1" applyFont="1" applyFill="1" applyBorder="1" applyAlignment="1" applyProtection="1">
      <alignment vertical="center"/>
      <protection locked="0"/>
    </xf>
    <xf numFmtId="166" fontId="1" fillId="0" borderId="6" xfId="1" applyNumberFormat="1" applyFont="1" applyFill="1" applyBorder="1" applyAlignment="1" applyProtection="1">
      <alignment vertical="center"/>
      <protection locked="0"/>
    </xf>
    <xf numFmtId="166" fontId="0" fillId="0" borderId="6" xfId="1" applyNumberFormat="1" applyFont="1" applyFill="1" applyBorder="1" applyAlignment="1" applyProtection="1">
      <alignment vertical="center" wrapText="1"/>
      <protection locked="0"/>
    </xf>
    <xf numFmtId="166" fontId="0" fillId="0" borderId="6" xfId="1" applyNumberFormat="1" applyFont="1" applyFill="1" applyBorder="1" applyAlignment="1">
      <alignment vertical="center"/>
    </xf>
    <xf numFmtId="166" fontId="1" fillId="0" borderId="15" xfId="1" applyNumberFormat="1" applyFont="1" applyFill="1" applyBorder="1" applyAlignment="1" applyProtection="1">
      <alignment vertical="center"/>
      <protection locked="0"/>
    </xf>
    <xf numFmtId="166" fontId="3" fillId="0" borderId="12" xfId="1" applyNumberFormat="1" applyFont="1" applyFill="1" applyBorder="1" applyAlignment="1" applyProtection="1">
      <alignment vertical="center"/>
      <protection locked="0"/>
    </xf>
    <xf numFmtId="166" fontId="0" fillId="0" borderId="12" xfId="1" applyNumberFormat="1" applyFont="1" applyFill="1" applyBorder="1" applyAlignment="1" applyProtection="1">
      <alignment vertical="center"/>
      <protection locked="0"/>
    </xf>
    <xf numFmtId="166" fontId="0" fillId="0" borderId="12" xfId="1" applyNumberFormat="1" applyFont="1" applyFill="1" applyBorder="1" applyAlignment="1">
      <alignment vertical="center"/>
    </xf>
    <xf numFmtId="166" fontId="1" fillId="0" borderId="12" xfId="1" applyNumberFormat="1" applyFont="1" applyFill="1" applyBorder="1" applyAlignment="1" applyProtection="1">
      <alignment vertical="center"/>
      <protection locked="0"/>
    </xf>
    <xf numFmtId="166" fontId="1" fillId="3" borderId="12" xfId="1" applyNumberFormat="1" applyFont="1" applyFill="1" applyBorder="1" applyAlignment="1" applyProtection="1">
      <alignment vertical="center"/>
      <protection locked="0"/>
    </xf>
    <xf numFmtId="166" fontId="0" fillId="3" borderId="12" xfId="1" applyNumberFormat="1" applyFont="1" applyFill="1" applyBorder="1" applyAlignment="1" applyProtection="1">
      <alignment vertical="center"/>
      <protection locked="0"/>
    </xf>
    <xf numFmtId="166" fontId="3" fillId="3" borderId="12" xfId="1" applyNumberFormat="1" applyFont="1" applyFill="1" applyBorder="1" applyAlignment="1" applyProtection="1">
      <alignment vertical="center"/>
      <protection locked="0"/>
    </xf>
    <xf numFmtId="166" fontId="0" fillId="3" borderId="12" xfId="1" applyNumberFormat="1" applyFont="1" applyFill="1" applyBorder="1" applyAlignment="1">
      <alignment vertical="center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2" borderId="14" xfId="1" applyNumberFormat="1" applyFon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1" fillId="0" borderId="12" xfId="1" applyNumberFormat="1" applyFont="1" applyFill="1" applyBorder="1" applyProtection="1">
      <protection locked="0"/>
    </xf>
    <xf numFmtId="4" fontId="3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/>
    <xf numFmtId="4" fontId="11" fillId="2" borderId="14" xfId="1" applyNumberFormat="1" applyFont="1" applyFill="1" applyBorder="1" applyAlignment="1"/>
    <xf numFmtId="4" fontId="10" fillId="2" borderId="14" xfId="1" applyNumberFormat="1" applyFont="1" applyFill="1" applyBorder="1" applyAlignment="1"/>
    <xf numFmtId="4" fontId="1" fillId="0" borderId="12" xfId="1" applyNumberFormat="1" applyFont="1" applyFill="1" applyBorder="1"/>
    <xf numFmtId="4" fontId="3" fillId="0" borderId="15" xfId="1" applyNumberFormat="1" applyFont="1" applyFill="1" applyBorder="1" applyAlignment="1" applyProtection="1">
      <alignment vertical="center"/>
      <protection locked="0"/>
    </xf>
    <xf numFmtId="4" fontId="10" fillId="2" borderId="14" xfId="1" applyNumberFormat="1" applyFont="1" applyFill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0" fillId="0" borderId="15" xfId="0" applyNumberFormat="1" applyBorder="1" applyProtection="1">
      <protection locked="0"/>
    </xf>
    <xf numFmtId="4" fontId="10" fillId="2" borderId="14" xfId="1" applyNumberFormat="1" applyFont="1" applyFill="1" applyBorder="1"/>
    <xf numFmtId="166" fontId="0" fillId="2" borderId="14" xfId="0" applyNumberFormat="1" applyFill="1" applyBorder="1" applyAlignment="1">
      <alignment vertical="center"/>
    </xf>
    <xf numFmtId="166" fontId="0" fillId="0" borderId="12" xfId="0" applyNumberFormat="1" applyBorder="1" applyAlignment="1" applyProtection="1">
      <alignment vertical="center"/>
      <protection locked="0"/>
    </xf>
    <xf numFmtId="166" fontId="0" fillId="0" borderId="12" xfId="0" applyNumberFormat="1" applyBorder="1" applyAlignment="1">
      <alignment vertical="center"/>
    </xf>
    <xf numFmtId="166" fontId="1" fillId="0" borderId="12" xfId="1" applyNumberFormat="1" applyFont="1" applyFill="1" applyBorder="1" applyAlignment="1" applyProtection="1">
      <alignment horizontal="right" vertical="center"/>
      <protection locked="0"/>
    </xf>
    <xf numFmtId="166" fontId="0" fillId="0" borderId="12" xfId="1" applyNumberFormat="1" applyFont="1" applyFill="1" applyBorder="1" applyAlignment="1" applyProtection="1">
      <alignment horizontal="right" vertical="center"/>
      <protection locked="0"/>
    </xf>
    <xf numFmtId="166" fontId="3" fillId="0" borderId="12" xfId="1" applyNumberFormat="1" applyFont="1" applyFill="1" applyBorder="1" applyAlignment="1" applyProtection="1">
      <alignment horizontal="right" vertical="center"/>
      <protection locked="0"/>
    </xf>
    <xf numFmtId="166" fontId="0" fillId="0" borderId="12" xfId="1" applyNumberFormat="1" applyFont="1" applyFill="1" applyBorder="1" applyAlignment="1">
      <alignment horizontal="right"/>
    </xf>
    <xf numFmtId="166" fontId="0" fillId="2" borderId="14" xfId="1" applyNumberFormat="1" applyFont="1" applyFill="1" applyBorder="1" applyAlignment="1">
      <alignment horizontal="right"/>
    </xf>
    <xf numFmtId="166" fontId="0" fillId="0" borderId="12" xfId="1" applyNumberFormat="1" applyFont="1" applyBorder="1" applyAlignment="1">
      <alignment horizontal="right"/>
    </xf>
    <xf numFmtId="166" fontId="0" fillId="0" borderId="12" xfId="1" applyNumberFormat="1" applyFont="1" applyFill="1" applyBorder="1" applyAlignment="1">
      <alignment horizontal="right" vertical="center"/>
    </xf>
    <xf numFmtId="166" fontId="0" fillId="0" borderId="13" xfId="1" applyNumberFormat="1" applyFont="1" applyFill="1" applyBorder="1" applyAlignment="1">
      <alignment horizontal="right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</cellXfs>
  <cellStyles count="3">
    <cellStyle name="Millares" xfId="1" builtinId="3"/>
    <cellStyle name="Normal" xfId="0" builtinId="0"/>
    <cellStyle name="Normal 3" xfId="2" xr:uid="{3F8F1EE6-2EBA-4CD9-9FF5-D696229AC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activeCell="E9" sqref="E9:F81"/>
    </sheetView>
  </sheetViews>
  <sheetFormatPr baseColWidth="10" defaultColWidth="14.5703125" defaultRowHeight="15" zeroHeight="1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>
      <c r="A1" s="131" t="s">
        <v>0</v>
      </c>
      <c r="B1" s="131"/>
      <c r="C1" s="131"/>
      <c r="D1" s="131"/>
      <c r="E1" s="131"/>
      <c r="F1" s="131"/>
    </row>
    <row r="2" spans="1:6">
      <c r="A2" s="132" t="s">
        <v>122</v>
      </c>
      <c r="B2" s="133"/>
      <c r="C2" s="133"/>
      <c r="D2" s="133"/>
      <c r="E2" s="133"/>
      <c r="F2" s="134"/>
    </row>
    <row r="3" spans="1:6">
      <c r="A3" s="135" t="s">
        <v>1</v>
      </c>
      <c r="B3" s="136"/>
      <c r="C3" s="136"/>
      <c r="D3" s="136"/>
      <c r="E3" s="136"/>
      <c r="F3" s="137"/>
    </row>
    <row r="4" spans="1:6">
      <c r="A4" s="135" t="s">
        <v>123</v>
      </c>
      <c r="B4" s="136"/>
      <c r="C4" s="136"/>
      <c r="D4" s="136"/>
      <c r="E4" s="136"/>
      <c r="F4" s="137"/>
    </row>
    <row r="5" spans="1:6">
      <c r="A5" s="138" t="s">
        <v>2</v>
      </c>
      <c r="B5" s="139"/>
      <c r="C5" s="139"/>
      <c r="D5" s="139"/>
      <c r="E5" s="139"/>
      <c r="F5" s="140"/>
    </row>
    <row r="6" spans="1:6" ht="30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>
      <c r="A7" s="6" t="s">
        <v>5</v>
      </c>
      <c r="B7" s="7"/>
      <c r="C7" s="7"/>
      <c r="D7" s="8" t="s">
        <v>6</v>
      </c>
      <c r="E7" s="7"/>
      <c r="F7" s="7"/>
    </row>
    <row r="8" spans="1:6">
      <c r="A8" s="6" t="s">
        <v>7</v>
      </c>
      <c r="B8" s="7"/>
      <c r="C8" s="7"/>
      <c r="D8" s="8" t="s">
        <v>8</v>
      </c>
      <c r="E8" s="7"/>
      <c r="F8" s="7"/>
    </row>
    <row r="9" spans="1:6">
      <c r="A9" s="9" t="s">
        <v>9</v>
      </c>
      <c r="B9" s="209">
        <f>SUM(B10:B16)</f>
        <v>3163814.73</v>
      </c>
      <c r="C9" s="209">
        <f>SUM(C10:C16)</f>
        <v>2624815.7400000002</v>
      </c>
      <c r="D9" s="15" t="s">
        <v>10</v>
      </c>
      <c r="E9" s="209">
        <f>SUM(E10:E18)</f>
        <v>1204601.81</v>
      </c>
      <c r="F9" s="209">
        <f>SUM(F10:F18)</f>
        <v>1391455.5799999998</v>
      </c>
    </row>
    <row r="10" spans="1:6">
      <c r="A10" s="10" t="s">
        <v>11</v>
      </c>
      <c r="B10" s="210">
        <v>0</v>
      </c>
      <c r="C10" s="210">
        <v>0</v>
      </c>
      <c r="D10" s="16" t="s">
        <v>12</v>
      </c>
      <c r="E10" s="210">
        <v>219253.34</v>
      </c>
      <c r="F10" s="210">
        <v>219253.34</v>
      </c>
    </row>
    <row r="11" spans="1:6">
      <c r="A11" s="10" t="s">
        <v>13</v>
      </c>
      <c r="B11" s="210">
        <v>3163814.73</v>
      </c>
      <c r="C11" s="210">
        <v>2624815.7400000002</v>
      </c>
      <c r="D11" s="16" t="s">
        <v>14</v>
      </c>
      <c r="E11" s="210">
        <v>25881.74</v>
      </c>
      <c r="F11" s="210">
        <v>75694.87</v>
      </c>
    </row>
    <row r="12" spans="1:6">
      <c r="A12" s="10" t="s">
        <v>15</v>
      </c>
      <c r="B12" s="210">
        <v>0</v>
      </c>
      <c r="C12" s="210">
        <v>0</v>
      </c>
      <c r="D12" s="16" t="s">
        <v>16</v>
      </c>
      <c r="E12" s="210">
        <v>0</v>
      </c>
      <c r="F12" s="210">
        <v>0</v>
      </c>
    </row>
    <row r="13" spans="1:6">
      <c r="A13" s="10" t="s">
        <v>17</v>
      </c>
      <c r="B13" s="210">
        <v>0</v>
      </c>
      <c r="C13" s="210">
        <v>0</v>
      </c>
      <c r="D13" s="16" t="s">
        <v>18</v>
      </c>
      <c r="E13" s="210">
        <v>0</v>
      </c>
      <c r="F13" s="210">
        <v>0</v>
      </c>
    </row>
    <row r="14" spans="1:6">
      <c r="A14" s="10" t="s">
        <v>19</v>
      </c>
      <c r="B14" s="210">
        <v>0</v>
      </c>
      <c r="C14" s="210">
        <v>0</v>
      </c>
      <c r="D14" s="16" t="s">
        <v>20</v>
      </c>
      <c r="E14" s="210">
        <v>0</v>
      </c>
      <c r="F14" s="210">
        <v>0</v>
      </c>
    </row>
    <row r="15" spans="1:6">
      <c r="A15" s="10" t="s">
        <v>21</v>
      </c>
      <c r="B15" s="210">
        <v>0</v>
      </c>
      <c r="C15" s="210">
        <v>0</v>
      </c>
      <c r="D15" s="16" t="s">
        <v>22</v>
      </c>
      <c r="E15" s="210">
        <v>0</v>
      </c>
      <c r="F15" s="210">
        <v>0</v>
      </c>
    </row>
    <row r="16" spans="1:6">
      <c r="A16" s="10" t="s">
        <v>23</v>
      </c>
      <c r="B16" s="210">
        <v>0</v>
      </c>
      <c r="C16" s="210">
        <v>0</v>
      </c>
      <c r="D16" s="16" t="s">
        <v>24</v>
      </c>
      <c r="E16" s="210">
        <v>-46995.05</v>
      </c>
      <c r="F16" s="210">
        <v>-32022.58</v>
      </c>
    </row>
    <row r="17" spans="1:6">
      <c r="A17" s="9" t="s">
        <v>25</v>
      </c>
      <c r="B17" s="209">
        <f>SUM(B18:B24)</f>
        <v>1271460.3399999999</v>
      </c>
      <c r="C17" s="209">
        <f>SUM(C18:C24)</f>
        <v>1271460.3399999999</v>
      </c>
      <c r="D17" s="16" t="s">
        <v>26</v>
      </c>
      <c r="E17" s="210">
        <v>0</v>
      </c>
      <c r="F17" s="210">
        <v>0</v>
      </c>
    </row>
    <row r="18" spans="1:6">
      <c r="A18" s="10" t="s">
        <v>27</v>
      </c>
      <c r="B18" s="210">
        <v>0</v>
      </c>
      <c r="C18" s="210">
        <v>0</v>
      </c>
      <c r="D18" s="16" t="s">
        <v>28</v>
      </c>
      <c r="E18" s="210">
        <v>1006461.78</v>
      </c>
      <c r="F18" s="210">
        <v>1128529.95</v>
      </c>
    </row>
    <row r="19" spans="1:6">
      <c r="A19" s="10" t="s">
        <v>29</v>
      </c>
      <c r="B19" s="210">
        <v>990533.33</v>
      </c>
      <c r="C19" s="210">
        <v>990533.33</v>
      </c>
      <c r="D19" s="15" t="s">
        <v>30</v>
      </c>
      <c r="E19" s="209">
        <f>SUM(E20:E22)</f>
        <v>0</v>
      </c>
      <c r="F19" s="209">
        <f>SUM(F20:F22)</f>
        <v>0</v>
      </c>
    </row>
    <row r="20" spans="1:6">
      <c r="A20" s="10" t="s">
        <v>31</v>
      </c>
      <c r="B20" s="210">
        <v>51805.25</v>
      </c>
      <c r="C20" s="210">
        <v>51805.25</v>
      </c>
      <c r="D20" s="16" t="s">
        <v>32</v>
      </c>
      <c r="E20" s="210">
        <v>0</v>
      </c>
      <c r="F20" s="210">
        <v>0</v>
      </c>
    </row>
    <row r="21" spans="1:6">
      <c r="A21" s="10" t="s">
        <v>33</v>
      </c>
      <c r="B21" s="210">
        <v>0</v>
      </c>
      <c r="C21" s="210">
        <v>0</v>
      </c>
      <c r="D21" s="16" t="s">
        <v>34</v>
      </c>
      <c r="E21" s="210">
        <v>0</v>
      </c>
      <c r="F21" s="210">
        <v>0</v>
      </c>
    </row>
    <row r="22" spans="1:6">
      <c r="A22" s="10" t="s">
        <v>35</v>
      </c>
      <c r="B22" s="210">
        <v>0</v>
      </c>
      <c r="C22" s="210">
        <v>0</v>
      </c>
      <c r="D22" s="16" t="s">
        <v>36</v>
      </c>
      <c r="E22" s="210">
        <v>0</v>
      </c>
      <c r="F22" s="210">
        <v>0</v>
      </c>
    </row>
    <row r="23" spans="1:6">
      <c r="A23" s="10" t="s">
        <v>37</v>
      </c>
      <c r="B23" s="210">
        <v>0</v>
      </c>
      <c r="C23" s="210">
        <v>0</v>
      </c>
      <c r="D23" s="15" t="s">
        <v>38</v>
      </c>
      <c r="E23" s="209">
        <f>E24+E25</f>
        <v>0</v>
      </c>
      <c r="F23" s="209">
        <f>F24+F25</f>
        <v>0</v>
      </c>
    </row>
    <row r="24" spans="1:6">
      <c r="A24" s="10" t="s">
        <v>39</v>
      </c>
      <c r="B24" s="210">
        <v>229121.76</v>
      </c>
      <c r="C24" s="210">
        <v>229121.76</v>
      </c>
      <c r="D24" s="16" t="s">
        <v>40</v>
      </c>
      <c r="E24" s="210">
        <v>0</v>
      </c>
      <c r="F24" s="210">
        <v>0</v>
      </c>
    </row>
    <row r="25" spans="1:6">
      <c r="A25" s="9" t="s">
        <v>41</v>
      </c>
      <c r="B25" s="209">
        <f>SUM(B26:B30)</f>
        <v>2500</v>
      </c>
      <c r="C25" s="209">
        <f>SUM(C26:C30)</f>
        <v>0</v>
      </c>
      <c r="D25" s="16" t="s">
        <v>42</v>
      </c>
      <c r="E25" s="210">
        <v>0</v>
      </c>
      <c r="F25" s="210">
        <v>0</v>
      </c>
    </row>
    <row r="26" spans="1:6">
      <c r="A26" s="10" t="s">
        <v>43</v>
      </c>
      <c r="B26" s="210">
        <v>2500</v>
      </c>
      <c r="C26" s="210">
        <v>0</v>
      </c>
      <c r="D26" s="15" t="s">
        <v>44</v>
      </c>
      <c r="E26" s="210">
        <v>0</v>
      </c>
      <c r="F26" s="210">
        <v>0</v>
      </c>
    </row>
    <row r="27" spans="1:6">
      <c r="A27" s="10" t="s">
        <v>45</v>
      </c>
      <c r="B27" s="210">
        <v>0</v>
      </c>
      <c r="C27" s="210">
        <v>0</v>
      </c>
      <c r="D27" s="15" t="s">
        <v>46</v>
      </c>
      <c r="E27" s="209">
        <f>SUM(E28:E30)</f>
        <v>0</v>
      </c>
      <c r="F27" s="209">
        <f>SUM(F28:F30)</f>
        <v>0</v>
      </c>
    </row>
    <row r="28" spans="1:6">
      <c r="A28" s="10" t="s">
        <v>47</v>
      </c>
      <c r="B28" s="210">
        <v>0</v>
      </c>
      <c r="C28" s="210">
        <v>0</v>
      </c>
      <c r="D28" s="16" t="s">
        <v>48</v>
      </c>
      <c r="E28" s="210">
        <v>0</v>
      </c>
      <c r="F28" s="210">
        <v>0</v>
      </c>
    </row>
    <row r="29" spans="1:6">
      <c r="A29" s="10" t="s">
        <v>49</v>
      </c>
      <c r="B29" s="210">
        <v>0</v>
      </c>
      <c r="C29" s="210">
        <v>0</v>
      </c>
      <c r="D29" s="16" t="s">
        <v>50</v>
      </c>
      <c r="E29" s="210">
        <v>0</v>
      </c>
      <c r="F29" s="210">
        <v>0</v>
      </c>
    </row>
    <row r="30" spans="1:6">
      <c r="A30" s="10" t="s">
        <v>51</v>
      </c>
      <c r="B30" s="210">
        <v>0</v>
      </c>
      <c r="C30" s="210">
        <v>0</v>
      </c>
      <c r="D30" s="16" t="s">
        <v>52</v>
      </c>
      <c r="E30" s="210">
        <v>0</v>
      </c>
      <c r="F30" s="210">
        <v>0</v>
      </c>
    </row>
    <row r="31" spans="1:6">
      <c r="A31" s="9" t="s">
        <v>53</v>
      </c>
      <c r="B31" s="209">
        <f>SUM(B32:B36)</f>
        <v>0</v>
      </c>
      <c r="C31" s="209">
        <f>SUM(C32:C36)</f>
        <v>0</v>
      </c>
      <c r="D31" s="15" t="s">
        <v>54</v>
      </c>
      <c r="E31" s="209">
        <f>SUM(E32:E37)</f>
        <v>0</v>
      </c>
      <c r="F31" s="209">
        <f>SUM(F32:F37)</f>
        <v>0</v>
      </c>
    </row>
    <row r="32" spans="1:6">
      <c r="A32" s="10" t="s">
        <v>55</v>
      </c>
      <c r="B32" s="210">
        <v>0</v>
      </c>
      <c r="C32" s="210">
        <v>0</v>
      </c>
      <c r="D32" s="16" t="s">
        <v>56</v>
      </c>
      <c r="E32" s="209">
        <v>0</v>
      </c>
      <c r="F32" s="209">
        <v>0</v>
      </c>
    </row>
    <row r="33" spans="1:6">
      <c r="A33" s="10" t="s">
        <v>57</v>
      </c>
      <c r="B33" s="210">
        <v>0</v>
      </c>
      <c r="C33" s="210">
        <v>0</v>
      </c>
      <c r="D33" s="16" t="s">
        <v>58</v>
      </c>
      <c r="E33" s="210">
        <v>0</v>
      </c>
      <c r="F33" s="210">
        <v>0</v>
      </c>
    </row>
    <row r="34" spans="1:6">
      <c r="A34" s="10" t="s">
        <v>59</v>
      </c>
      <c r="B34" s="210">
        <v>0</v>
      </c>
      <c r="C34" s="210">
        <v>0</v>
      </c>
      <c r="D34" s="16" t="s">
        <v>60</v>
      </c>
      <c r="E34" s="210">
        <v>0</v>
      </c>
      <c r="F34" s="210">
        <v>0</v>
      </c>
    </row>
    <row r="35" spans="1:6">
      <c r="A35" s="10" t="s">
        <v>61</v>
      </c>
      <c r="B35" s="210">
        <v>0</v>
      </c>
      <c r="C35" s="210">
        <v>0</v>
      </c>
      <c r="D35" s="16" t="s">
        <v>62</v>
      </c>
      <c r="E35" s="210">
        <v>0</v>
      </c>
      <c r="F35" s="210">
        <v>0</v>
      </c>
    </row>
    <row r="36" spans="1:6">
      <c r="A36" s="10" t="s">
        <v>63</v>
      </c>
      <c r="B36" s="210">
        <v>0</v>
      </c>
      <c r="C36" s="210">
        <v>0</v>
      </c>
      <c r="D36" s="16" t="s">
        <v>64</v>
      </c>
      <c r="E36" s="210">
        <v>0</v>
      </c>
      <c r="F36" s="210">
        <v>0</v>
      </c>
    </row>
    <row r="37" spans="1:6">
      <c r="A37" s="9" t="s">
        <v>65</v>
      </c>
      <c r="B37" s="210">
        <v>0</v>
      </c>
      <c r="C37" s="210">
        <v>0</v>
      </c>
      <c r="D37" s="16" t="s">
        <v>66</v>
      </c>
      <c r="E37" s="210">
        <v>0</v>
      </c>
      <c r="F37" s="210">
        <v>0</v>
      </c>
    </row>
    <row r="38" spans="1:6">
      <c r="A38" s="9" t="s">
        <v>67</v>
      </c>
      <c r="B38" s="209">
        <f>SUM(B39:B40)</f>
        <v>0</v>
      </c>
      <c r="C38" s="209">
        <f>SUM(C39:C40)</f>
        <v>0</v>
      </c>
      <c r="D38" s="15" t="s">
        <v>68</v>
      </c>
      <c r="E38" s="209">
        <f>SUM(E39:E41)</f>
        <v>0</v>
      </c>
      <c r="F38" s="209">
        <f>SUM(F39:F41)</f>
        <v>0</v>
      </c>
    </row>
    <row r="39" spans="1:6">
      <c r="A39" s="10" t="s">
        <v>69</v>
      </c>
      <c r="B39" s="210">
        <v>0</v>
      </c>
      <c r="C39" s="210">
        <v>0</v>
      </c>
      <c r="D39" s="16" t="s">
        <v>70</v>
      </c>
      <c r="E39" s="210">
        <v>0</v>
      </c>
      <c r="F39" s="210">
        <v>0</v>
      </c>
    </row>
    <row r="40" spans="1:6">
      <c r="A40" s="10" t="s">
        <v>71</v>
      </c>
      <c r="B40" s="210">
        <v>0</v>
      </c>
      <c r="C40" s="210">
        <v>0</v>
      </c>
      <c r="D40" s="16" t="s">
        <v>72</v>
      </c>
      <c r="E40" s="210">
        <v>0</v>
      </c>
      <c r="F40" s="210">
        <v>0</v>
      </c>
    </row>
    <row r="41" spans="1:6">
      <c r="A41" s="9" t="s">
        <v>73</v>
      </c>
      <c r="B41" s="209">
        <f>SUM(B42:B45)</f>
        <v>0</v>
      </c>
      <c r="C41" s="209">
        <f>SUM(C42:C45)</f>
        <v>0</v>
      </c>
      <c r="D41" s="16" t="s">
        <v>74</v>
      </c>
      <c r="E41" s="210">
        <v>0</v>
      </c>
      <c r="F41" s="210">
        <v>0</v>
      </c>
    </row>
    <row r="42" spans="1:6">
      <c r="A42" s="10" t="s">
        <v>75</v>
      </c>
      <c r="B42" s="210">
        <v>0</v>
      </c>
      <c r="C42" s="210">
        <v>0</v>
      </c>
      <c r="D42" s="15" t="s">
        <v>76</v>
      </c>
      <c r="E42" s="209">
        <f>SUM(E43:E45)</f>
        <v>0</v>
      </c>
      <c r="F42" s="209">
        <f>SUM(F43:F45)</f>
        <v>0</v>
      </c>
    </row>
    <row r="43" spans="1:6">
      <c r="A43" s="10" t="s">
        <v>77</v>
      </c>
      <c r="B43" s="210">
        <v>0</v>
      </c>
      <c r="C43" s="210">
        <v>0</v>
      </c>
      <c r="D43" s="16" t="s">
        <v>78</v>
      </c>
      <c r="E43" s="210">
        <v>0</v>
      </c>
      <c r="F43" s="210">
        <v>0</v>
      </c>
    </row>
    <row r="44" spans="1:6">
      <c r="A44" s="10" t="s">
        <v>79</v>
      </c>
      <c r="B44" s="210">
        <v>0</v>
      </c>
      <c r="C44" s="210">
        <v>0</v>
      </c>
      <c r="D44" s="16" t="s">
        <v>80</v>
      </c>
      <c r="E44" s="210">
        <v>0</v>
      </c>
      <c r="F44" s="210">
        <v>0</v>
      </c>
    </row>
    <row r="45" spans="1:6">
      <c r="A45" s="10" t="s">
        <v>81</v>
      </c>
      <c r="B45" s="210">
        <v>0</v>
      </c>
      <c r="C45" s="210">
        <v>0</v>
      </c>
      <c r="D45" s="16" t="s">
        <v>82</v>
      </c>
      <c r="E45" s="210">
        <v>0</v>
      </c>
      <c r="F45" s="210">
        <v>0</v>
      </c>
    </row>
    <row r="46" spans="1:6">
      <c r="A46" s="7"/>
      <c r="B46" s="211"/>
      <c r="C46" s="211"/>
      <c r="D46" s="17"/>
      <c r="E46" s="211"/>
      <c r="F46" s="211"/>
    </row>
    <row r="47" spans="1:6">
      <c r="A47" s="11" t="s">
        <v>83</v>
      </c>
      <c r="B47" s="212">
        <f>B9+B17+B25+B31+B37+B38+B41</f>
        <v>4437775.07</v>
      </c>
      <c r="C47" s="212">
        <f>C9+C17+C25+C31+C37+C38+C41</f>
        <v>3896276.08</v>
      </c>
      <c r="D47" s="18" t="s">
        <v>84</v>
      </c>
      <c r="E47" s="212">
        <f>E9+E19+E23+E26+E27+E31+E38+E42</f>
        <v>1204601.81</v>
      </c>
      <c r="F47" s="212">
        <f>F9+F19+F23+F26+F27+F31+F38+F42</f>
        <v>1391455.5799999998</v>
      </c>
    </row>
    <row r="48" spans="1:6">
      <c r="A48" s="7"/>
      <c r="B48" s="211"/>
      <c r="C48" s="211"/>
      <c r="D48" s="17"/>
      <c r="E48" s="211"/>
      <c r="F48" s="211"/>
    </row>
    <row r="49" spans="1:6">
      <c r="A49" s="6" t="s">
        <v>85</v>
      </c>
      <c r="B49" s="211"/>
      <c r="C49" s="211"/>
      <c r="D49" s="18" t="s">
        <v>86</v>
      </c>
      <c r="E49" s="211"/>
      <c r="F49" s="211"/>
    </row>
    <row r="50" spans="1:6">
      <c r="A50" s="9" t="s">
        <v>87</v>
      </c>
      <c r="B50" s="210">
        <v>0</v>
      </c>
      <c r="C50" s="210">
        <v>0</v>
      </c>
      <c r="D50" s="15" t="s">
        <v>88</v>
      </c>
      <c r="E50" s="210">
        <v>0</v>
      </c>
      <c r="F50" s="210">
        <v>0</v>
      </c>
    </row>
    <row r="51" spans="1:6">
      <c r="A51" s="9" t="s">
        <v>89</v>
      </c>
      <c r="B51" s="210">
        <v>0</v>
      </c>
      <c r="C51" s="210">
        <v>0</v>
      </c>
      <c r="D51" s="15" t="s">
        <v>90</v>
      </c>
      <c r="E51" s="210">
        <v>0</v>
      </c>
      <c r="F51" s="210">
        <v>0</v>
      </c>
    </row>
    <row r="52" spans="1:6">
      <c r="A52" s="9" t="s">
        <v>91</v>
      </c>
      <c r="B52" s="210">
        <v>0</v>
      </c>
      <c r="C52" s="210">
        <v>0</v>
      </c>
      <c r="D52" s="15" t="s">
        <v>92</v>
      </c>
      <c r="E52" s="210">
        <v>0</v>
      </c>
      <c r="F52" s="210">
        <v>0</v>
      </c>
    </row>
    <row r="53" spans="1:6">
      <c r="A53" s="9" t="s">
        <v>93</v>
      </c>
      <c r="B53" s="210">
        <v>1424508.09</v>
      </c>
      <c r="C53" s="210">
        <v>1424508.09</v>
      </c>
      <c r="D53" s="15" t="s">
        <v>94</v>
      </c>
      <c r="E53" s="210">
        <v>0</v>
      </c>
      <c r="F53" s="210">
        <v>0</v>
      </c>
    </row>
    <row r="54" spans="1:6">
      <c r="A54" s="9" t="s">
        <v>95</v>
      </c>
      <c r="B54" s="210">
        <v>26050</v>
      </c>
      <c r="C54" s="210">
        <v>26050</v>
      </c>
      <c r="D54" s="15" t="s">
        <v>96</v>
      </c>
      <c r="E54" s="210">
        <v>0</v>
      </c>
      <c r="F54" s="210">
        <v>0</v>
      </c>
    </row>
    <row r="55" spans="1:6">
      <c r="A55" s="9" t="s">
        <v>97</v>
      </c>
      <c r="B55" s="210">
        <v>-1144508.52</v>
      </c>
      <c r="C55" s="210">
        <v>-1051102.99</v>
      </c>
      <c r="D55" s="19" t="s">
        <v>98</v>
      </c>
      <c r="E55" s="210">
        <v>0</v>
      </c>
      <c r="F55" s="210">
        <v>0</v>
      </c>
    </row>
    <row r="56" spans="1:6">
      <c r="A56" s="9" t="s">
        <v>99</v>
      </c>
      <c r="B56" s="210">
        <v>0</v>
      </c>
      <c r="C56" s="210">
        <v>0</v>
      </c>
      <c r="D56" s="17"/>
      <c r="E56" s="211"/>
      <c r="F56" s="211"/>
    </row>
    <row r="57" spans="1:6">
      <c r="A57" s="9" t="s">
        <v>100</v>
      </c>
      <c r="B57" s="210">
        <v>0</v>
      </c>
      <c r="C57" s="210">
        <v>0</v>
      </c>
      <c r="D57" s="18" t="s">
        <v>101</v>
      </c>
      <c r="E57" s="212">
        <f>SUM(E50:E55)</f>
        <v>0</v>
      </c>
      <c r="F57" s="212">
        <f>SUM(F50:F55)</f>
        <v>0</v>
      </c>
    </row>
    <row r="58" spans="1:6">
      <c r="A58" s="9" t="s">
        <v>102</v>
      </c>
      <c r="B58" s="210">
        <v>0</v>
      </c>
      <c r="C58" s="210">
        <v>0</v>
      </c>
      <c r="D58" s="17"/>
      <c r="E58" s="211"/>
      <c r="F58" s="211"/>
    </row>
    <row r="59" spans="1:6">
      <c r="A59" s="7"/>
      <c r="B59" s="211"/>
      <c r="C59" s="211"/>
      <c r="D59" s="18" t="s">
        <v>103</v>
      </c>
      <c r="E59" s="212">
        <f>E47+E57</f>
        <v>1204601.81</v>
      </c>
      <c r="F59" s="212">
        <f>F47+F57</f>
        <v>1391455.5799999998</v>
      </c>
    </row>
    <row r="60" spans="1:6">
      <c r="A60" s="11" t="s">
        <v>104</v>
      </c>
      <c r="B60" s="212">
        <f>SUM(B50:B58)</f>
        <v>306049.57000000007</v>
      </c>
      <c r="C60" s="212">
        <f>SUM(C50:C58)</f>
        <v>399455.10000000009</v>
      </c>
      <c r="D60" s="17"/>
      <c r="E60" s="211"/>
      <c r="F60" s="211"/>
    </row>
    <row r="61" spans="1:6">
      <c r="A61" s="7"/>
      <c r="B61" s="211"/>
      <c r="C61" s="211"/>
      <c r="D61" s="20" t="s">
        <v>105</v>
      </c>
      <c r="E61" s="211"/>
      <c r="F61" s="211"/>
    </row>
    <row r="62" spans="1:6">
      <c r="A62" s="11" t="s">
        <v>106</v>
      </c>
      <c r="B62" s="212">
        <f>SUM(B47+B60)</f>
        <v>4743824.6400000006</v>
      </c>
      <c r="C62" s="212">
        <f>SUM(C47+C60)</f>
        <v>4295731.18</v>
      </c>
      <c r="D62" s="17"/>
      <c r="E62" s="211"/>
      <c r="F62" s="211"/>
    </row>
    <row r="63" spans="1:6">
      <c r="A63" s="7"/>
      <c r="B63" s="24"/>
      <c r="C63" s="24"/>
      <c r="D63" s="21" t="s">
        <v>107</v>
      </c>
      <c r="E63" s="209">
        <f>SUM(E64:E66)</f>
        <v>0</v>
      </c>
      <c r="F63" s="209">
        <f>SUM(F64:F66)</f>
        <v>0</v>
      </c>
    </row>
    <row r="64" spans="1:6">
      <c r="A64" s="7"/>
      <c r="B64" s="24"/>
      <c r="C64" s="24"/>
      <c r="D64" s="15" t="s">
        <v>108</v>
      </c>
      <c r="E64" s="210">
        <v>0</v>
      </c>
      <c r="F64" s="210">
        <v>0</v>
      </c>
    </row>
    <row r="65" spans="1:6">
      <c r="A65" s="7"/>
      <c r="B65" s="24"/>
      <c r="C65" s="24"/>
      <c r="D65" s="19" t="s">
        <v>109</v>
      </c>
      <c r="E65" s="210">
        <v>0</v>
      </c>
      <c r="F65" s="210">
        <v>0</v>
      </c>
    </row>
    <row r="66" spans="1:6">
      <c r="A66" s="7"/>
      <c r="B66" s="24"/>
      <c r="C66" s="24"/>
      <c r="D66" s="15" t="s">
        <v>110</v>
      </c>
      <c r="E66" s="210">
        <v>0</v>
      </c>
      <c r="F66" s="210">
        <v>0</v>
      </c>
    </row>
    <row r="67" spans="1:6">
      <c r="A67" s="7"/>
      <c r="B67" s="24"/>
      <c r="C67" s="24"/>
      <c r="D67" s="17"/>
      <c r="E67" s="211"/>
      <c r="F67" s="211"/>
    </row>
    <row r="68" spans="1:6">
      <c r="A68" s="7"/>
      <c r="B68" s="24"/>
      <c r="C68" s="24"/>
      <c r="D68" s="21" t="s">
        <v>111</v>
      </c>
      <c r="E68" s="209">
        <f>SUM(E69:E73)</f>
        <v>3539222.83</v>
      </c>
      <c r="F68" s="209">
        <f>SUM(F69:F73)</f>
        <v>2904275.6</v>
      </c>
    </row>
    <row r="69" spans="1:6">
      <c r="A69" s="12"/>
      <c r="B69" s="24"/>
      <c r="C69" s="24"/>
      <c r="D69" s="15" t="s">
        <v>112</v>
      </c>
      <c r="E69" s="210">
        <v>634947.23</v>
      </c>
      <c r="F69" s="210">
        <v>254583.41</v>
      </c>
    </row>
    <row r="70" spans="1:6">
      <c r="A70" s="12"/>
      <c r="B70" s="24"/>
      <c r="C70" s="24"/>
      <c r="D70" s="15" t="s">
        <v>113</v>
      </c>
      <c r="E70" s="210">
        <v>2904275.6</v>
      </c>
      <c r="F70" s="210">
        <v>2649692.19</v>
      </c>
    </row>
    <row r="71" spans="1:6">
      <c r="A71" s="12"/>
      <c r="B71" s="24"/>
      <c r="C71" s="24"/>
      <c r="D71" s="15" t="s">
        <v>114</v>
      </c>
      <c r="E71" s="210">
        <v>0</v>
      </c>
      <c r="F71" s="210">
        <v>0</v>
      </c>
    </row>
    <row r="72" spans="1:6">
      <c r="A72" s="12"/>
      <c r="B72" s="24"/>
      <c r="C72" s="24"/>
      <c r="D72" s="15" t="s">
        <v>115</v>
      </c>
      <c r="E72" s="210">
        <v>0</v>
      </c>
      <c r="F72" s="210">
        <v>0</v>
      </c>
    </row>
    <row r="73" spans="1:6">
      <c r="A73" s="12"/>
      <c r="B73" s="24"/>
      <c r="C73" s="24"/>
      <c r="D73" s="15" t="s">
        <v>116</v>
      </c>
      <c r="E73" s="210">
        <v>0</v>
      </c>
      <c r="F73" s="210">
        <v>0</v>
      </c>
    </row>
    <row r="74" spans="1:6">
      <c r="A74" s="12"/>
      <c r="B74" s="24"/>
      <c r="C74" s="24"/>
      <c r="D74" s="17"/>
      <c r="E74" s="211"/>
      <c r="F74" s="211"/>
    </row>
    <row r="75" spans="1:6">
      <c r="A75" s="12"/>
      <c r="B75" s="24"/>
      <c r="C75" s="24"/>
      <c r="D75" s="21" t="s">
        <v>117</v>
      </c>
      <c r="E75" s="209">
        <f>E76+E77</f>
        <v>0</v>
      </c>
      <c r="F75" s="209">
        <f>F76+F77</f>
        <v>0</v>
      </c>
    </row>
    <row r="76" spans="1:6">
      <c r="A76" s="12"/>
      <c r="B76" s="24"/>
      <c r="C76" s="24"/>
      <c r="D76" s="15" t="s">
        <v>118</v>
      </c>
      <c r="E76" s="210">
        <v>0</v>
      </c>
      <c r="F76" s="210">
        <v>0</v>
      </c>
    </row>
    <row r="77" spans="1:6">
      <c r="A77" s="12"/>
      <c r="B77" s="24"/>
      <c r="C77" s="24"/>
      <c r="D77" s="15" t="s">
        <v>119</v>
      </c>
      <c r="E77" s="210">
        <v>0</v>
      </c>
      <c r="F77" s="210">
        <v>0</v>
      </c>
    </row>
    <row r="78" spans="1:6">
      <c r="A78" s="12"/>
      <c r="B78" s="24"/>
      <c r="C78" s="24"/>
      <c r="D78" s="17"/>
      <c r="E78" s="211"/>
      <c r="F78" s="211"/>
    </row>
    <row r="79" spans="1:6">
      <c r="A79" s="12"/>
      <c r="B79" s="24"/>
      <c r="C79" s="24"/>
      <c r="D79" s="18" t="s">
        <v>120</v>
      </c>
      <c r="E79" s="212">
        <f>E63+E68+E75</f>
        <v>3539222.83</v>
      </c>
      <c r="F79" s="212">
        <f>F63+F68+F75</f>
        <v>2904275.6</v>
      </c>
    </row>
    <row r="80" spans="1:6">
      <c r="A80" s="12"/>
      <c r="B80" s="24"/>
      <c r="C80" s="24"/>
      <c r="D80" s="17"/>
      <c r="E80" s="211"/>
      <c r="F80" s="211"/>
    </row>
    <row r="81" spans="1:6">
      <c r="A81" s="12"/>
      <c r="B81" s="24"/>
      <c r="C81" s="24"/>
      <c r="D81" s="18" t="s">
        <v>121</v>
      </c>
      <c r="E81" s="212">
        <f>E59+E79</f>
        <v>4743824.6400000006</v>
      </c>
      <c r="F81" s="212">
        <f>F59+F79</f>
        <v>4295731.18</v>
      </c>
    </row>
    <row r="82" spans="1:6">
      <c r="A82" s="13"/>
      <c r="B82" s="23"/>
      <c r="C82" s="23"/>
      <c r="D82" s="22"/>
      <c r="E82" s="25"/>
      <c r="F82" s="25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7E40-83C6-4C89-9832-0F9C1FC819EC}">
  <dimension ref="A1:G40"/>
  <sheetViews>
    <sheetView showGridLines="0" zoomScale="85" zoomScaleNormal="85" workbookViewId="0">
      <selection activeCell="B6" sqref="B6:G37"/>
    </sheetView>
  </sheetViews>
  <sheetFormatPr baseColWidth="10" defaultColWidth="11.42578125" defaultRowHeight="15"/>
  <cols>
    <col min="1" max="1" width="103" bestFit="1" customWidth="1"/>
    <col min="2" max="7" width="20.5703125" customWidth="1"/>
  </cols>
  <sheetData>
    <row r="1" spans="1:7">
      <c r="A1" s="132" t="s">
        <v>672</v>
      </c>
      <c r="B1" s="133"/>
      <c r="C1" s="133"/>
      <c r="D1" s="133"/>
      <c r="E1" s="133"/>
      <c r="F1" s="133"/>
      <c r="G1" s="134"/>
    </row>
    <row r="2" spans="1:7">
      <c r="A2" s="135" t="s">
        <v>671</v>
      </c>
      <c r="B2" s="136"/>
      <c r="C2" s="136"/>
      <c r="D2" s="136"/>
      <c r="E2" s="136"/>
      <c r="F2" s="136"/>
      <c r="G2" s="137"/>
    </row>
    <row r="3" spans="1:7">
      <c r="A3" s="138" t="s">
        <v>2</v>
      </c>
      <c r="B3" s="139"/>
      <c r="C3" s="139"/>
      <c r="D3" s="139"/>
      <c r="E3" s="139"/>
      <c r="F3" s="139"/>
      <c r="G3" s="140"/>
    </row>
    <row r="4" spans="1:7">
      <c r="A4" s="157" t="s">
        <v>670</v>
      </c>
      <c r="B4" s="111">
        <v>2020</v>
      </c>
      <c r="C4" s="111">
        <v>2021</v>
      </c>
      <c r="D4" s="111">
        <v>2022</v>
      </c>
      <c r="E4" s="111">
        <v>2023</v>
      </c>
      <c r="F4" s="111">
        <v>2024</v>
      </c>
      <c r="G4" s="111">
        <v>2025</v>
      </c>
    </row>
    <row r="5" spans="1:7" ht="32.25">
      <c r="A5" s="149"/>
      <c r="B5" s="110" t="s">
        <v>669</v>
      </c>
      <c r="C5" s="110" t="s">
        <v>668</v>
      </c>
      <c r="D5" s="110" t="s">
        <v>667</v>
      </c>
      <c r="E5" s="110" t="s">
        <v>666</v>
      </c>
      <c r="F5" s="110" t="s">
        <v>665</v>
      </c>
      <c r="G5" s="109" t="s">
        <v>664</v>
      </c>
    </row>
    <row r="6" spans="1:7">
      <c r="A6" s="78" t="s">
        <v>663</v>
      </c>
      <c r="B6" s="108">
        <f t="shared" ref="B6:G6" si="0">SUM(B8:B19)</f>
        <v>0</v>
      </c>
      <c r="C6" s="108">
        <f t="shared" si="0"/>
        <v>0</v>
      </c>
      <c r="D6" s="108">
        <f t="shared" si="0"/>
        <v>0</v>
      </c>
      <c r="E6" s="108">
        <f t="shared" si="0"/>
        <v>8805464.2699999996</v>
      </c>
      <c r="F6" s="108">
        <f t="shared" si="0"/>
        <v>8699520.9900000002</v>
      </c>
      <c r="G6" s="108">
        <f t="shared" si="0"/>
        <v>8861092.25</v>
      </c>
    </row>
    <row r="7" spans="1:7">
      <c r="A7" s="11" t="s">
        <v>662</v>
      </c>
      <c r="B7" s="107"/>
      <c r="C7" s="107"/>
      <c r="D7" s="107"/>
      <c r="E7" s="107"/>
      <c r="F7" s="107"/>
      <c r="G7" s="107"/>
    </row>
    <row r="8" spans="1:7">
      <c r="A8" s="51" t="s">
        <v>661</v>
      </c>
      <c r="B8" s="106">
        <v>0</v>
      </c>
      <c r="C8" s="106">
        <v>0</v>
      </c>
      <c r="D8" s="106">
        <v>0</v>
      </c>
      <c r="E8" s="106">
        <v>0</v>
      </c>
      <c r="F8" s="106">
        <v>0</v>
      </c>
      <c r="G8" s="106">
        <v>0</v>
      </c>
    </row>
    <row r="9" spans="1:7">
      <c r="A9" s="51" t="s">
        <v>660</v>
      </c>
      <c r="B9" s="106">
        <v>0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</row>
    <row r="10" spans="1:7">
      <c r="A10" s="51" t="s">
        <v>659</v>
      </c>
      <c r="B10" s="106">
        <v>0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</row>
    <row r="11" spans="1:7">
      <c r="A11" s="51" t="s">
        <v>658</v>
      </c>
      <c r="B11" s="106">
        <v>0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</row>
    <row r="12" spans="1:7">
      <c r="A12" s="51" t="s">
        <v>657</v>
      </c>
      <c r="B12" s="106">
        <v>0</v>
      </c>
      <c r="C12" s="106">
        <v>0</v>
      </c>
      <c r="D12" s="106">
        <v>0</v>
      </c>
      <c r="E12" s="106">
        <v>0</v>
      </c>
      <c r="F12" s="106">
        <v>0</v>
      </c>
      <c r="G12" s="106">
        <v>0</v>
      </c>
    </row>
    <row r="13" spans="1:7">
      <c r="A13" s="51" t="s">
        <v>656</v>
      </c>
      <c r="B13" s="106">
        <v>0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</row>
    <row r="14" spans="1:7">
      <c r="A14" s="51" t="s">
        <v>655</v>
      </c>
      <c r="B14" s="106">
        <v>0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</row>
    <row r="15" spans="1:7">
      <c r="A15" s="51" t="s">
        <v>654</v>
      </c>
      <c r="B15" s="106">
        <v>0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</row>
    <row r="16" spans="1:7">
      <c r="A16" s="51" t="s">
        <v>653</v>
      </c>
      <c r="B16" s="106">
        <v>0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</row>
    <row r="17" spans="1:7">
      <c r="A17" s="51" t="s">
        <v>652</v>
      </c>
      <c r="B17" s="106">
        <v>0</v>
      </c>
      <c r="C17" s="106">
        <v>0</v>
      </c>
      <c r="D17" s="106">
        <v>0</v>
      </c>
      <c r="E17" s="106">
        <v>8805464.2699999996</v>
      </c>
      <c r="F17" s="106">
        <v>8699520.9900000002</v>
      </c>
      <c r="G17" s="106">
        <v>8861092.25</v>
      </c>
    </row>
    <row r="18" spans="1:7">
      <c r="A18" s="51" t="s">
        <v>651</v>
      </c>
      <c r="B18" s="106">
        <v>0</v>
      </c>
      <c r="C18" s="106">
        <v>0</v>
      </c>
      <c r="D18" s="106">
        <v>0</v>
      </c>
      <c r="E18" s="106">
        <v>0</v>
      </c>
      <c r="F18" s="106">
        <v>0</v>
      </c>
      <c r="G18" s="106">
        <v>0</v>
      </c>
    </row>
    <row r="19" spans="1:7">
      <c r="A19" s="51" t="s">
        <v>650</v>
      </c>
      <c r="B19" s="106">
        <v>0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</row>
    <row r="20" spans="1:7">
      <c r="A20" s="7"/>
      <c r="B20" s="105"/>
      <c r="C20" s="105"/>
      <c r="D20" s="105"/>
      <c r="E20" s="105"/>
      <c r="F20" s="105"/>
      <c r="G20" s="105"/>
    </row>
    <row r="21" spans="1:7">
      <c r="A21" s="11" t="s">
        <v>649</v>
      </c>
      <c r="B21" s="107">
        <f t="shared" ref="B21:G21" si="1">SUM(B22:B26)</f>
        <v>0</v>
      </c>
      <c r="C21" s="107">
        <f t="shared" si="1"/>
        <v>0</v>
      </c>
      <c r="D21" s="107">
        <f t="shared" si="1"/>
        <v>0</v>
      </c>
      <c r="E21" s="107">
        <f t="shared" si="1"/>
        <v>0</v>
      </c>
      <c r="F21" s="107">
        <f t="shared" si="1"/>
        <v>0</v>
      </c>
      <c r="G21" s="107">
        <f t="shared" si="1"/>
        <v>0</v>
      </c>
    </row>
    <row r="22" spans="1:7">
      <c r="A22" s="51" t="s">
        <v>648</v>
      </c>
      <c r="B22" s="106">
        <v>0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</row>
    <row r="23" spans="1:7">
      <c r="A23" s="51" t="s">
        <v>647</v>
      </c>
      <c r="B23" s="106">
        <v>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</row>
    <row r="24" spans="1:7">
      <c r="A24" s="51" t="s">
        <v>646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</row>
    <row r="25" spans="1:7">
      <c r="A25" s="51" t="s">
        <v>645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</row>
    <row r="26" spans="1:7">
      <c r="A26" s="51" t="s">
        <v>644</v>
      </c>
      <c r="B26" s="106">
        <v>0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</row>
    <row r="27" spans="1:7">
      <c r="A27" s="7"/>
      <c r="B27" s="105"/>
      <c r="C27" s="105"/>
      <c r="D27" s="105"/>
      <c r="E27" s="105"/>
      <c r="F27" s="105"/>
      <c r="G27" s="105"/>
    </row>
    <row r="28" spans="1:7">
      <c r="A28" s="11" t="s">
        <v>643</v>
      </c>
      <c r="B28" s="107">
        <f t="shared" ref="B28:G28" si="2">B29</f>
        <v>0</v>
      </c>
      <c r="C28" s="107">
        <f t="shared" si="2"/>
        <v>0</v>
      </c>
      <c r="D28" s="107">
        <f t="shared" si="2"/>
        <v>0</v>
      </c>
      <c r="E28" s="107">
        <f t="shared" si="2"/>
        <v>0</v>
      </c>
      <c r="F28" s="107">
        <f t="shared" si="2"/>
        <v>0</v>
      </c>
      <c r="G28" s="107">
        <f t="shared" si="2"/>
        <v>0</v>
      </c>
    </row>
    <row r="29" spans="1:7">
      <c r="A29" s="51" t="s">
        <v>237</v>
      </c>
      <c r="B29" s="106">
        <v>0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</row>
    <row r="30" spans="1:7">
      <c r="A30" s="7"/>
      <c r="B30" s="105"/>
      <c r="C30" s="105"/>
      <c r="D30" s="105"/>
      <c r="E30" s="105"/>
      <c r="F30" s="105"/>
      <c r="G30" s="105"/>
    </row>
    <row r="31" spans="1:7">
      <c r="A31" s="11" t="s">
        <v>642</v>
      </c>
      <c r="B31" s="107">
        <f t="shared" ref="B31:G31" si="3">B6+B21+B28</f>
        <v>0</v>
      </c>
      <c r="C31" s="107">
        <f t="shared" si="3"/>
        <v>0</v>
      </c>
      <c r="D31" s="107">
        <f t="shared" si="3"/>
        <v>0</v>
      </c>
      <c r="E31" s="107">
        <f t="shared" si="3"/>
        <v>8805464.2699999996</v>
      </c>
      <c r="F31" s="107">
        <f t="shared" si="3"/>
        <v>8699520.9900000002</v>
      </c>
      <c r="G31" s="107">
        <f t="shared" si="3"/>
        <v>8861092.25</v>
      </c>
    </row>
    <row r="32" spans="1:7">
      <c r="A32" s="7"/>
      <c r="B32" s="105"/>
      <c r="C32" s="105"/>
      <c r="D32" s="105"/>
      <c r="E32" s="105"/>
      <c r="F32" s="105"/>
      <c r="G32" s="105"/>
    </row>
    <row r="33" spans="1:7">
      <c r="A33" s="11" t="s">
        <v>235</v>
      </c>
      <c r="B33" s="105"/>
      <c r="C33" s="105"/>
      <c r="D33" s="105"/>
      <c r="E33" s="105"/>
      <c r="F33" s="105"/>
      <c r="G33" s="105"/>
    </row>
    <row r="34" spans="1:7">
      <c r="A34" s="71" t="s">
        <v>641</v>
      </c>
      <c r="B34" s="106">
        <v>0</v>
      </c>
      <c r="C34" s="106">
        <v>0</v>
      </c>
      <c r="D34" s="106">
        <v>0</v>
      </c>
      <c r="E34" s="106">
        <v>0</v>
      </c>
      <c r="F34" s="106">
        <v>0</v>
      </c>
      <c r="G34" s="106">
        <v>0</v>
      </c>
    </row>
    <row r="35" spans="1:7">
      <c r="A35" s="71" t="s">
        <v>640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</row>
    <row r="36" spans="1:7">
      <c r="A36" s="11" t="s">
        <v>639</v>
      </c>
      <c r="B36" s="107">
        <f t="shared" ref="B36:G36" si="4">B34+B35</f>
        <v>0</v>
      </c>
      <c r="C36" s="107">
        <f t="shared" si="4"/>
        <v>0</v>
      </c>
      <c r="D36" s="107">
        <f t="shared" si="4"/>
        <v>0</v>
      </c>
      <c r="E36" s="107">
        <f t="shared" si="4"/>
        <v>0</v>
      </c>
      <c r="F36" s="107">
        <f t="shared" si="4"/>
        <v>0</v>
      </c>
      <c r="G36" s="107">
        <f t="shared" si="4"/>
        <v>0</v>
      </c>
    </row>
    <row r="37" spans="1:7">
      <c r="A37" s="41"/>
      <c r="B37" s="25"/>
      <c r="C37" s="25"/>
      <c r="D37" s="25"/>
      <c r="E37" s="25"/>
      <c r="F37" s="25"/>
      <c r="G37" s="25"/>
    </row>
    <row r="38" spans="1:7">
      <c r="A38" s="1"/>
    </row>
    <row r="39" spans="1:7">
      <c r="A39" s="119" t="s">
        <v>638</v>
      </c>
      <c r="B39" s="119"/>
      <c r="C39" s="119"/>
      <c r="D39" s="119"/>
      <c r="E39" s="119"/>
      <c r="F39" s="119"/>
      <c r="G39" s="119"/>
    </row>
    <row r="40" spans="1:7">
      <c r="A40" s="119" t="s">
        <v>637</v>
      </c>
      <c r="B40" s="119"/>
      <c r="C40" s="119"/>
      <c r="D40" s="119"/>
      <c r="E40" s="119"/>
      <c r="F40" s="119"/>
      <c r="G40" s="119"/>
    </row>
  </sheetData>
  <mergeCells count="6">
    <mergeCell ref="A39:G39"/>
    <mergeCell ref="A40:G40"/>
    <mergeCell ref="A1:G1"/>
    <mergeCell ref="A2:G2"/>
    <mergeCell ref="A3:G3"/>
    <mergeCell ref="A4:A5"/>
  </mergeCells>
  <dataValidations count="2">
    <dataValidation type="decimal" allowBlank="1" showInputMessage="1" showErrorMessage="1" sqref="B6:G36" xr:uid="{00000000-0002-0000-0000-000001000000}">
      <formula1>-1.79769313486231E+100</formula1>
      <formula2>1.79769313486231E+100</formula2>
    </dataValidation>
    <dataValidation allowBlank="1" showInputMessage="1" showErrorMessage="1" prompt="Año 5 (c)" sqref="B4:F5" xr:uid="{00000000-0002-0000-0000-000000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9DE6-D198-4C0B-A4FF-FCAF2CA2C760}">
  <dimension ref="A1:G32"/>
  <sheetViews>
    <sheetView showGridLines="0" zoomScale="85" zoomScaleNormal="85" workbookViewId="0">
      <selection activeCell="B6" sqref="B6:G29"/>
    </sheetView>
  </sheetViews>
  <sheetFormatPr baseColWidth="10" defaultRowHeight="15"/>
  <cols>
    <col min="1" max="1" width="61.85546875" bestFit="1" customWidth="1"/>
    <col min="2" max="7" width="16.85546875" customWidth="1"/>
  </cols>
  <sheetData>
    <row r="1" spans="1:7">
      <c r="A1" s="120" t="s">
        <v>672</v>
      </c>
      <c r="B1" s="121"/>
      <c r="C1" s="121"/>
      <c r="D1" s="121"/>
      <c r="E1" s="121"/>
      <c r="F1" s="121"/>
      <c r="G1" s="122"/>
    </row>
    <row r="2" spans="1:7">
      <c r="A2" s="123" t="s">
        <v>690</v>
      </c>
      <c r="B2" s="124"/>
      <c r="C2" s="124"/>
      <c r="D2" s="124"/>
      <c r="E2" s="124"/>
      <c r="F2" s="124"/>
      <c r="G2" s="125"/>
    </row>
    <row r="3" spans="1:7">
      <c r="A3" s="126" t="s">
        <v>2</v>
      </c>
      <c r="B3" s="127"/>
      <c r="C3" s="127"/>
      <c r="D3" s="127"/>
      <c r="E3" s="127"/>
      <c r="F3" s="127"/>
      <c r="G3" s="128"/>
    </row>
    <row r="4" spans="1:7">
      <c r="A4" s="129" t="s">
        <v>689</v>
      </c>
      <c r="B4" s="111">
        <v>2020</v>
      </c>
      <c r="C4" s="111">
        <v>2021</v>
      </c>
      <c r="D4" s="111">
        <v>2022</v>
      </c>
      <c r="E4" s="111">
        <v>2023</v>
      </c>
      <c r="F4" s="111">
        <v>2024</v>
      </c>
      <c r="G4" s="118">
        <v>2025</v>
      </c>
    </row>
    <row r="5" spans="1:7" ht="32.25">
      <c r="A5" s="130"/>
      <c r="B5" s="117" t="s">
        <v>669</v>
      </c>
      <c r="C5" s="117" t="s">
        <v>668</v>
      </c>
      <c r="D5" s="117" t="s">
        <v>667</v>
      </c>
      <c r="E5" s="117" t="s">
        <v>666</v>
      </c>
      <c r="F5" s="117" t="s">
        <v>665</v>
      </c>
      <c r="G5" s="116" t="s">
        <v>688</v>
      </c>
    </row>
    <row r="6" spans="1:7">
      <c r="A6" s="78" t="s">
        <v>687</v>
      </c>
      <c r="B6" s="158">
        <f t="shared" ref="B6:G6" si="0">SUM(B7:B15)</f>
        <v>0</v>
      </c>
      <c r="C6" s="158">
        <f t="shared" si="0"/>
        <v>0</v>
      </c>
      <c r="D6" s="158">
        <f t="shared" si="0"/>
        <v>0</v>
      </c>
      <c r="E6" s="158">
        <f t="shared" si="0"/>
        <v>5635348.4899999993</v>
      </c>
      <c r="F6" s="158">
        <f t="shared" si="0"/>
        <v>8344098.6999999993</v>
      </c>
      <c r="G6" s="158">
        <f t="shared" si="0"/>
        <v>8132739.4900000002</v>
      </c>
    </row>
    <row r="7" spans="1:7">
      <c r="A7" s="115" t="s">
        <v>684</v>
      </c>
      <c r="B7" s="159">
        <v>0</v>
      </c>
      <c r="C7" s="159">
        <v>0</v>
      </c>
      <c r="D7" s="159">
        <v>0</v>
      </c>
      <c r="E7" s="159">
        <v>4891517.5199999996</v>
      </c>
      <c r="F7" s="159">
        <v>7204377.2599999998</v>
      </c>
      <c r="G7" s="159">
        <v>7308104.3300000001</v>
      </c>
    </row>
    <row r="8" spans="1:7">
      <c r="A8" s="115" t="s">
        <v>683</v>
      </c>
      <c r="B8" s="159">
        <v>0</v>
      </c>
      <c r="C8" s="159">
        <v>0</v>
      </c>
      <c r="D8" s="159">
        <v>0</v>
      </c>
      <c r="E8" s="159">
        <v>172200.34</v>
      </c>
      <c r="F8" s="159">
        <v>223665.38</v>
      </c>
      <c r="G8" s="159">
        <v>184270.18</v>
      </c>
    </row>
    <row r="9" spans="1:7">
      <c r="A9" s="115" t="s">
        <v>682</v>
      </c>
      <c r="B9" s="159">
        <v>0</v>
      </c>
      <c r="C9" s="159">
        <v>0</v>
      </c>
      <c r="D9" s="159">
        <v>0</v>
      </c>
      <c r="E9" s="159">
        <v>440835.61</v>
      </c>
      <c r="F9" s="159">
        <v>916056.06</v>
      </c>
      <c r="G9" s="159">
        <v>640364.98</v>
      </c>
    </row>
    <row r="10" spans="1:7">
      <c r="A10" s="115" t="s">
        <v>681</v>
      </c>
      <c r="B10" s="159">
        <v>0</v>
      </c>
      <c r="C10" s="159">
        <v>0</v>
      </c>
      <c r="D10" s="159">
        <v>0</v>
      </c>
      <c r="E10" s="159">
        <v>0</v>
      </c>
      <c r="F10" s="159">
        <v>0</v>
      </c>
      <c r="G10" s="159">
        <v>0</v>
      </c>
    </row>
    <row r="11" spans="1:7">
      <c r="A11" s="115" t="s">
        <v>680</v>
      </c>
      <c r="B11" s="159">
        <v>0</v>
      </c>
      <c r="C11" s="159">
        <v>0</v>
      </c>
      <c r="D11" s="159">
        <v>0</v>
      </c>
      <c r="E11" s="159">
        <v>130795.02</v>
      </c>
      <c r="F11" s="159">
        <v>0</v>
      </c>
      <c r="G11" s="159">
        <v>0</v>
      </c>
    </row>
    <row r="12" spans="1:7">
      <c r="A12" s="115" t="s">
        <v>679</v>
      </c>
      <c r="B12" s="159">
        <v>0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</row>
    <row r="13" spans="1:7">
      <c r="A13" s="115" t="s">
        <v>678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</row>
    <row r="14" spans="1:7">
      <c r="A14" s="115" t="s">
        <v>686</v>
      </c>
      <c r="B14" s="159">
        <v>0</v>
      </c>
      <c r="C14" s="159">
        <v>0</v>
      </c>
      <c r="D14" s="159">
        <v>0</v>
      </c>
      <c r="E14" s="159">
        <v>0</v>
      </c>
      <c r="F14" s="159">
        <v>0</v>
      </c>
      <c r="G14" s="159">
        <v>0</v>
      </c>
    </row>
    <row r="15" spans="1:7">
      <c r="A15" s="115" t="s">
        <v>676</v>
      </c>
      <c r="B15" s="159">
        <v>0</v>
      </c>
      <c r="C15" s="159">
        <v>0</v>
      </c>
      <c r="D15" s="159">
        <v>0</v>
      </c>
      <c r="E15" s="159">
        <v>0</v>
      </c>
      <c r="F15" s="159">
        <v>0</v>
      </c>
      <c r="G15" s="159">
        <v>0</v>
      </c>
    </row>
    <row r="16" spans="1:7">
      <c r="A16" s="114"/>
      <c r="B16" s="160"/>
      <c r="C16" s="160"/>
      <c r="D16" s="160"/>
      <c r="E16" s="160"/>
      <c r="F16" s="160"/>
      <c r="G16" s="160"/>
    </row>
    <row r="17" spans="1:7">
      <c r="A17" s="113" t="s">
        <v>685</v>
      </c>
      <c r="B17" s="158">
        <f t="shared" ref="B17:G17" si="1">SUM(B18:B26)</f>
        <v>0</v>
      </c>
      <c r="C17" s="158">
        <f t="shared" si="1"/>
        <v>0</v>
      </c>
      <c r="D17" s="158">
        <f t="shared" si="1"/>
        <v>0</v>
      </c>
      <c r="E17" s="158">
        <f t="shared" si="1"/>
        <v>0</v>
      </c>
      <c r="F17" s="158">
        <f t="shared" si="1"/>
        <v>0</v>
      </c>
      <c r="G17" s="158">
        <f t="shared" si="1"/>
        <v>0</v>
      </c>
    </row>
    <row r="18" spans="1:7">
      <c r="A18" s="115" t="s">
        <v>684</v>
      </c>
      <c r="B18" s="159">
        <v>0</v>
      </c>
      <c r="C18" s="159">
        <v>0</v>
      </c>
      <c r="D18" s="159">
        <v>0</v>
      </c>
      <c r="E18" s="159">
        <v>0</v>
      </c>
      <c r="F18" s="159">
        <v>0</v>
      </c>
      <c r="G18" s="159">
        <v>0</v>
      </c>
    </row>
    <row r="19" spans="1:7">
      <c r="A19" s="115" t="s">
        <v>683</v>
      </c>
      <c r="B19" s="159">
        <v>0</v>
      </c>
      <c r="C19" s="159">
        <v>0</v>
      </c>
      <c r="D19" s="159">
        <v>0</v>
      </c>
      <c r="E19" s="159">
        <v>0</v>
      </c>
      <c r="F19" s="159">
        <v>0</v>
      </c>
      <c r="G19" s="159">
        <v>0</v>
      </c>
    </row>
    <row r="20" spans="1:7">
      <c r="A20" s="115" t="s">
        <v>682</v>
      </c>
      <c r="B20" s="159">
        <v>0</v>
      </c>
      <c r="C20" s="159">
        <v>0</v>
      </c>
      <c r="D20" s="159">
        <v>0</v>
      </c>
      <c r="E20" s="159">
        <v>0</v>
      </c>
      <c r="F20" s="159">
        <v>0</v>
      </c>
      <c r="G20" s="159">
        <v>0</v>
      </c>
    </row>
    <row r="21" spans="1:7">
      <c r="A21" s="115" t="s">
        <v>681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</row>
    <row r="22" spans="1:7">
      <c r="A22" s="115" t="s">
        <v>680</v>
      </c>
      <c r="B22" s="159">
        <v>0</v>
      </c>
      <c r="C22" s="159">
        <v>0</v>
      </c>
      <c r="D22" s="159">
        <v>0</v>
      </c>
      <c r="E22" s="159">
        <v>0</v>
      </c>
      <c r="F22" s="159">
        <v>0</v>
      </c>
      <c r="G22" s="159">
        <v>0</v>
      </c>
    </row>
    <row r="23" spans="1:7">
      <c r="A23" s="115" t="s">
        <v>679</v>
      </c>
      <c r="B23" s="159">
        <v>0</v>
      </c>
      <c r="C23" s="159">
        <v>0</v>
      </c>
      <c r="D23" s="159">
        <v>0</v>
      </c>
      <c r="E23" s="159">
        <v>0</v>
      </c>
      <c r="F23" s="159">
        <v>0</v>
      </c>
      <c r="G23" s="159">
        <v>0</v>
      </c>
    </row>
    <row r="24" spans="1:7">
      <c r="A24" s="115" t="s">
        <v>678</v>
      </c>
      <c r="B24" s="159">
        <v>0</v>
      </c>
      <c r="C24" s="159">
        <v>0</v>
      </c>
      <c r="D24" s="159">
        <v>0</v>
      </c>
      <c r="E24" s="159">
        <v>0</v>
      </c>
      <c r="F24" s="159">
        <v>0</v>
      </c>
      <c r="G24" s="159">
        <v>0</v>
      </c>
    </row>
    <row r="25" spans="1:7">
      <c r="A25" s="115" t="s">
        <v>677</v>
      </c>
      <c r="B25" s="159">
        <v>0</v>
      </c>
      <c r="C25" s="159">
        <v>0</v>
      </c>
      <c r="D25" s="159">
        <v>0</v>
      </c>
      <c r="E25" s="159">
        <v>0</v>
      </c>
      <c r="F25" s="159">
        <v>0</v>
      </c>
      <c r="G25" s="159">
        <v>0</v>
      </c>
    </row>
    <row r="26" spans="1:7">
      <c r="A26" s="115" t="s">
        <v>676</v>
      </c>
      <c r="B26" s="159">
        <v>0</v>
      </c>
      <c r="C26" s="159">
        <v>0</v>
      </c>
      <c r="D26" s="159">
        <v>0</v>
      </c>
      <c r="E26" s="159">
        <v>0</v>
      </c>
      <c r="F26" s="159">
        <v>0</v>
      </c>
      <c r="G26" s="159">
        <v>0</v>
      </c>
    </row>
    <row r="27" spans="1:7">
      <c r="A27" s="114"/>
      <c r="B27" s="160"/>
      <c r="C27" s="160"/>
      <c r="D27" s="160"/>
      <c r="E27" s="160"/>
      <c r="F27" s="160"/>
      <c r="G27" s="160"/>
    </row>
    <row r="28" spans="1:7">
      <c r="A28" s="113" t="s">
        <v>675</v>
      </c>
      <c r="B28" s="158">
        <f t="shared" ref="B28:G28" si="2">B6+B17</f>
        <v>0</v>
      </c>
      <c r="C28" s="158">
        <f t="shared" si="2"/>
        <v>0</v>
      </c>
      <c r="D28" s="158">
        <f t="shared" si="2"/>
        <v>0</v>
      </c>
      <c r="E28" s="158">
        <f t="shared" si="2"/>
        <v>5635348.4899999993</v>
      </c>
      <c r="F28" s="158">
        <f t="shared" si="2"/>
        <v>8344098.6999999993</v>
      </c>
      <c r="G28" s="158">
        <f t="shared" si="2"/>
        <v>8132739.4900000002</v>
      </c>
    </row>
    <row r="29" spans="1:7">
      <c r="A29" s="112"/>
      <c r="B29" s="161"/>
      <c r="C29" s="161"/>
      <c r="D29" s="161"/>
      <c r="E29" s="161"/>
      <c r="F29" s="161"/>
      <c r="G29" s="161"/>
    </row>
    <row r="30" spans="1:7">
      <c r="A30" s="1"/>
    </row>
    <row r="31" spans="1:7">
      <c r="A31" s="119" t="s">
        <v>674</v>
      </c>
      <c r="B31" s="119"/>
      <c r="C31" s="119"/>
      <c r="D31" s="119"/>
      <c r="E31" s="119"/>
      <c r="F31" s="119"/>
      <c r="G31" s="119"/>
    </row>
    <row r="32" spans="1:7">
      <c r="A32" s="119" t="s">
        <v>673</v>
      </c>
      <c r="B32" s="119"/>
      <c r="C32" s="119"/>
      <c r="D32" s="119"/>
      <c r="E32" s="119"/>
      <c r="F32" s="119"/>
      <c r="G32" s="119"/>
    </row>
  </sheetData>
  <mergeCells count="6">
    <mergeCell ref="A31:G31"/>
    <mergeCell ref="A32:G32"/>
    <mergeCell ref="A1:G1"/>
    <mergeCell ref="A2:G2"/>
    <mergeCell ref="A3:G3"/>
    <mergeCell ref="A4:A5"/>
  </mergeCells>
  <dataValidations count="1">
    <dataValidation allowBlank="1" showInputMessage="1" showErrorMessage="1" prompt="Año 5 (c)" sqref="B4:F5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6128-20CA-46FF-A2E4-CBF6569A8E9F}">
  <dimension ref="A1:I45"/>
  <sheetViews>
    <sheetView showGridLines="0" zoomScale="90" zoomScaleNormal="90" workbookViewId="0">
      <selection activeCell="B8" sqref="B8:H31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42" t="s">
        <v>166</v>
      </c>
      <c r="B1" s="142"/>
      <c r="C1" s="142"/>
      <c r="D1" s="142"/>
      <c r="E1" s="142"/>
      <c r="F1" s="142"/>
      <c r="G1" s="142"/>
      <c r="H1" s="142"/>
      <c r="I1" s="1"/>
    </row>
    <row r="2" spans="1:9">
      <c r="A2" s="132" t="s">
        <v>122</v>
      </c>
      <c r="B2" s="133"/>
      <c r="C2" s="133"/>
      <c r="D2" s="133"/>
      <c r="E2" s="133"/>
      <c r="F2" s="133"/>
      <c r="G2" s="133"/>
      <c r="H2" s="134"/>
    </row>
    <row r="3" spans="1:9">
      <c r="A3" s="135" t="s">
        <v>165</v>
      </c>
      <c r="B3" s="136"/>
      <c r="C3" s="136"/>
      <c r="D3" s="136"/>
      <c r="E3" s="136"/>
      <c r="F3" s="136"/>
      <c r="G3" s="136"/>
      <c r="H3" s="137"/>
    </row>
    <row r="4" spans="1:9">
      <c r="A4" s="135" t="s">
        <v>164</v>
      </c>
      <c r="B4" s="136"/>
      <c r="C4" s="136"/>
      <c r="D4" s="136"/>
      <c r="E4" s="136"/>
      <c r="F4" s="136"/>
      <c r="G4" s="136"/>
      <c r="H4" s="137"/>
    </row>
    <row r="5" spans="1:9">
      <c r="A5" s="138" t="s">
        <v>2</v>
      </c>
      <c r="B5" s="139"/>
      <c r="C5" s="139"/>
      <c r="D5" s="139"/>
      <c r="E5" s="139"/>
      <c r="F5" s="139"/>
      <c r="G5" s="139"/>
      <c r="H5" s="140"/>
    </row>
    <row r="6" spans="1:9" ht="45">
      <c r="A6" s="33" t="s">
        <v>163</v>
      </c>
      <c r="B6" s="39" t="s">
        <v>162</v>
      </c>
      <c r="C6" s="33" t="s">
        <v>161</v>
      </c>
      <c r="D6" s="33" t="s">
        <v>160</v>
      </c>
      <c r="E6" s="33" t="s">
        <v>159</v>
      </c>
      <c r="F6" s="33" t="s">
        <v>158</v>
      </c>
      <c r="G6" s="33" t="s">
        <v>157</v>
      </c>
      <c r="H6" s="32" t="s">
        <v>156</v>
      </c>
      <c r="I6" s="38"/>
    </row>
    <row r="7" spans="1:9">
      <c r="A7" s="12"/>
      <c r="B7" s="12"/>
      <c r="C7" s="12"/>
      <c r="D7" s="12"/>
      <c r="E7" s="12"/>
      <c r="F7" s="12"/>
      <c r="G7" s="12"/>
      <c r="H7" s="12"/>
      <c r="I7" s="38"/>
    </row>
    <row r="8" spans="1:9">
      <c r="A8" s="31" t="s">
        <v>155</v>
      </c>
      <c r="B8" s="201">
        <f t="shared" ref="B8:H8" si="0">B9+B13</f>
        <v>0</v>
      </c>
      <c r="C8" s="201">
        <f t="shared" si="0"/>
        <v>0</v>
      </c>
      <c r="D8" s="201">
        <f t="shared" si="0"/>
        <v>0</v>
      </c>
      <c r="E8" s="201">
        <f t="shared" si="0"/>
        <v>0</v>
      </c>
      <c r="F8" s="201">
        <f t="shared" si="0"/>
        <v>0</v>
      </c>
      <c r="G8" s="201">
        <f t="shared" si="0"/>
        <v>0</v>
      </c>
      <c r="H8" s="201">
        <f t="shared" si="0"/>
        <v>0</v>
      </c>
    </row>
    <row r="9" spans="1:9">
      <c r="A9" s="37" t="s">
        <v>154</v>
      </c>
      <c r="B9" s="202">
        <f>SUM(B10:B12)</f>
        <v>0</v>
      </c>
      <c r="C9" s="202">
        <f>SUM(C10:C12)</f>
        <v>0</v>
      </c>
      <c r="D9" s="202">
        <f>SUM(D10:D12)</f>
        <v>0</v>
      </c>
      <c r="E9" s="202">
        <f>SUM(E10:E12)</f>
        <v>0</v>
      </c>
      <c r="F9" s="202">
        <f t="shared" ref="F9:F16" si="1">B9+C9-D9+E9</f>
        <v>0</v>
      </c>
      <c r="G9" s="202">
        <f>SUM(G10:G12)</f>
        <v>0</v>
      </c>
      <c r="H9" s="202">
        <f>SUM(H10:H12)</f>
        <v>0</v>
      </c>
    </row>
    <row r="10" spans="1:9">
      <c r="A10" s="36" t="s">
        <v>153</v>
      </c>
      <c r="B10" s="203">
        <v>0</v>
      </c>
      <c r="C10" s="203">
        <v>0</v>
      </c>
      <c r="D10" s="203">
        <v>0</v>
      </c>
      <c r="E10" s="203">
        <v>0</v>
      </c>
      <c r="F10" s="202">
        <f t="shared" si="1"/>
        <v>0</v>
      </c>
      <c r="G10" s="203">
        <v>0</v>
      </c>
      <c r="H10" s="203">
        <v>0</v>
      </c>
    </row>
    <row r="11" spans="1:9">
      <c r="A11" s="36" t="s">
        <v>152</v>
      </c>
      <c r="B11" s="203">
        <v>0</v>
      </c>
      <c r="C11" s="202">
        <v>0</v>
      </c>
      <c r="D11" s="203">
        <v>0</v>
      </c>
      <c r="E11" s="203">
        <v>0</v>
      </c>
      <c r="F11" s="202">
        <f t="shared" si="1"/>
        <v>0</v>
      </c>
      <c r="G11" s="203">
        <v>0</v>
      </c>
      <c r="H11" s="202">
        <v>0</v>
      </c>
    </row>
    <row r="12" spans="1:9">
      <c r="A12" s="36" t="s">
        <v>151</v>
      </c>
      <c r="B12" s="203">
        <v>0</v>
      </c>
      <c r="C12" s="202">
        <v>0</v>
      </c>
      <c r="D12" s="203">
        <v>0</v>
      </c>
      <c r="E12" s="203">
        <v>0</v>
      </c>
      <c r="F12" s="202">
        <f t="shared" si="1"/>
        <v>0</v>
      </c>
      <c r="G12" s="203">
        <v>0</v>
      </c>
      <c r="H12" s="202">
        <v>0</v>
      </c>
    </row>
    <row r="13" spans="1:9">
      <c r="A13" s="37" t="s">
        <v>150</v>
      </c>
      <c r="B13" s="202">
        <f>SUM(B14:B16)</f>
        <v>0</v>
      </c>
      <c r="C13" s="202">
        <f>SUM(C14:C16)</f>
        <v>0</v>
      </c>
      <c r="D13" s="202">
        <f>SUM(D14:D16)</f>
        <v>0</v>
      </c>
      <c r="E13" s="202">
        <f>SUM(E14:E16)</f>
        <v>0</v>
      </c>
      <c r="F13" s="202">
        <f t="shared" si="1"/>
        <v>0</v>
      </c>
      <c r="G13" s="202">
        <f>SUM(G14:G16)</f>
        <v>0</v>
      </c>
      <c r="H13" s="202">
        <f>SUM(H14:H16)</f>
        <v>0</v>
      </c>
    </row>
    <row r="14" spans="1:9">
      <c r="A14" s="36" t="s">
        <v>149</v>
      </c>
      <c r="B14" s="203">
        <v>0</v>
      </c>
      <c r="C14" s="203">
        <v>0</v>
      </c>
      <c r="D14" s="203">
        <v>0</v>
      </c>
      <c r="E14" s="203">
        <v>0</v>
      </c>
      <c r="F14" s="202">
        <f t="shared" si="1"/>
        <v>0</v>
      </c>
      <c r="G14" s="202">
        <v>0</v>
      </c>
      <c r="H14" s="203">
        <v>0</v>
      </c>
    </row>
    <row r="15" spans="1:9">
      <c r="A15" s="36" t="s">
        <v>148</v>
      </c>
      <c r="B15" s="203">
        <v>0</v>
      </c>
      <c r="C15" s="203">
        <v>0</v>
      </c>
      <c r="D15" s="203">
        <v>0</v>
      </c>
      <c r="E15" s="203">
        <v>0</v>
      </c>
      <c r="F15" s="202">
        <f t="shared" si="1"/>
        <v>0</v>
      </c>
      <c r="G15" s="202">
        <v>0</v>
      </c>
      <c r="H15" s="202">
        <v>0</v>
      </c>
    </row>
    <row r="16" spans="1:9">
      <c r="A16" s="36" t="s">
        <v>147</v>
      </c>
      <c r="B16" s="203">
        <v>0</v>
      </c>
      <c r="C16" s="203">
        <v>0</v>
      </c>
      <c r="D16" s="203">
        <v>0</v>
      </c>
      <c r="E16" s="203">
        <v>0</v>
      </c>
      <c r="F16" s="202">
        <f t="shared" si="1"/>
        <v>0</v>
      </c>
      <c r="G16" s="202">
        <v>0</v>
      </c>
      <c r="H16" s="202">
        <v>0</v>
      </c>
    </row>
    <row r="17" spans="1:8">
      <c r="A17" s="7"/>
      <c r="B17" s="204"/>
      <c r="C17" s="204"/>
      <c r="D17" s="204"/>
      <c r="E17" s="204"/>
      <c r="F17" s="204"/>
      <c r="G17" s="204"/>
      <c r="H17" s="204"/>
    </row>
    <row r="18" spans="1:8">
      <c r="A18" s="31" t="s">
        <v>146</v>
      </c>
      <c r="B18" s="201">
        <v>1391455.58</v>
      </c>
      <c r="C18" s="205"/>
      <c r="D18" s="205"/>
      <c r="E18" s="205"/>
      <c r="F18" s="201">
        <v>1204601.81</v>
      </c>
      <c r="G18" s="205"/>
      <c r="H18" s="205"/>
    </row>
    <row r="19" spans="1:8">
      <c r="A19" s="7"/>
      <c r="B19" s="206"/>
      <c r="C19" s="206"/>
      <c r="D19" s="206"/>
      <c r="E19" s="206"/>
      <c r="F19" s="206"/>
      <c r="G19" s="206"/>
      <c r="H19" s="206"/>
    </row>
    <row r="20" spans="1:8">
      <c r="A20" s="31" t="s">
        <v>145</v>
      </c>
      <c r="B20" s="201">
        <f t="shared" ref="B20:H20" si="2">B8+B18</f>
        <v>1391455.58</v>
      </c>
      <c r="C20" s="201">
        <f t="shared" si="2"/>
        <v>0</v>
      </c>
      <c r="D20" s="201">
        <f t="shared" si="2"/>
        <v>0</v>
      </c>
      <c r="E20" s="201">
        <f t="shared" si="2"/>
        <v>0</v>
      </c>
      <c r="F20" s="201">
        <f t="shared" si="2"/>
        <v>1204601.81</v>
      </c>
      <c r="G20" s="201">
        <f t="shared" si="2"/>
        <v>0</v>
      </c>
      <c r="H20" s="201">
        <f t="shared" si="2"/>
        <v>0</v>
      </c>
    </row>
    <row r="21" spans="1:8">
      <c r="A21" s="7"/>
      <c r="B21" s="207"/>
      <c r="C21" s="207"/>
      <c r="D21" s="207"/>
      <c r="E21" s="207"/>
      <c r="F21" s="207"/>
      <c r="G21" s="207"/>
      <c r="H21" s="207"/>
    </row>
    <row r="22" spans="1:8" ht="17.25">
      <c r="A22" s="31" t="s">
        <v>144</v>
      </c>
      <c r="B22" s="201">
        <f t="shared" ref="B22:H22" si="3">SUM(B23:B25)</f>
        <v>0</v>
      </c>
      <c r="C22" s="201">
        <f t="shared" si="3"/>
        <v>0</v>
      </c>
      <c r="D22" s="201">
        <f t="shared" si="3"/>
        <v>0</v>
      </c>
      <c r="E22" s="201">
        <f t="shared" si="3"/>
        <v>0</v>
      </c>
      <c r="F22" s="201">
        <f t="shared" si="3"/>
        <v>0</v>
      </c>
      <c r="G22" s="201">
        <f t="shared" si="3"/>
        <v>0</v>
      </c>
      <c r="H22" s="201">
        <f t="shared" si="3"/>
        <v>0</v>
      </c>
    </row>
    <row r="23" spans="1:8">
      <c r="A23" s="29" t="s">
        <v>143</v>
      </c>
      <c r="B23" s="202">
        <v>0</v>
      </c>
      <c r="C23" s="202">
        <v>0</v>
      </c>
      <c r="D23" s="202">
        <v>0</v>
      </c>
      <c r="E23" s="202">
        <v>0</v>
      </c>
      <c r="F23" s="202">
        <f>B23+C23-D23+E23</f>
        <v>0</v>
      </c>
      <c r="G23" s="202">
        <v>0</v>
      </c>
      <c r="H23" s="202">
        <v>0</v>
      </c>
    </row>
    <row r="24" spans="1:8">
      <c r="A24" s="29" t="s">
        <v>142</v>
      </c>
      <c r="B24" s="202">
        <v>0</v>
      </c>
      <c r="C24" s="202">
        <v>0</v>
      </c>
      <c r="D24" s="202">
        <v>0</v>
      </c>
      <c r="E24" s="202">
        <v>0</v>
      </c>
      <c r="F24" s="202">
        <f>B24+C24-D24+E24</f>
        <v>0</v>
      </c>
      <c r="G24" s="202">
        <v>0</v>
      </c>
      <c r="H24" s="202">
        <v>0</v>
      </c>
    </row>
    <row r="25" spans="1:8">
      <c r="A25" s="29" t="s">
        <v>141</v>
      </c>
      <c r="B25" s="202">
        <v>0</v>
      </c>
      <c r="C25" s="202">
        <v>0</v>
      </c>
      <c r="D25" s="202">
        <v>0</v>
      </c>
      <c r="E25" s="202">
        <v>0</v>
      </c>
      <c r="F25" s="202">
        <f>B25+C25-D25+E25</f>
        <v>0</v>
      </c>
      <c r="G25" s="202">
        <v>0</v>
      </c>
      <c r="H25" s="202">
        <v>0</v>
      </c>
    </row>
    <row r="26" spans="1:8">
      <c r="A26" s="35" t="s">
        <v>125</v>
      </c>
      <c r="B26" s="207"/>
      <c r="C26" s="207"/>
      <c r="D26" s="207"/>
      <c r="E26" s="207"/>
      <c r="F26" s="207"/>
      <c r="G26" s="207"/>
      <c r="H26" s="207"/>
    </row>
    <row r="27" spans="1:8" ht="17.25">
      <c r="A27" s="31" t="s">
        <v>140</v>
      </c>
      <c r="B27" s="201">
        <f t="shared" ref="B27:H27" si="4">SUM(B28:B30)</f>
        <v>0</v>
      </c>
      <c r="C27" s="201">
        <f t="shared" si="4"/>
        <v>0</v>
      </c>
      <c r="D27" s="201">
        <f t="shared" si="4"/>
        <v>0</v>
      </c>
      <c r="E27" s="201">
        <f t="shared" si="4"/>
        <v>0</v>
      </c>
      <c r="F27" s="201">
        <f t="shared" si="4"/>
        <v>0</v>
      </c>
      <c r="G27" s="201">
        <f t="shared" si="4"/>
        <v>0</v>
      </c>
      <c r="H27" s="201">
        <f t="shared" si="4"/>
        <v>0</v>
      </c>
    </row>
    <row r="28" spans="1:8">
      <c r="A28" s="29" t="s">
        <v>139</v>
      </c>
      <c r="B28" s="202">
        <v>0</v>
      </c>
      <c r="C28" s="202">
        <v>0</v>
      </c>
      <c r="D28" s="202">
        <v>0</v>
      </c>
      <c r="E28" s="202">
        <v>0</v>
      </c>
      <c r="F28" s="202">
        <f>B28+C28-D28+E28</f>
        <v>0</v>
      </c>
      <c r="G28" s="202">
        <v>0</v>
      </c>
      <c r="H28" s="202">
        <v>0</v>
      </c>
    </row>
    <row r="29" spans="1:8">
      <c r="A29" s="29" t="s">
        <v>138</v>
      </c>
      <c r="B29" s="202">
        <v>0</v>
      </c>
      <c r="C29" s="202">
        <v>0</v>
      </c>
      <c r="D29" s="202">
        <v>0</v>
      </c>
      <c r="E29" s="202">
        <v>0</v>
      </c>
      <c r="F29" s="202">
        <f>B29+C29-D29+E29</f>
        <v>0</v>
      </c>
      <c r="G29" s="202">
        <v>0</v>
      </c>
      <c r="H29" s="202">
        <v>0</v>
      </c>
    </row>
    <row r="30" spans="1:8">
      <c r="A30" s="29" t="s">
        <v>137</v>
      </c>
      <c r="B30" s="202">
        <v>0</v>
      </c>
      <c r="C30" s="202">
        <v>0</v>
      </c>
      <c r="D30" s="202">
        <v>0</v>
      </c>
      <c r="E30" s="202">
        <v>0</v>
      </c>
      <c r="F30" s="202">
        <f>B30+C30-D30+E30</f>
        <v>0</v>
      </c>
      <c r="G30" s="202">
        <v>0</v>
      </c>
      <c r="H30" s="202">
        <v>0</v>
      </c>
    </row>
    <row r="31" spans="1:8">
      <c r="A31" s="34" t="s">
        <v>125</v>
      </c>
      <c r="B31" s="208"/>
      <c r="C31" s="208"/>
      <c r="D31" s="208"/>
      <c r="E31" s="208"/>
      <c r="F31" s="208"/>
      <c r="G31" s="208"/>
      <c r="H31" s="208"/>
    </row>
    <row r="32" spans="1:8">
      <c r="A32" s="1"/>
    </row>
    <row r="33" spans="1:8">
      <c r="A33" s="141" t="s">
        <v>136</v>
      </c>
      <c r="B33" s="141"/>
      <c r="C33" s="141"/>
      <c r="D33" s="141"/>
      <c r="E33" s="141"/>
      <c r="F33" s="141"/>
      <c r="G33" s="141"/>
      <c r="H33" s="141"/>
    </row>
    <row r="34" spans="1:8">
      <c r="A34" s="141"/>
      <c r="B34" s="141"/>
      <c r="C34" s="141"/>
      <c r="D34" s="141"/>
      <c r="E34" s="141"/>
      <c r="F34" s="141"/>
      <c r="G34" s="141"/>
      <c r="H34" s="141"/>
    </row>
    <row r="35" spans="1:8">
      <c r="A35" s="141"/>
      <c r="B35" s="141"/>
      <c r="C35" s="141"/>
      <c r="D35" s="141"/>
      <c r="E35" s="141"/>
      <c r="F35" s="141"/>
      <c r="G35" s="141"/>
      <c r="H35" s="141"/>
    </row>
    <row r="36" spans="1:8">
      <c r="A36" s="141"/>
      <c r="B36" s="141"/>
      <c r="C36" s="141"/>
      <c r="D36" s="141"/>
      <c r="E36" s="141"/>
      <c r="F36" s="141"/>
      <c r="G36" s="141"/>
      <c r="H36" s="141"/>
    </row>
    <row r="37" spans="1:8">
      <c r="A37" s="141"/>
      <c r="B37" s="141"/>
      <c r="C37" s="141"/>
      <c r="D37" s="141"/>
      <c r="E37" s="141"/>
      <c r="F37" s="141"/>
      <c r="G37" s="141"/>
      <c r="H37" s="141"/>
    </row>
    <row r="38" spans="1:8">
      <c r="A38" s="1"/>
    </row>
    <row r="39" spans="1:8" ht="30">
      <c r="A39" s="33" t="s">
        <v>135</v>
      </c>
      <c r="B39" s="33" t="s">
        <v>134</v>
      </c>
      <c r="C39" s="33" t="s">
        <v>133</v>
      </c>
      <c r="D39" s="33" t="s">
        <v>132</v>
      </c>
      <c r="E39" s="33" t="s">
        <v>131</v>
      </c>
      <c r="F39" s="32" t="s">
        <v>130</v>
      </c>
    </row>
    <row r="40" spans="1:8">
      <c r="A40" s="7"/>
      <c r="B40" s="12"/>
      <c r="C40" s="12"/>
      <c r="D40" s="12"/>
      <c r="E40" s="12"/>
      <c r="F40" s="12"/>
    </row>
    <row r="41" spans="1:8">
      <c r="A41" s="31" t="s">
        <v>129</v>
      </c>
      <c r="B41" s="30">
        <f>SUM(B42:B45)</f>
        <v>0</v>
      </c>
      <c r="C41" s="30">
        <f>SUM(C42:C45)</f>
        <v>0</v>
      </c>
      <c r="D41" s="30">
        <f>SUM(D42:D45)</f>
        <v>0</v>
      </c>
      <c r="E41" s="30">
        <f>SUM(E42:E45)</f>
        <v>0</v>
      </c>
      <c r="F41" s="30">
        <f>SUM(F42:F45)</f>
        <v>0</v>
      </c>
    </row>
    <row r="42" spans="1:8">
      <c r="A42" s="29" t="s">
        <v>128</v>
      </c>
      <c r="B42" s="28"/>
      <c r="C42" s="28"/>
      <c r="D42" s="28"/>
      <c r="E42" s="28"/>
      <c r="F42" s="28"/>
      <c r="G42" s="27"/>
      <c r="H42" s="27"/>
    </row>
    <row r="43" spans="1:8">
      <c r="A43" s="29" t="s">
        <v>127</v>
      </c>
      <c r="B43" s="28"/>
      <c r="C43" s="28"/>
      <c r="D43" s="28"/>
      <c r="E43" s="28"/>
      <c r="F43" s="28"/>
      <c r="G43" s="27"/>
      <c r="H43" s="27"/>
    </row>
    <row r="44" spans="1:8">
      <c r="A44" s="29" t="s">
        <v>126</v>
      </c>
      <c r="B44" s="28"/>
      <c r="C44" s="28"/>
      <c r="D44" s="28"/>
      <c r="E44" s="28"/>
      <c r="F44" s="28"/>
      <c r="G44" s="27"/>
      <c r="H44" s="27"/>
    </row>
    <row r="45" spans="1:8">
      <c r="A45" s="26" t="s">
        <v>125</v>
      </c>
      <c r="B45" s="13"/>
      <c r="C45" s="13"/>
      <c r="D45" s="13"/>
      <c r="E45" s="13"/>
      <c r="F45" s="1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2CEC7-5423-4602-B6A6-78F9A211E0E7}">
  <dimension ref="A1:L21"/>
  <sheetViews>
    <sheetView zoomScale="90" zoomScaleNormal="90" workbookViewId="0">
      <selection activeCell="E8" sqref="E8:K20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31" t="s">
        <v>191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48"/>
    </row>
    <row r="2" spans="1:12">
      <c r="A2" s="132" t="s">
        <v>122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</row>
    <row r="3" spans="1:12">
      <c r="A3" s="135" t="s">
        <v>190</v>
      </c>
      <c r="B3" s="136"/>
      <c r="C3" s="136"/>
      <c r="D3" s="136"/>
      <c r="E3" s="136"/>
      <c r="F3" s="136"/>
      <c r="G3" s="136"/>
      <c r="H3" s="136"/>
      <c r="I3" s="136"/>
      <c r="J3" s="136"/>
      <c r="K3" s="137"/>
    </row>
    <row r="4" spans="1:12">
      <c r="A4" s="135" t="s">
        <v>189</v>
      </c>
      <c r="B4" s="136"/>
      <c r="C4" s="136"/>
      <c r="D4" s="136"/>
      <c r="E4" s="136"/>
      <c r="F4" s="136"/>
      <c r="G4" s="136"/>
      <c r="H4" s="136"/>
      <c r="I4" s="136"/>
      <c r="J4" s="136"/>
      <c r="K4" s="137"/>
    </row>
    <row r="5" spans="1:12">
      <c r="A5" s="135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7"/>
    </row>
    <row r="6" spans="1:12" ht="75">
      <c r="A6" s="32" t="s">
        <v>188</v>
      </c>
      <c r="B6" s="32" t="s">
        <v>187</v>
      </c>
      <c r="C6" s="32" t="s">
        <v>186</v>
      </c>
      <c r="D6" s="32" t="s">
        <v>185</v>
      </c>
      <c r="E6" s="32" t="s">
        <v>184</v>
      </c>
      <c r="F6" s="32" t="s">
        <v>183</v>
      </c>
      <c r="G6" s="32" t="s">
        <v>182</v>
      </c>
      <c r="H6" s="32" t="s">
        <v>181</v>
      </c>
      <c r="I6" s="4" t="s">
        <v>180</v>
      </c>
      <c r="J6" s="4" t="s">
        <v>179</v>
      </c>
      <c r="K6" s="4" t="s">
        <v>178</v>
      </c>
    </row>
    <row r="7" spans="1:12">
      <c r="A7" s="47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6" t="s">
        <v>177</v>
      </c>
      <c r="B8" s="42"/>
      <c r="C8" s="42"/>
      <c r="D8" s="42"/>
      <c r="E8" s="176">
        <f>SUM(E9:E12)</f>
        <v>0</v>
      </c>
      <c r="F8" s="198"/>
      <c r="G8" s="176">
        <f>SUM(G9:G12)</f>
        <v>0</v>
      </c>
      <c r="H8" s="176">
        <f>SUM(H9:H12)</f>
        <v>0</v>
      </c>
      <c r="I8" s="176">
        <f>SUM(I9:I12)</f>
        <v>0</v>
      </c>
      <c r="J8" s="176">
        <f>SUM(J9:J12)</f>
        <v>0</v>
      </c>
      <c r="K8" s="176">
        <f>SUM(K9:K12)</f>
        <v>0</v>
      </c>
    </row>
    <row r="9" spans="1:12">
      <c r="A9" s="46" t="s">
        <v>176</v>
      </c>
      <c r="B9" s="45"/>
      <c r="C9" s="45"/>
      <c r="D9" s="45"/>
      <c r="E9" s="174">
        <v>0</v>
      </c>
      <c r="F9" s="199"/>
      <c r="G9" s="174">
        <v>0</v>
      </c>
      <c r="H9" s="174">
        <v>0</v>
      </c>
      <c r="I9" s="174">
        <v>0</v>
      </c>
      <c r="J9" s="174">
        <v>0</v>
      </c>
      <c r="K9" s="174">
        <v>0</v>
      </c>
      <c r="L9" s="27"/>
    </row>
    <row r="10" spans="1:12">
      <c r="A10" s="46" t="s">
        <v>175</v>
      </c>
      <c r="B10" s="45"/>
      <c r="C10" s="45"/>
      <c r="D10" s="45"/>
      <c r="E10" s="174">
        <v>0</v>
      </c>
      <c r="F10" s="199"/>
      <c r="G10" s="174">
        <v>0</v>
      </c>
      <c r="H10" s="174">
        <v>0</v>
      </c>
      <c r="I10" s="174">
        <v>0</v>
      </c>
      <c r="J10" s="174">
        <v>0</v>
      </c>
      <c r="K10" s="174">
        <v>0</v>
      </c>
      <c r="L10" s="27"/>
    </row>
    <row r="11" spans="1:12">
      <c r="A11" s="46" t="s">
        <v>174</v>
      </c>
      <c r="B11" s="45"/>
      <c r="C11" s="45"/>
      <c r="D11" s="45"/>
      <c r="E11" s="174">
        <v>0</v>
      </c>
      <c r="F11" s="199"/>
      <c r="G11" s="174">
        <v>0</v>
      </c>
      <c r="H11" s="174">
        <v>0</v>
      </c>
      <c r="I11" s="174">
        <v>0</v>
      </c>
      <c r="J11" s="174">
        <v>0</v>
      </c>
      <c r="K11" s="174">
        <v>0</v>
      </c>
      <c r="L11" s="27"/>
    </row>
    <row r="12" spans="1:12">
      <c r="A12" s="46" t="s">
        <v>173</v>
      </c>
      <c r="B12" s="45"/>
      <c r="C12" s="45"/>
      <c r="D12" s="45"/>
      <c r="E12" s="174">
        <v>0</v>
      </c>
      <c r="F12" s="199"/>
      <c r="G12" s="174">
        <v>0</v>
      </c>
      <c r="H12" s="174">
        <v>0</v>
      </c>
      <c r="I12" s="174">
        <v>0</v>
      </c>
      <c r="J12" s="174">
        <v>0</v>
      </c>
      <c r="K12" s="174">
        <v>0</v>
      </c>
      <c r="L12" s="27"/>
    </row>
    <row r="13" spans="1:12">
      <c r="A13" s="44" t="s">
        <v>125</v>
      </c>
      <c r="B13" s="43"/>
      <c r="C13" s="43"/>
      <c r="D13" s="43"/>
      <c r="E13" s="175"/>
      <c r="F13" s="200"/>
      <c r="G13" s="175"/>
      <c r="H13" s="175"/>
      <c r="I13" s="175"/>
      <c r="J13" s="175"/>
      <c r="K13" s="175"/>
    </row>
    <row r="14" spans="1:12">
      <c r="A14" s="6" t="s">
        <v>172</v>
      </c>
      <c r="B14" s="42"/>
      <c r="C14" s="42"/>
      <c r="D14" s="42"/>
      <c r="E14" s="176">
        <f>SUM(E15:E18)</f>
        <v>0</v>
      </c>
      <c r="F14" s="198"/>
      <c r="G14" s="176">
        <f>SUM(G15:G18)</f>
        <v>0</v>
      </c>
      <c r="H14" s="176">
        <f>SUM(H15:H18)</f>
        <v>0</v>
      </c>
      <c r="I14" s="176">
        <f>SUM(I15:I18)</f>
        <v>0</v>
      </c>
      <c r="J14" s="176">
        <f>SUM(J15:J18)</f>
        <v>0</v>
      </c>
      <c r="K14" s="176">
        <f>SUM(K15:K18)</f>
        <v>0</v>
      </c>
    </row>
    <row r="15" spans="1:12">
      <c r="A15" s="46" t="s">
        <v>171</v>
      </c>
      <c r="B15" s="45"/>
      <c r="C15" s="45"/>
      <c r="D15" s="45"/>
      <c r="E15" s="174">
        <v>0</v>
      </c>
      <c r="F15" s="199"/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27"/>
    </row>
    <row r="16" spans="1:12">
      <c r="A16" s="46" t="s">
        <v>170</v>
      </c>
      <c r="B16" s="45"/>
      <c r="C16" s="45"/>
      <c r="D16" s="45"/>
      <c r="E16" s="174">
        <v>0</v>
      </c>
      <c r="F16" s="199"/>
      <c r="G16" s="174">
        <v>0</v>
      </c>
      <c r="H16" s="174">
        <v>0</v>
      </c>
      <c r="I16" s="174">
        <v>0</v>
      </c>
      <c r="J16" s="174">
        <v>0</v>
      </c>
      <c r="K16" s="174">
        <v>0</v>
      </c>
      <c r="L16" s="27"/>
    </row>
    <row r="17" spans="1:11">
      <c r="A17" s="46" t="s">
        <v>169</v>
      </c>
      <c r="B17" s="45"/>
      <c r="C17" s="45"/>
      <c r="D17" s="45"/>
      <c r="E17" s="174">
        <v>0</v>
      </c>
      <c r="F17" s="199"/>
      <c r="G17" s="174">
        <v>0</v>
      </c>
      <c r="H17" s="174">
        <v>0</v>
      </c>
      <c r="I17" s="174">
        <v>0</v>
      </c>
      <c r="J17" s="174">
        <v>0</v>
      </c>
      <c r="K17" s="174">
        <v>0</v>
      </c>
    </row>
    <row r="18" spans="1:11">
      <c r="A18" s="46" t="s">
        <v>168</v>
      </c>
      <c r="B18" s="45"/>
      <c r="C18" s="45"/>
      <c r="D18" s="45"/>
      <c r="E18" s="174">
        <v>0</v>
      </c>
      <c r="F18" s="199"/>
      <c r="G18" s="174">
        <v>0</v>
      </c>
      <c r="H18" s="174">
        <v>0</v>
      </c>
      <c r="I18" s="174">
        <v>0</v>
      </c>
      <c r="J18" s="174">
        <v>0</v>
      </c>
      <c r="K18" s="174">
        <v>0</v>
      </c>
    </row>
    <row r="19" spans="1:11">
      <c r="A19" s="44" t="s">
        <v>125</v>
      </c>
      <c r="B19" s="43"/>
      <c r="C19" s="43"/>
      <c r="D19" s="43"/>
      <c r="E19" s="175"/>
      <c r="F19" s="200"/>
      <c r="G19" s="175"/>
      <c r="H19" s="175"/>
      <c r="I19" s="175"/>
      <c r="J19" s="175"/>
      <c r="K19" s="175"/>
    </row>
    <row r="20" spans="1:11">
      <c r="A20" s="6" t="s">
        <v>167</v>
      </c>
      <c r="B20" s="42"/>
      <c r="C20" s="42"/>
      <c r="D20" s="42"/>
      <c r="E20" s="176">
        <f>E8+E14</f>
        <v>0</v>
      </c>
      <c r="F20" s="198"/>
      <c r="G20" s="176">
        <f>G8+G14</f>
        <v>0</v>
      </c>
      <c r="H20" s="176">
        <f>H8+H14</f>
        <v>0</v>
      </c>
      <c r="I20" s="176">
        <f>I8+I14</f>
        <v>0</v>
      </c>
      <c r="J20" s="176">
        <f>J8+J14</f>
        <v>0</v>
      </c>
      <c r="K20" s="176">
        <f>K8+K14</f>
        <v>0</v>
      </c>
    </row>
    <row r="21" spans="1:11">
      <c r="A21" s="41"/>
      <c r="B21" s="13"/>
      <c r="C21" s="13"/>
      <c r="D21" s="13"/>
      <c r="E21" s="13"/>
      <c r="F21" s="13"/>
      <c r="G21" s="40"/>
      <c r="H21" s="40"/>
      <c r="I21" s="40"/>
      <c r="J21" s="40"/>
      <c r="K21" s="40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420F-180D-4BC9-B7EC-113D3925E54A}">
  <dimension ref="A1:K75"/>
  <sheetViews>
    <sheetView topLeftCell="A55" zoomScaleNormal="100" workbookViewId="0">
      <selection activeCell="B63" sqref="B63:D74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31" t="s">
        <v>231</v>
      </c>
      <c r="B1" s="131"/>
      <c r="C1" s="131"/>
      <c r="D1" s="131"/>
      <c r="E1" s="48"/>
      <c r="F1" s="48"/>
      <c r="G1" s="48"/>
      <c r="H1" s="48"/>
      <c r="I1" s="48"/>
      <c r="J1" s="48"/>
      <c r="K1" s="48"/>
    </row>
    <row r="2" spans="1:11">
      <c r="A2" s="132" t="s">
        <v>122</v>
      </c>
      <c r="B2" s="133"/>
      <c r="C2" s="133"/>
      <c r="D2" s="134"/>
    </row>
    <row r="3" spans="1:11">
      <c r="A3" s="135" t="s">
        <v>230</v>
      </c>
      <c r="B3" s="136"/>
      <c r="C3" s="136"/>
      <c r="D3" s="137"/>
    </row>
    <row r="4" spans="1:11">
      <c r="A4" s="135" t="s">
        <v>189</v>
      </c>
      <c r="B4" s="136"/>
      <c r="C4" s="136"/>
      <c r="D4" s="137"/>
    </row>
    <row r="5" spans="1:11">
      <c r="A5" s="138" t="s">
        <v>2</v>
      </c>
      <c r="B5" s="139"/>
      <c r="C5" s="139"/>
      <c r="D5" s="140"/>
    </row>
    <row r="7" spans="1:11" ht="30">
      <c r="A7" s="56" t="s">
        <v>203</v>
      </c>
      <c r="B7" s="32" t="s">
        <v>202</v>
      </c>
      <c r="C7" s="32" t="s">
        <v>201</v>
      </c>
      <c r="D7" s="32" t="s">
        <v>200</v>
      </c>
    </row>
    <row r="8" spans="1:11">
      <c r="A8" s="11" t="s">
        <v>229</v>
      </c>
      <c r="B8" s="186">
        <f>SUM(B9:B11)</f>
        <v>8861092.25</v>
      </c>
      <c r="C8" s="186">
        <f>SUM(C9:C11)</f>
        <v>8861092.25</v>
      </c>
      <c r="D8" s="186">
        <f>SUM(D9:D11)</f>
        <v>8861092.25</v>
      </c>
    </row>
    <row r="9" spans="1:11">
      <c r="A9" s="51" t="s">
        <v>228</v>
      </c>
      <c r="B9" s="187">
        <v>8861092.25</v>
      </c>
      <c r="C9" s="187">
        <v>8861092.25</v>
      </c>
      <c r="D9" s="187">
        <v>8861092.25</v>
      </c>
    </row>
    <row r="10" spans="1:11">
      <c r="A10" s="51" t="s">
        <v>199</v>
      </c>
      <c r="B10" s="187">
        <v>0</v>
      </c>
      <c r="C10" s="187">
        <v>0</v>
      </c>
      <c r="D10" s="187">
        <v>0</v>
      </c>
    </row>
    <row r="11" spans="1:11">
      <c r="A11" s="51" t="s">
        <v>227</v>
      </c>
      <c r="B11" s="188">
        <f>B44</f>
        <v>0</v>
      </c>
      <c r="C11" s="188">
        <f>C44</f>
        <v>0</v>
      </c>
      <c r="D11" s="188">
        <f>D44</f>
        <v>0</v>
      </c>
    </row>
    <row r="12" spans="1:11">
      <c r="A12" s="9"/>
      <c r="B12" s="189"/>
      <c r="C12" s="189"/>
      <c r="D12" s="189"/>
    </row>
    <row r="13" spans="1:11">
      <c r="A13" s="11" t="s">
        <v>226</v>
      </c>
      <c r="B13" s="186">
        <f>SUM(B14:B15)</f>
        <v>8861092.25</v>
      </c>
      <c r="C13" s="186">
        <f>SUM(C14:C15)</f>
        <v>8132739.4900000002</v>
      </c>
      <c r="D13" s="186">
        <f>SUM(D14:D15)</f>
        <v>8090124.3399999999</v>
      </c>
    </row>
    <row r="14" spans="1:11">
      <c r="A14" s="51" t="s">
        <v>207</v>
      </c>
      <c r="B14" s="187">
        <v>8861092.25</v>
      </c>
      <c r="C14" s="187">
        <v>8132739.4900000002</v>
      </c>
      <c r="D14" s="187">
        <v>8090124.3399999999</v>
      </c>
    </row>
    <row r="15" spans="1:11">
      <c r="A15" s="51" t="s">
        <v>225</v>
      </c>
      <c r="B15" s="187">
        <v>0</v>
      </c>
      <c r="C15" s="187">
        <v>0</v>
      </c>
      <c r="D15" s="187">
        <v>0</v>
      </c>
    </row>
    <row r="16" spans="1:11">
      <c r="A16" s="9"/>
      <c r="B16" s="189"/>
      <c r="C16" s="189"/>
      <c r="D16" s="189"/>
    </row>
    <row r="17" spans="1:4">
      <c r="A17" s="11" t="s">
        <v>224</v>
      </c>
      <c r="B17" s="190">
        <v>0</v>
      </c>
      <c r="C17" s="186">
        <f>C18+C19</f>
        <v>0</v>
      </c>
      <c r="D17" s="186">
        <f>D18+D19</f>
        <v>0</v>
      </c>
    </row>
    <row r="18" spans="1:4">
      <c r="A18" s="51" t="s">
        <v>206</v>
      </c>
      <c r="B18" s="191">
        <v>0</v>
      </c>
      <c r="C18" s="187">
        <v>0</v>
      </c>
      <c r="D18" s="187">
        <v>0</v>
      </c>
    </row>
    <row r="19" spans="1:4">
      <c r="A19" s="51" t="s">
        <v>194</v>
      </c>
      <c r="B19" s="191">
        <v>0</v>
      </c>
      <c r="C19" s="187">
        <v>0</v>
      </c>
      <c r="D19" s="187">
        <v>0</v>
      </c>
    </row>
    <row r="20" spans="1:4">
      <c r="A20" s="9"/>
      <c r="B20" s="189"/>
      <c r="C20" s="189"/>
      <c r="D20" s="189"/>
    </row>
    <row r="21" spans="1:4">
      <c r="A21" s="11" t="s">
        <v>223</v>
      </c>
      <c r="B21" s="186">
        <f>B8-B13+B17</f>
        <v>0</v>
      </c>
      <c r="C21" s="186">
        <f>C8-C13+C17</f>
        <v>728352.75999999978</v>
      </c>
      <c r="D21" s="186">
        <f>D8-D13+D17</f>
        <v>770967.91000000015</v>
      </c>
    </row>
    <row r="22" spans="1:4">
      <c r="A22" s="11"/>
      <c r="B22" s="189"/>
      <c r="C22" s="189"/>
      <c r="D22" s="189"/>
    </row>
    <row r="23" spans="1:4">
      <c r="A23" s="11" t="s">
        <v>222</v>
      </c>
      <c r="B23" s="186">
        <f>B21-B11</f>
        <v>0</v>
      </c>
      <c r="C23" s="186">
        <f>C21-C11</f>
        <v>728352.75999999978</v>
      </c>
      <c r="D23" s="186">
        <f>D21-D11</f>
        <v>770967.91000000015</v>
      </c>
    </row>
    <row r="24" spans="1:4">
      <c r="A24" s="11"/>
      <c r="B24" s="192"/>
      <c r="C24" s="192"/>
      <c r="D24" s="192"/>
    </row>
    <row r="25" spans="1:4">
      <c r="A25" s="50" t="s">
        <v>221</v>
      </c>
      <c r="B25" s="186">
        <f>B23-B17</f>
        <v>0</v>
      </c>
      <c r="C25" s="186">
        <f>C23-C17</f>
        <v>728352.75999999978</v>
      </c>
      <c r="D25" s="186">
        <f>D23-D17</f>
        <v>770967.91000000015</v>
      </c>
    </row>
    <row r="26" spans="1:4">
      <c r="A26" s="63"/>
      <c r="B26" s="62"/>
      <c r="C26" s="62"/>
      <c r="D26" s="62"/>
    </row>
    <row r="27" spans="1:4">
      <c r="A27" s="1"/>
      <c r="B27" s="60"/>
      <c r="C27" s="60"/>
      <c r="D27" s="60"/>
    </row>
    <row r="28" spans="1:4">
      <c r="A28" s="56" t="s">
        <v>203</v>
      </c>
      <c r="B28" s="55" t="s">
        <v>220</v>
      </c>
      <c r="C28" s="55" t="s">
        <v>201</v>
      </c>
      <c r="D28" s="55" t="s">
        <v>219</v>
      </c>
    </row>
    <row r="29" spans="1:4">
      <c r="A29" s="11" t="s">
        <v>218</v>
      </c>
      <c r="B29" s="183">
        <f>SUM(B30:B31)</f>
        <v>0</v>
      </c>
      <c r="C29" s="183">
        <f>SUM(C30:C31)</f>
        <v>0</v>
      </c>
      <c r="D29" s="183">
        <f>SUM(D30:D31)</f>
        <v>0</v>
      </c>
    </row>
    <row r="30" spans="1:4">
      <c r="A30" s="51" t="s">
        <v>217</v>
      </c>
      <c r="B30" s="181">
        <v>0</v>
      </c>
      <c r="C30" s="181">
        <v>0</v>
      </c>
      <c r="D30" s="181">
        <v>0</v>
      </c>
    </row>
    <row r="31" spans="1:4">
      <c r="A31" s="51" t="s">
        <v>216</v>
      </c>
      <c r="B31" s="181">
        <v>0</v>
      </c>
      <c r="C31" s="181">
        <v>0</v>
      </c>
      <c r="D31" s="181">
        <v>0</v>
      </c>
    </row>
    <row r="32" spans="1:4">
      <c r="A32" s="7"/>
      <c r="B32" s="185"/>
      <c r="C32" s="185"/>
      <c r="D32" s="185"/>
    </row>
    <row r="33" spans="1:4">
      <c r="A33" s="11" t="s">
        <v>215</v>
      </c>
      <c r="B33" s="183">
        <f>B25+B29</f>
        <v>0</v>
      </c>
      <c r="C33" s="183">
        <f>C25+C29</f>
        <v>728352.75999999978</v>
      </c>
      <c r="D33" s="183">
        <f>D25+D29</f>
        <v>770967.91000000015</v>
      </c>
    </row>
    <row r="34" spans="1:4">
      <c r="A34" s="41"/>
      <c r="B34" s="25"/>
      <c r="C34" s="25"/>
      <c r="D34" s="25"/>
    </row>
    <row r="35" spans="1:4">
      <c r="A35" s="1"/>
      <c r="B35" s="60"/>
      <c r="C35" s="60"/>
      <c r="D35" s="60"/>
    </row>
    <row r="36" spans="1:4" ht="30">
      <c r="A36" s="56" t="s">
        <v>203</v>
      </c>
      <c r="B36" s="55" t="s">
        <v>202</v>
      </c>
      <c r="C36" s="55" t="s">
        <v>201</v>
      </c>
      <c r="D36" s="55" t="s">
        <v>200</v>
      </c>
    </row>
    <row r="37" spans="1:4">
      <c r="A37" s="11" t="s">
        <v>214</v>
      </c>
      <c r="B37" s="183">
        <f>SUM(B38:B39)</f>
        <v>0</v>
      </c>
      <c r="C37" s="183">
        <f>SUM(C38:C39)</f>
        <v>0</v>
      </c>
      <c r="D37" s="183">
        <f>SUM(D38:D39)</f>
        <v>0</v>
      </c>
    </row>
    <row r="38" spans="1:4">
      <c r="A38" s="51" t="s">
        <v>209</v>
      </c>
      <c r="B38" s="181">
        <v>0</v>
      </c>
      <c r="C38" s="181">
        <v>0</v>
      </c>
      <c r="D38" s="181">
        <v>0</v>
      </c>
    </row>
    <row r="39" spans="1:4">
      <c r="A39" s="51" t="s">
        <v>197</v>
      </c>
      <c r="B39" s="181">
        <v>0</v>
      </c>
      <c r="C39" s="181">
        <v>0</v>
      </c>
      <c r="D39" s="181">
        <v>0</v>
      </c>
    </row>
    <row r="40" spans="1:4">
      <c r="A40" s="11" t="s">
        <v>213</v>
      </c>
      <c r="B40" s="183">
        <f>SUM(B41:B42)</f>
        <v>0</v>
      </c>
      <c r="C40" s="183">
        <f>SUM(C41:C42)</f>
        <v>0</v>
      </c>
      <c r="D40" s="183">
        <f>SUM(D41:D42)</f>
        <v>0</v>
      </c>
    </row>
    <row r="41" spans="1:4">
      <c r="A41" s="51" t="s">
        <v>208</v>
      </c>
      <c r="B41" s="181">
        <v>0</v>
      </c>
      <c r="C41" s="181">
        <v>0</v>
      </c>
      <c r="D41" s="181">
        <v>0</v>
      </c>
    </row>
    <row r="42" spans="1:4">
      <c r="A42" s="51" t="s">
        <v>196</v>
      </c>
      <c r="B42" s="181">
        <v>0</v>
      </c>
      <c r="C42" s="181">
        <v>0</v>
      </c>
      <c r="D42" s="181">
        <v>0</v>
      </c>
    </row>
    <row r="43" spans="1:4">
      <c r="A43" s="7"/>
      <c r="B43" s="185"/>
      <c r="C43" s="185"/>
      <c r="D43" s="185"/>
    </row>
    <row r="44" spans="1:4">
      <c r="A44" s="11" t="s">
        <v>212</v>
      </c>
      <c r="B44" s="183">
        <f>B37-B40</f>
        <v>0</v>
      </c>
      <c r="C44" s="183">
        <f>C37-C40</f>
        <v>0</v>
      </c>
      <c r="D44" s="183">
        <f>D37-D40</f>
        <v>0</v>
      </c>
    </row>
    <row r="45" spans="1:4">
      <c r="A45" s="61"/>
      <c r="B45" s="58"/>
      <c r="C45" s="58"/>
      <c r="D45" s="58"/>
    </row>
    <row r="46" spans="1:4">
      <c r="B46" s="60"/>
      <c r="C46" s="60"/>
      <c r="D46" s="60"/>
    </row>
    <row r="47" spans="1:4" ht="30">
      <c r="A47" s="56" t="s">
        <v>203</v>
      </c>
      <c r="B47" s="55" t="s">
        <v>202</v>
      </c>
      <c r="C47" s="55" t="s">
        <v>201</v>
      </c>
      <c r="D47" s="55" t="s">
        <v>200</v>
      </c>
    </row>
    <row r="48" spans="1:4">
      <c r="A48" s="54" t="s">
        <v>211</v>
      </c>
      <c r="B48" s="193">
        <v>8861092.25</v>
      </c>
      <c r="C48" s="193">
        <v>8861092.25</v>
      </c>
      <c r="D48" s="193">
        <v>8861092.25</v>
      </c>
    </row>
    <row r="49" spans="1:4">
      <c r="A49" s="53" t="s">
        <v>210</v>
      </c>
      <c r="B49" s="183">
        <f>B50-B51</f>
        <v>0</v>
      </c>
      <c r="C49" s="183">
        <f>C50-C51</f>
        <v>0</v>
      </c>
      <c r="D49" s="183">
        <f>D50-D51</f>
        <v>0</v>
      </c>
    </row>
    <row r="50" spans="1:4">
      <c r="A50" s="52" t="s">
        <v>209</v>
      </c>
      <c r="B50" s="181">
        <v>0</v>
      </c>
      <c r="C50" s="181">
        <v>0</v>
      </c>
      <c r="D50" s="181">
        <v>0</v>
      </c>
    </row>
    <row r="51" spans="1:4">
      <c r="A51" s="52" t="s">
        <v>208</v>
      </c>
      <c r="B51" s="181">
        <v>0</v>
      </c>
      <c r="C51" s="181">
        <v>0</v>
      </c>
      <c r="D51" s="181">
        <v>0</v>
      </c>
    </row>
    <row r="52" spans="1:4">
      <c r="A52" s="7"/>
      <c r="B52" s="185"/>
      <c r="C52" s="185"/>
      <c r="D52" s="185"/>
    </row>
    <row r="53" spans="1:4">
      <c r="A53" s="51" t="s">
        <v>207</v>
      </c>
      <c r="B53" s="181">
        <v>8861092.25</v>
      </c>
      <c r="C53" s="181">
        <v>8132739.4900000002</v>
      </c>
      <c r="D53" s="181">
        <v>8090124.3399999999</v>
      </c>
    </row>
    <row r="54" spans="1:4">
      <c r="A54" s="7"/>
      <c r="B54" s="185"/>
      <c r="C54" s="185"/>
      <c r="D54" s="185"/>
    </row>
    <row r="55" spans="1:4">
      <c r="A55" s="51" t="s">
        <v>206</v>
      </c>
      <c r="B55" s="194"/>
      <c r="C55" s="181">
        <v>0</v>
      </c>
      <c r="D55" s="181">
        <v>0</v>
      </c>
    </row>
    <row r="56" spans="1:4">
      <c r="A56" s="7"/>
      <c r="B56" s="185"/>
      <c r="C56" s="185"/>
      <c r="D56" s="185"/>
    </row>
    <row r="57" spans="1:4">
      <c r="A57" s="50" t="s">
        <v>205</v>
      </c>
      <c r="B57" s="183">
        <f>B48+B49-B53+B55</f>
        <v>0</v>
      </c>
      <c r="C57" s="183">
        <f>C48+C49-C53+C55</f>
        <v>728352.75999999978</v>
      </c>
      <c r="D57" s="183">
        <f>D48+D49-D53+D55</f>
        <v>770967.91000000015</v>
      </c>
    </row>
    <row r="58" spans="1:4">
      <c r="A58" s="59"/>
      <c r="B58" s="195"/>
      <c r="C58" s="195"/>
      <c r="D58" s="195"/>
    </row>
    <row r="59" spans="1:4">
      <c r="A59" s="50" t="s">
        <v>204</v>
      </c>
      <c r="B59" s="183">
        <f>B57-B49</f>
        <v>0</v>
      </c>
      <c r="C59" s="183">
        <f>C57-C49</f>
        <v>728352.75999999978</v>
      </c>
      <c r="D59" s="183">
        <f>D57-D49</f>
        <v>770967.91000000015</v>
      </c>
    </row>
    <row r="60" spans="1:4">
      <c r="A60" s="41"/>
      <c r="B60" s="58"/>
      <c r="C60" s="58"/>
      <c r="D60" s="58"/>
    </row>
    <row r="61" spans="1:4">
      <c r="B61" s="57"/>
      <c r="C61" s="57"/>
      <c r="D61" s="57"/>
    </row>
    <row r="62" spans="1:4" ht="30">
      <c r="A62" s="56" t="s">
        <v>203</v>
      </c>
      <c r="B62" s="55" t="s">
        <v>202</v>
      </c>
      <c r="C62" s="55" t="s">
        <v>201</v>
      </c>
      <c r="D62" s="55" t="s">
        <v>200</v>
      </c>
    </row>
    <row r="63" spans="1:4">
      <c r="A63" s="54" t="s">
        <v>199</v>
      </c>
      <c r="B63" s="196">
        <v>0</v>
      </c>
      <c r="C63" s="196">
        <v>0</v>
      </c>
      <c r="D63" s="196">
        <v>0</v>
      </c>
    </row>
    <row r="64" spans="1:4" ht="30">
      <c r="A64" s="53" t="s">
        <v>198</v>
      </c>
      <c r="B64" s="186">
        <f>B65-B66</f>
        <v>0</v>
      </c>
      <c r="C64" s="186">
        <f>C65-C66</f>
        <v>0</v>
      </c>
      <c r="D64" s="186">
        <f>D65-D66</f>
        <v>0</v>
      </c>
    </row>
    <row r="65" spans="1:4">
      <c r="A65" s="52" t="s">
        <v>197</v>
      </c>
      <c r="B65" s="187">
        <v>0</v>
      </c>
      <c r="C65" s="187">
        <v>0</v>
      </c>
      <c r="D65" s="187">
        <v>0</v>
      </c>
    </row>
    <row r="66" spans="1:4">
      <c r="A66" s="52" t="s">
        <v>196</v>
      </c>
      <c r="B66" s="187">
        <v>0</v>
      </c>
      <c r="C66" s="187">
        <v>0</v>
      </c>
      <c r="D66" s="187">
        <v>0</v>
      </c>
    </row>
    <row r="67" spans="1:4">
      <c r="A67" s="7"/>
      <c r="B67" s="189"/>
      <c r="C67" s="189"/>
      <c r="D67" s="189"/>
    </row>
    <row r="68" spans="1:4">
      <c r="A68" s="51" t="s">
        <v>195</v>
      </c>
      <c r="B68" s="187">
        <v>0</v>
      </c>
      <c r="C68" s="187">
        <v>0</v>
      </c>
      <c r="D68" s="187">
        <v>0</v>
      </c>
    </row>
    <row r="69" spans="1:4">
      <c r="A69" s="7"/>
      <c r="B69" s="189"/>
      <c r="C69" s="189"/>
      <c r="D69" s="189"/>
    </row>
    <row r="70" spans="1:4">
      <c r="A70" s="51" t="s">
        <v>194</v>
      </c>
      <c r="B70" s="197">
        <v>0</v>
      </c>
      <c r="C70" s="187">
        <v>0</v>
      </c>
      <c r="D70" s="187">
        <v>0</v>
      </c>
    </row>
    <row r="71" spans="1:4">
      <c r="A71" s="7"/>
      <c r="B71" s="189"/>
      <c r="C71" s="189"/>
      <c r="D71" s="189"/>
    </row>
    <row r="72" spans="1:4">
      <c r="A72" s="50" t="s">
        <v>193</v>
      </c>
      <c r="B72" s="186">
        <f>B63+B64-B68+B70</f>
        <v>0</v>
      </c>
      <c r="C72" s="186">
        <f>C63+C64-C68+C70</f>
        <v>0</v>
      </c>
      <c r="D72" s="186">
        <f>D63+D64-D68+D70</f>
        <v>0</v>
      </c>
    </row>
    <row r="73" spans="1:4">
      <c r="A73" s="7"/>
      <c r="B73" s="189"/>
      <c r="C73" s="189"/>
      <c r="D73" s="189"/>
    </row>
    <row r="74" spans="1:4">
      <c r="A74" s="50" t="s">
        <v>192</v>
      </c>
      <c r="B74" s="186">
        <f>B72-B64</f>
        <v>0</v>
      </c>
      <c r="C74" s="186">
        <f>C72-C64</f>
        <v>0</v>
      </c>
      <c r="D74" s="186">
        <f>D72-D64</f>
        <v>0</v>
      </c>
    </row>
    <row r="75" spans="1:4">
      <c r="A75" s="41"/>
      <c r="B75" s="49"/>
      <c r="C75" s="49"/>
      <c r="D75" s="49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BBA2-DE22-4871-BBF7-71A78E622C67}">
  <dimension ref="A1:H80"/>
  <sheetViews>
    <sheetView showGridLines="0" zoomScale="90" zoomScaleNormal="90" workbookViewId="0">
      <selection activeCell="B9" sqref="B9:G75"/>
    </sheetView>
  </sheetViews>
  <sheetFormatPr baseColWidth="10" defaultRowHeight="1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>
      <c r="A1" s="146" t="s">
        <v>302</v>
      </c>
      <c r="B1" s="146"/>
      <c r="C1" s="146"/>
      <c r="D1" s="146"/>
      <c r="E1" s="146"/>
      <c r="F1" s="146"/>
      <c r="G1" s="146"/>
      <c r="H1" s="80"/>
    </row>
    <row r="2" spans="1:8">
      <c r="A2" s="132" t="s">
        <v>122</v>
      </c>
      <c r="B2" s="133"/>
      <c r="C2" s="133"/>
      <c r="D2" s="133"/>
      <c r="E2" s="133"/>
      <c r="F2" s="133"/>
      <c r="G2" s="134"/>
    </row>
    <row r="3" spans="1:8">
      <c r="A3" s="135" t="s">
        <v>301</v>
      </c>
      <c r="B3" s="136"/>
      <c r="C3" s="136"/>
      <c r="D3" s="136"/>
      <c r="E3" s="136"/>
      <c r="F3" s="136"/>
      <c r="G3" s="137"/>
    </row>
    <row r="4" spans="1:8">
      <c r="A4" s="135" t="s">
        <v>189</v>
      </c>
      <c r="B4" s="136"/>
      <c r="C4" s="136"/>
      <c r="D4" s="136"/>
      <c r="E4" s="136"/>
      <c r="F4" s="136"/>
      <c r="G4" s="137"/>
    </row>
    <row r="5" spans="1:8">
      <c r="A5" s="138" t="s">
        <v>2</v>
      </c>
      <c r="B5" s="139"/>
      <c r="C5" s="139"/>
      <c r="D5" s="139"/>
      <c r="E5" s="139"/>
      <c r="F5" s="139"/>
      <c r="G5" s="140"/>
    </row>
    <row r="6" spans="1:8">
      <c r="A6" s="143" t="s">
        <v>300</v>
      </c>
      <c r="B6" s="145" t="s">
        <v>299</v>
      </c>
      <c r="C6" s="145"/>
      <c r="D6" s="145"/>
      <c r="E6" s="145"/>
      <c r="F6" s="145"/>
      <c r="G6" s="145" t="s">
        <v>298</v>
      </c>
    </row>
    <row r="7" spans="1:8" ht="30">
      <c r="A7" s="144"/>
      <c r="B7" s="79" t="s">
        <v>297</v>
      </c>
      <c r="C7" s="32" t="s">
        <v>296</v>
      </c>
      <c r="D7" s="79" t="s">
        <v>295</v>
      </c>
      <c r="E7" s="79" t="s">
        <v>201</v>
      </c>
      <c r="F7" s="79" t="s">
        <v>294</v>
      </c>
      <c r="G7" s="145"/>
    </row>
    <row r="8" spans="1:8">
      <c r="A8" s="78" t="s">
        <v>293</v>
      </c>
      <c r="B8" s="77"/>
      <c r="C8" s="77"/>
      <c r="D8" s="77"/>
      <c r="E8" s="77"/>
      <c r="F8" s="77"/>
      <c r="G8" s="77"/>
    </row>
    <row r="9" spans="1:8">
      <c r="A9" s="51" t="s">
        <v>292</v>
      </c>
      <c r="B9" s="181">
        <v>0</v>
      </c>
      <c r="C9" s="181">
        <v>0</v>
      </c>
      <c r="D9" s="182">
        <f t="shared" ref="D9:D15" si="0">B9+C9</f>
        <v>0</v>
      </c>
      <c r="E9" s="181">
        <v>0</v>
      </c>
      <c r="F9" s="181">
        <v>0</v>
      </c>
      <c r="G9" s="182">
        <f t="shared" ref="G9:G39" si="1">F9-B9</f>
        <v>0</v>
      </c>
      <c r="H9" s="75"/>
    </row>
    <row r="10" spans="1:8">
      <c r="A10" s="51" t="s">
        <v>291</v>
      </c>
      <c r="B10" s="181">
        <v>0</v>
      </c>
      <c r="C10" s="181">
        <v>0</v>
      </c>
      <c r="D10" s="182">
        <f t="shared" si="0"/>
        <v>0</v>
      </c>
      <c r="E10" s="181">
        <v>0</v>
      </c>
      <c r="F10" s="181">
        <v>0</v>
      </c>
      <c r="G10" s="182">
        <f t="shared" si="1"/>
        <v>0</v>
      </c>
    </row>
    <row r="11" spans="1:8">
      <c r="A11" s="51" t="s">
        <v>290</v>
      </c>
      <c r="B11" s="181">
        <v>0</v>
      </c>
      <c r="C11" s="181">
        <v>0</v>
      </c>
      <c r="D11" s="182">
        <f t="shared" si="0"/>
        <v>0</v>
      </c>
      <c r="E11" s="181">
        <v>0</v>
      </c>
      <c r="F11" s="181">
        <v>0</v>
      </c>
      <c r="G11" s="182">
        <f t="shared" si="1"/>
        <v>0</v>
      </c>
    </row>
    <row r="12" spans="1:8">
      <c r="A12" s="51" t="s">
        <v>289</v>
      </c>
      <c r="B12" s="181">
        <v>0</v>
      </c>
      <c r="C12" s="181">
        <v>0</v>
      </c>
      <c r="D12" s="182">
        <f t="shared" si="0"/>
        <v>0</v>
      </c>
      <c r="E12" s="181">
        <v>0</v>
      </c>
      <c r="F12" s="181">
        <v>0</v>
      </c>
      <c r="G12" s="182">
        <f t="shared" si="1"/>
        <v>0</v>
      </c>
    </row>
    <row r="13" spans="1:8">
      <c r="A13" s="51" t="s">
        <v>288</v>
      </c>
      <c r="B13" s="181">
        <v>0</v>
      </c>
      <c r="C13" s="181">
        <v>0</v>
      </c>
      <c r="D13" s="182">
        <f t="shared" si="0"/>
        <v>0</v>
      </c>
      <c r="E13" s="181">
        <v>0</v>
      </c>
      <c r="F13" s="181">
        <v>0</v>
      </c>
      <c r="G13" s="182">
        <f t="shared" si="1"/>
        <v>0</v>
      </c>
    </row>
    <row r="14" spans="1:8">
      <c r="A14" s="51" t="s">
        <v>287</v>
      </c>
      <c r="B14" s="181">
        <v>0</v>
      </c>
      <c r="C14" s="181">
        <v>0</v>
      </c>
      <c r="D14" s="182">
        <f t="shared" si="0"/>
        <v>0</v>
      </c>
      <c r="E14" s="181">
        <v>0</v>
      </c>
      <c r="F14" s="181">
        <v>0</v>
      </c>
      <c r="G14" s="182">
        <f t="shared" si="1"/>
        <v>0</v>
      </c>
    </row>
    <row r="15" spans="1:8">
      <c r="A15" s="51" t="s">
        <v>286</v>
      </c>
      <c r="B15" s="181">
        <v>0</v>
      </c>
      <c r="C15" s="181">
        <v>0</v>
      </c>
      <c r="D15" s="182">
        <f t="shared" si="0"/>
        <v>0</v>
      </c>
      <c r="E15" s="181">
        <v>0</v>
      </c>
      <c r="F15" s="181">
        <v>0</v>
      </c>
      <c r="G15" s="182">
        <f t="shared" si="1"/>
        <v>0</v>
      </c>
    </row>
    <row r="16" spans="1:8">
      <c r="A16" s="76" t="s">
        <v>285</v>
      </c>
      <c r="B16" s="182">
        <f>SUM(B17:B27)</f>
        <v>0</v>
      </c>
      <c r="C16" s="182">
        <f>SUM(C17:C27)</f>
        <v>0</v>
      </c>
      <c r="D16" s="182">
        <f>SUM(D17:D27)</f>
        <v>0</v>
      </c>
      <c r="E16" s="182">
        <f>SUM(E17:E27)</f>
        <v>0</v>
      </c>
      <c r="F16" s="182">
        <f>SUM(F17:F27)</f>
        <v>0</v>
      </c>
      <c r="G16" s="182">
        <f t="shared" si="1"/>
        <v>0</v>
      </c>
    </row>
    <row r="17" spans="1:7">
      <c r="A17" s="74" t="s">
        <v>284</v>
      </c>
      <c r="B17" s="181">
        <v>0</v>
      </c>
      <c r="C17" s="181">
        <v>0</v>
      </c>
      <c r="D17" s="182">
        <f t="shared" ref="D17:D27" si="2">B17+C17</f>
        <v>0</v>
      </c>
      <c r="E17" s="181">
        <v>0</v>
      </c>
      <c r="F17" s="181">
        <v>0</v>
      </c>
      <c r="G17" s="182">
        <f t="shared" si="1"/>
        <v>0</v>
      </c>
    </row>
    <row r="18" spans="1:7">
      <c r="A18" s="74" t="s">
        <v>283</v>
      </c>
      <c r="B18" s="181">
        <v>0</v>
      </c>
      <c r="C18" s="181">
        <v>0</v>
      </c>
      <c r="D18" s="182">
        <f t="shared" si="2"/>
        <v>0</v>
      </c>
      <c r="E18" s="181">
        <v>0</v>
      </c>
      <c r="F18" s="181">
        <v>0</v>
      </c>
      <c r="G18" s="182">
        <f t="shared" si="1"/>
        <v>0</v>
      </c>
    </row>
    <row r="19" spans="1:7">
      <c r="A19" s="74" t="s">
        <v>282</v>
      </c>
      <c r="B19" s="181">
        <v>0</v>
      </c>
      <c r="C19" s="181">
        <v>0</v>
      </c>
      <c r="D19" s="182">
        <f t="shared" si="2"/>
        <v>0</v>
      </c>
      <c r="E19" s="181">
        <v>0</v>
      </c>
      <c r="F19" s="181">
        <v>0</v>
      </c>
      <c r="G19" s="182">
        <f t="shared" si="1"/>
        <v>0</v>
      </c>
    </row>
    <row r="20" spans="1:7">
      <c r="A20" s="74" t="s">
        <v>281</v>
      </c>
      <c r="B20" s="182">
        <v>0</v>
      </c>
      <c r="C20" s="182">
        <v>0</v>
      </c>
      <c r="D20" s="182">
        <f t="shared" si="2"/>
        <v>0</v>
      </c>
      <c r="E20" s="182">
        <v>0</v>
      </c>
      <c r="F20" s="182">
        <v>0</v>
      </c>
      <c r="G20" s="182">
        <f t="shared" si="1"/>
        <v>0</v>
      </c>
    </row>
    <row r="21" spans="1:7">
      <c r="A21" s="74" t="s">
        <v>280</v>
      </c>
      <c r="B21" s="182">
        <v>0</v>
      </c>
      <c r="C21" s="182">
        <v>0</v>
      </c>
      <c r="D21" s="182">
        <f t="shared" si="2"/>
        <v>0</v>
      </c>
      <c r="E21" s="182">
        <v>0</v>
      </c>
      <c r="F21" s="182">
        <v>0</v>
      </c>
      <c r="G21" s="182">
        <f t="shared" si="1"/>
        <v>0</v>
      </c>
    </row>
    <row r="22" spans="1:7">
      <c r="A22" s="74" t="s">
        <v>279</v>
      </c>
      <c r="B22" s="181">
        <v>0</v>
      </c>
      <c r="C22" s="181">
        <v>0</v>
      </c>
      <c r="D22" s="182">
        <f t="shared" si="2"/>
        <v>0</v>
      </c>
      <c r="E22" s="181">
        <v>0</v>
      </c>
      <c r="F22" s="181">
        <v>0</v>
      </c>
      <c r="G22" s="182">
        <f t="shared" si="1"/>
        <v>0</v>
      </c>
    </row>
    <row r="23" spans="1:7">
      <c r="A23" s="74" t="s">
        <v>278</v>
      </c>
      <c r="B23" s="182">
        <v>0</v>
      </c>
      <c r="C23" s="182">
        <v>0</v>
      </c>
      <c r="D23" s="182">
        <f t="shared" si="2"/>
        <v>0</v>
      </c>
      <c r="E23" s="182">
        <v>0</v>
      </c>
      <c r="F23" s="182">
        <v>0</v>
      </c>
      <c r="G23" s="182">
        <f t="shared" si="1"/>
        <v>0</v>
      </c>
    </row>
    <row r="24" spans="1:7">
      <c r="A24" s="74" t="s">
        <v>277</v>
      </c>
      <c r="B24" s="182">
        <v>0</v>
      </c>
      <c r="C24" s="182">
        <v>0</v>
      </c>
      <c r="D24" s="182">
        <f t="shared" si="2"/>
        <v>0</v>
      </c>
      <c r="E24" s="182">
        <v>0</v>
      </c>
      <c r="F24" s="182">
        <v>0</v>
      </c>
      <c r="G24" s="182">
        <f t="shared" si="1"/>
        <v>0</v>
      </c>
    </row>
    <row r="25" spans="1:7">
      <c r="A25" s="74" t="s">
        <v>276</v>
      </c>
      <c r="B25" s="181">
        <v>0</v>
      </c>
      <c r="C25" s="181">
        <v>0</v>
      </c>
      <c r="D25" s="182">
        <f t="shared" si="2"/>
        <v>0</v>
      </c>
      <c r="E25" s="181">
        <v>0</v>
      </c>
      <c r="F25" s="181">
        <v>0</v>
      </c>
      <c r="G25" s="182">
        <f t="shared" si="1"/>
        <v>0</v>
      </c>
    </row>
    <row r="26" spans="1:7">
      <c r="A26" s="74" t="s">
        <v>275</v>
      </c>
      <c r="B26" s="181">
        <v>0</v>
      </c>
      <c r="C26" s="181">
        <v>0</v>
      </c>
      <c r="D26" s="182">
        <f t="shared" si="2"/>
        <v>0</v>
      </c>
      <c r="E26" s="181">
        <v>0</v>
      </c>
      <c r="F26" s="181">
        <v>0</v>
      </c>
      <c r="G26" s="182">
        <f t="shared" si="1"/>
        <v>0</v>
      </c>
    </row>
    <row r="27" spans="1:7">
      <c r="A27" s="74" t="s">
        <v>274</v>
      </c>
      <c r="B27" s="181">
        <v>0</v>
      </c>
      <c r="C27" s="181">
        <v>0</v>
      </c>
      <c r="D27" s="182">
        <f t="shared" si="2"/>
        <v>0</v>
      </c>
      <c r="E27" s="181">
        <v>0</v>
      </c>
      <c r="F27" s="181">
        <v>0</v>
      </c>
      <c r="G27" s="182">
        <f t="shared" si="1"/>
        <v>0</v>
      </c>
    </row>
    <row r="28" spans="1:7">
      <c r="A28" s="51" t="s">
        <v>273</v>
      </c>
      <c r="B28" s="182">
        <f>SUM(B29:B33)</f>
        <v>0</v>
      </c>
      <c r="C28" s="182">
        <f>SUM(C29:C33)</f>
        <v>0</v>
      </c>
      <c r="D28" s="182">
        <f>SUM(D29:D33)</f>
        <v>0</v>
      </c>
      <c r="E28" s="182">
        <f>SUM(E29:E33)</f>
        <v>0</v>
      </c>
      <c r="F28" s="182">
        <f>SUM(F29:F33)</f>
        <v>0</v>
      </c>
      <c r="G28" s="182">
        <f t="shared" si="1"/>
        <v>0</v>
      </c>
    </row>
    <row r="29" spans="1:7">
      <c r="A29" s="74" t="s">
        <v>272</v>
      </c>
      <c r="B29" s="181">
        <v>0</v>
      </c>
      <c r="C29" s="181">
        <v>0</v>
      </c>
      <c r="D29" s="182">
        <f t="shared" ref="D29:D36" si="3">B29+C29</f>
        <v>0</v>
      </c>
      <c r="E29" s="181">
        <v>0</v>
      </c>
      <c r="F29" s="181">
        <v>0</v>
      </c>
      <c r="G29" s="182">
        <f t="shared" si="1"/>
        <v>0</v>
      </c>
    </row>
    <row r="30" spans="1:7">
      <c r="A30" s="74" t="s">
        <v>271</v>
      </c>
      <c r="B30" s="181">
        <v>0</v>
      </c>
      <c r="C30" s="181">
        <v>0</v>
      </c>
      <c r="D30" s="182">
        <f t="shared" si="3"/>
        <v>0</v>
      </c>
      <c r="E30" s="181">
        <v>0</v>
      </c>
      <c r="F30" s="181">
        <v>0</v>
      </c>
      <c r="G30" s="182">
        <f t="shared" si="1"/>
        <v>0</v>
      </c>
    </row>
    <row r="31" spans="1:7">
      <c r="A31" s="74" t="s">
        <v>270</v>
      </c>
      <c r="B31" s="181">
        <v>0</v>
      </c>
      <c r="C31" s="181">
        <v>0</v>
      </c>
      <c r="D31" s="182">
        <f t="shared" si="3"/>
        <v>0</v>
      </c>
      <c r="E31" s="181">
        <v>0</v>
      </c>
      <c r="F31" s="181">
        <v>0</v>
      </c>
      <c r="G31" s="182">
        <f t="shared" si="1"/>
        <v>0</v>
      </c>
    </row>
    <row r="32" spans="1:7">
      <c r="A32" s="74" t="s">
        <v>269</v>
      </c>
      <c r="B32" s="182">
        <v>0</v>
      </c>
      <c r="C32" s="182">
        <v>0</v>
      </c>
      <c r="D32" s="182">
        <f t="shared" si="3"/>
        <v>0</v>
      </c>
      <c r="E32" s="182">
        <v>0</v>
      </c>
      <c r="F32" s="182">
        <v>0</v>
      </c>
      <c r="G32" s="182">
        <f t="shared" si="1"/>
        <v>0</v>
      </c>
    </row>
    <row r="33" spans="1:8">
      <c r="A33" s="74" t="s">
        <v>268</v>
      </c>
      <c r="B33" s="181">
        <v>0</v>
      </c>
      <c r="C33" s="181">
        <v>0</v>
      </c>
      <c r="D33" s="182">
        <f t="shared" si="3"/>
        <v>0</v>
      </c>
      <c r="E33" s="181">
        <v>0</v>
      </c>
      <c r="F33" s="181">
        <v>0</v>
      </c>
      <c r="G33" s="182">
        <f t="shared" si="1"/>
        <v>0</v>
      </c>
    </row>
    <row r="34" spans="1:8">
      <c r="A34" s="51" t="s">
        <v>267</v>
      </c>
      <c r="B34" s="181">
        <v>8861092.25</v>
      </c>
      <c r="C34" s="181">
        <v>0</v>
      </c>
      <c r="D34" s="182">
        <f t="shared" si="3"/>
        <v>8861092.25</v>
      </c>
      <c r="E34" s="181">
        <v>8861092.25</v>
      </c>
      <c r="F34" s="181">
        <v>8861092.25</v>
      </c>
      <c r="G34" s="182">
        <f t="shared" si="1"/>
        <v>0</v>
      </c>
    </row>
    <row r="35" spans="1:8">
      <c r="A35" s="51" t="s">
        <v>266</v>
      </c>
      <c r="B35" s="182">
        <f>B36</f>
        <v>0</v>
      </c>
      <c r="C35" s="182">
        <f>C36</f>
        <v>0</v>
      </c>
      <c r="D35" s="182">
        <f t="shared" si="3"/>
        <v>0</v>
      </c>
      <c r="E35" s="182">
        <f>E36</f>
        <v>0</v>
      </c>
      <c r="F35" s="182">
        <f>F36</f>
        <v>0</v>
      </c>
      <c r="G35" s="182">
        <f t="shared" si="1"/>
        <v>0</v>
      </c>
    </row>
    <row r="36" spans="1:8">
      <c r="A36" s="74" t="s">
        <v>265</v>
      </c>
      <c r="B36" s="181">
        <v>0</v>
      </c>
      <c r="C36" s="181">
        <v>0</v>
      </c>
      <c r="D36" s="182">
        <f t="shared" si="3"/>
        <v>0</v>
      </c>
      <c r="E36" s="181">
        <v>0</v>
      </c>
      <c r="F36" s="181">
        <v>0</v>
      </c>
      <c r="G36" s="182">
        <f t="shared" si="1"/>
        <v>0</v>
      </c>
    </row>
    <row r="37" spans="1:8">
      <c r="A37" s="51" t="s">
        <v>264</v>
      </c>
      <c r="B37" s="182">
        <f>B38+B39</f>
        <v>0</v>
      </c>
      <c r="C37" s="182">
        <f>C38+C39</f>
        <v>0</v>
      </c>
      <c r="D37" s="182">
        <f>D38+D39</f>
        <v>0</v>
      </c>
      <c r="E37" s="182">
        <f>E38+E39</f>
        <v>0</v>
      </c>
      <c r="F37" s="182">
        <f>F38+F39</f>
        <v>0</v>
      </c>
      <c r="G37" s="182">
        <f t="shared" si="1"/>
        <v>0</v>
      </c>
    </row>
    <row r="38" spans="1:8">
      <c r="A38" s="74" t="s">
        <v>263</v>
      </c>
      <c r="B38" s="182">
        <v>0</v>
      </c>
      <c r="C38" s="182">
        <v>0</v>
      </c>
      <c r="D38" s="182">
        <f>B38+C38</f>
        <v>0</v>
      </c>
      <c r="E38" s="182">
        <v>0</v>
      </c>
      <c r="F38" s="182">
        <v>0</v>
      </c>
      <c r="G38" s="182">
        <f t="shared" si="1"/>
        <v>0</v>
      </c>
    </row>
    <row r="39" spans="1:8">
      <c r="A39" s="74" t="s">
        <v>262</v>
      </c>
      <c r="B39" s="182">
        <v>0</v>
      </c>
      <c r="C39" s="182">
        <v>0</v>
      </c>
      <c r="D39" s="182">
        <f>B39+C39</f>
        <v>0</v>
      </c>
      <c r="E39" s="182">
        <v>0</v>
      </c>
      <c r="F39" s="182">
        <v>0</v>
      </c>
      <c r="G39" s="182">
        <f t="shared" si="1"/>
        <v>0</v>
      </c>
    </row>
    <row r="40" spans="1:8">
      <c r="A40" s="7"/>
      <c r="B40" s="182"/>
      <c r="C40" s="182"/>
      <c r="D40" s="182"/>
      <c r="E40" s="182"/>
      <c r="F40" s="182"/>
      <c r="G40" s="182"/>
    </row>
    <row r="41" spans="1:8">
      <c r="A41" s="11" t="s">
        <v>261</v>
      </c>
      <c r="B41" s="183">
        <f t="shared" ref="B41:G41" si="4">B9+B10+B11+B12+B13+B14+B15+B16+B28++B34+B35+B37</f>
        <v>8861092.25</v>
      </c>
      <c r="C41" s="183">
        <f t="shared" si="4"/>
        <v>0</v>
      </c>
      <c r="D41" s="183">
        <f t="shared" si="4"/>
        <v>8861092.25</v>
      </c>
      <c r="E41" s="183">
        <f t="shared" si="4"/>
        <v>8861092.25</v>
      </c>
      <c r="F41" s="183">
        <f t="shared" si="4"/>
        <v>8861092.25</v>
      </c>
      <c r="G41" s="183">
        <f t="shared" si="4"/>
        <v>0</v>
      </c>
    </row>
    <row r="42" spans="1:8">
      <c r="A42" s="11" t="s">
        <v>260</v>
      </c>
      <c r="B42" s="184"/>
      <c r="C42" s="184"/>
      <c r="D42" s="184"/>
      <c r="E42" s="184"/>
      <c r="F42" s="184"/>
      <c r="G42" s="183">
        <f>IF((F41-B41)&lt;0,0,(F41-B41))</f>
        <v>0</v>
      </c>
      <c r="H42" s="75"/>
    </row>
    <row r="43" spans="1:8">
      <c r="A43" s="7"/>
      <c r="B43" s="185"/>
      <c r="C43" s="185"/>
      <c r="D43" s="185"/>
      <c r="E43" s="185"/>
      <c r="F43" s="185"/>
      <c r="G43" s="185"/>
    </row>
    <row r="44" spans="1:8">
      <c r="A44" s="11" t="s">
        <v>259</v>
      </c>
      <c r="B44" s="185"/>
      <c r="C44" s="185"/>
      <c r="D44" s="185"/>
      <c r="E44" s="185"/>
      <c r="F44" s="185"/>
      <c r="G44" s="185"/>
    </row>
    <row r="45" spans="1:8">
      <c r="A45" s="51" t="s">
        <v>258</v>
      </c>
      <c r="B45" s="182">
        <f>SUM(B46:B53)</f>
        <v>0</v>
      </c>
      <c r="C45" s="182">
        <f>SUM(C46:C53)</f>
        <v>0</v>
      </c>
      <c r="D45" s="182">
        <f>SUM(D46:D53)</f>
        <v>0</v>
      </c>
      <c r="E45" s="182">
        <f>SUM(E46:E53)</f>
        <v>0</v>
      </c>
      <c r="F45" s="182">
        <f>SUM(F46:F53)</f>
        <v>0</v>
      </c>
      <c r="G45" s="182">
        <f t="shared" ref="G45:G63" si="5">F45-B45</f>
        <v>0</v>
      </c>
    </row>
    <row r="46" spans="1:8">
      <c r="A46" s="72" t="s">
        <v>257</v>
      </c>
      <c r="B46" s="182">
        <v>0</v>
      </c>
      <c r="C46" s="182">
        <v>0</v>
      </c>
      <c r="D46" s="182">
        <f t="shared" ref="D46:D53" si="6">B46+C46</f>
        <v>0</v>
      </c>
      <c r="E46" s="182">
        <v>0</v>
      </c>
      <c r="F46" s="182">
        <v>0</v>
      </c>
      <c r="G46" s="182">
        <f t="shared" si="5"/>
        <v>0</v>
      </c>
    </row>
    <row r="47" spans="1:8">
      <c r="A47" s="72" t="s">
        <v>256</v>
      </c>
      <c r="B47" s="182">
        <v>0</v>
      </c>
      <c r="C47" s="182">
        <v>0</v>
      </c>
      <c r="D47" s="182">
        <f t="shared" si="6"/>
        <v>0</v>
      </c>
      <c r="E47" s="182">
        <v>0</v>
      </c>
      <c r="F47" s="182">
        <v>0</v>
      </c>
      <c r="G47" s="182">
        <f t="shared" si="5"/>
        <v>0</v>
      </c>
    </row>
    <row r="48" spans="1:8">
      <c r="A48" s="72" t="s">
        <v>255</v>
      </c>
      <c r="B48" s="181">
        <v>0</v>
      </c>
      <c r="C48" s="181">
        <v>0</v>
      </c>
      <c r="D48" s="182">
        <f t="shared" si="6"/>
        <v>0</v>
      </c>
      <c r="E48" s="181">
        <v>0</v>
      </c>
      <c r="F48" s="181">
        <v>0</v>
      </c>
      <c r="G48" s="182">
        <f t="shared" si="5"/>
        <v>0</v>
      </c>
    </row>
    <row r="49" spans="1:7" ht="30">
      <c r="A49" s="72" t="s">
        <v>254</v>
      </c>
      <c r="B49" s="181">
        <v>0</v>
      </c>
      <c r="C49" s="181">
        <v>0</v>
      </c>
      <c r="D49" s="182">
        <f t="shared" si="6"/>
        <v>0</v>
      </c>
      <c r="E49" s="181">
        <v>0</v>
      </c>
      <c r="F49" s="181">
        <v>0</v>
      </c>
      <c r="G49" s="182">
        <f t="shared" si="5"/>
        <v>0</v>
      </c>
    </row>
    <row r="50" spans="1:7">
      <c r="A50" s="72" t="s">
        <v>253</v>
      </c>
      <c r="B50" s="182">
        <v>0</v>
      </c>
      <c r="C50" s="182">
        <v>0</v>
      </c>
      <c r="D50" s="182">
        <f t="shared" si="6"/>
        <v>0</v>
      </c>
      <c r="E50" s="182">
        <v>0</v>
      </c>
      <c r="F50" s="182">
        <v>0</v>
      </c>
      <c r="G50" s="182">
        <f t="shared" si="5"/>
        <v>0</v>
      </c>
    </row>
    <row r="51" spans="1:7">
      <c r="A51" s="72" t="s">
        <v>252</v>
      </c>
      <c r="B51" s="182">
        <v>0</v>
      </c>
      <c r="C51" s="182">
        <v>0</v>
      </c>
      <c r="D51" s="182">
        <f t="shared" si="6"/>
        <v>0</v>
      </c>
      <c r="E51" s="182">
        <v>0</v>
      </c>
      <c r="F51" s="182">
        <v>0</v>
      </c>
      <c r="G51" s="182">
        <f t="shared" si="5"/>
        <v>0</v>
      </c>
    </row>
    <row r="52" spans="1:7" ht="30">
      <c r="A52" s="73" t="s">
        <v>251</v>
      </c>
      <c r="B52" s="182">
        <v>0</v>
      </c>
      <c r="C52" s="182">
        <v>0</v>
      </c>
      <c r="D52" s="182">
        <f t="shared" si="6"/>
        <v>0</v>
      </c>
      <c r="E52" s="182">
        <v>0</v>
      </c>
      <c r="F52" s="182">
        <v>0</v>
      </c>
      <c r="G52" s="182">
        <f t="shared" si="5"/>
        <v>0</v>
      </c>
    </row>
    <row r="53" spans="1:7">
      <c r="A53" s="74" t="s">
        <v>250</v>
      </c>
      <c r="B53" s="181">
        <v>0</v>
      </c>
      <c r="C53" s="181">
        <v>0</v>
      </c>
      <c r="D53" s="182">
        <f t="shared" si="6"/>
        <v>0</v>
      </c>
      <c r="E53" s="181">
        <v>0</v>
      </c>
      <c r="F53" s="181">
        <v>0</v>
      </c>
      <c r="G53" s="182">
        <f t="shared" si="5"/>
        <v>0</v>
      </c>
    </row>
    <row r="54" spans="1:7">
      <c r="A54" s="51" t="s">
        <v>249</v>
      </c>
      <c r="B54" s="182">
        <f>SUM(B55:B58)</f>
        <v>0</v>
      </c>
      <c r="C54" s="182">
        <f>SUM(C55:C58)</f>
        <v>0</v>
      </c>
      <c r="D54" s="182">
        <f>SUM(D55:D58)</f>
        <v>0</v>
      </c>
      <c r="E54" s="182">
        <f>SUM(E55:E58)</f>
        <v>0</v>
      </c>
      <c r="F54" s="182">
        <f>SUM(F55:F58)</f>
        <v>0</v>
      </c>
      <c r="G54" s="182">
        <f t="shared" si="5"/>
        <v>0</v>
      </c>
    </row>
    <row r="55" spans="1:7">
      <c r="A55" s="73" t="s">
        <v>248</v>
      </c>
      <c r="B55" s="182">
        <v>0</v>
      </c>
      <c r="C55" s="182">
        <v>0</v>
      </c>
      <c r="D55" s="182">
        <f>B55+C55</f>
        <v>0</v>
      </c>
      <c r="E55" s="182">
        <v>0</v>
      </c>
      <c r="F55" s="182">
        <v>0</v>
      </c>
      <c r="G55" s="182">
        <f t="shared" si="5"/>
        <v>0</v>
      </c>
    </row>
    <row r="56" spans="1:7">
      <c r="A56" s="72" t="s">
        <v>247</v>
      </c>
      <c r="B56" s="182">
        <v>0</v>
      </c>
      <c r="C56" s="182">
        <v>0</v>
      </c>
      <c r="D56" s="182">
        <f>B56+C56</f>
        <v>0</v>
      </c>
      <c r="E56" s="182">
        <v>0</v>
      </c>
      <c r="F56" s="182">
        <v>0</v>
      </c>
      <c r="G56" s="182">
        <f t="shared" si="5"/>
        <v>0</v>
      </c>
    </row>
    <row r="57" spans="1:7">
      <c r="A57" s="72" t="s">
        <v>246</v>
      </c>
      <c r="B57" s="182">
        <v>0</v>
      </c>
      <c r="C57" s="182">
        <v>0</v>
      </c>
      <c r="D57" s="182">
        <f>B57+C57</f>
        <v>0</v>
      </c>
      <c r="E57" s="182">
        <v>0</v>
      </c>
      <c r="F57" s="182">
        <v>0</v>
      </c>
      <c r="G57" s="182">
        <f t="shared" si="5"/>
        <v>0</v>
      </c>
    </row>
    <row r="58" spans="1:7">
      <c r="A58" s="73" t="s">
        <v>245</v>
      </c>
      <c r="B58" s="181">
        <v>0</v>
      </c>
      <c r="C58" s="181">
        <v>0</v>
      </c>
      <c r="D58" s="182">
        <f>B58+C58</f>
        <v>0</v>
      </c>
      <c r="E58" s="181">
        <v>0</v>
      </c>
      <c r="F58" s="181">
        <v>0</v>
      </c>
      <c r="G58" s="182">
        <f t="shared" si="5"/>
        <v>0</v>
      </c>
    </row>
    <row r="59" spans="1:7">
      <c r="A59" s="51" t="s">
        <v>244</v>
      </c>
      <c r="B59" s="182">
        <f>B60+B61</f>
        <v>0</v>
      </c>
      <c r="C59" s="182">
        <f>C60+C61</f>
        <v>0</v>
      </c>
      <c r="D59" s="182">
        <f>D60+D61</f>
        <v>0</v>
      </c>
      <c r="E59" s="182">
        <f>E60+E61</f>
        <v>0</v>
      </c>
      <c r="F59" s="182">
        <f>F60+F61</f>
        <v>0</v>
      </c>
      <c r="G59" s="182">
        <f t="shared" si="5"/>
        <v>0</v>
      </c>
    </row>
    <row r="60" spans="1:7">
      <c r="A60" s="72" t="s">
        <v>243</v>
      </c>
      <c r="B60" s="181">
        <v>0</v>
      </c>
      <c r="C60" s="181">
        <v>0</v>
      </c>
      <c r="D60" s="182">
        <f>B60+C60</f>
        <v>0</v>
      </c>
      <c r="E60" s="181">
        <v>0</v>
      </c>
      <c r="F60" s="181">
        <v>0</v>
      </c>
      <c r="G60" s="182">
        <f t="shared" si="5"/>
        <v>0</v>
      </c>
    </row>
    <row r="61" spans="1:7">
      <c r="A61" s="72" t="s">
        <v>242</v>
      </c>
      <c r="B61" s="181">
        <v>0</v>
      </c>
      <c r="C61" s="181">
        <v>0</v>
      </c>
      <c r="D61" s="182">
        <f>B61+C61</f>
        <v>0</v>
      </c>
      <c r="E61" s="181">
        <v>0</v>
      </c>
      <c r="F61" s="181">
        <v>0</v>
      </c>
      <c r="G61" s="182">
        <f t="shared" si="5"/>
        <v>0</v>
      </c>
    </row>
    <row r="62" spans="1:7">
      <c r="A62" s="51" t="s">
        <v>241</v>
      </c>
      <c r="B62" s="181">
        <v>0</v>
      </c>
      <c r="C62" s="181">
        <v>0</v>
      </c>
      <c r="D62" s="182">
        <f>B62+C62</f>
        <v>0</v>
      </c>
      <c r="E62" s="181">
        <v>0</v>
      </c>
      <c r="F62" s="181">
        <v>0</v>
      </c>
      <c r="G62" s="182">
        <f t="shared" si="5"/>
        <v>0</v>
      </c>
    </row>
    <row r="63" spans="1:7">
      <c r="A63" s="51" t="s">
        <v>240</v>
      </c>
      <c r="B63" s="181">
        <v>0</v>
      </c>
      <c r="C63" s="181">
        <v>0</v>
      </c>
      <c r="D63" s="182">
        <f>B63+C63</f>
        <v>0</v>
      </c>
      <c r="E63" s="181">
        <v>0</v>
      </c>
      <c r="F63" s="181">
        <v>0</v>
      </c>
      <c r="G63" s="182">
        <f t="shared" si="5"/>
        <v>0</v>
      </c>
    </row>
    <row r="64" spans="1:7">
      <c r="A64" s="7"/>
      <c r="B64" s="185"/>
      <c r="C64" s="185"/>
      <c r="D64" s="185"/>
      <c r="E64" s="185"/>
      <c r="F64" s="185"/>
      <c r="G64" s="185"/>
    </row>
    <row r="65" spans="1:7">
      <c r="A65" s="11" t="s">
        <v>239</v>
      </c>
      <c r="B65" s="183">
        <f>B45+B54+B59+B62+B63</f>
        <v>0</v>
      </c>
      <c r="C65" s="183">
        <f>C45+C54+C59+C62+C63</f>
        <v>0</v>
      </c>
      <c r="D65" s="183">
        <f>D45+D54+D59+D62+D63</f>
        <v>0</v>
      </c>
      <c r="E65" s="183">
        <f>E45+E54+E59+E62+E63</f>
        <v>0</v>
      </c>
      <c r="F65" s="183">
        <f>F45+F54+F59+F62+F63</f>
        <v>0</v>
      </c>
      <c r="G65" s="183">
        <f>F65-B65</f>
        <v>0</v>
      </c>
    </row>
    <row r="66" spans="1:7">
      <c r="A66" s="7"/>
      <c r="B66" s="185"/>
      <c r="C66" s="185"/>
      <c r="D66" s="185"/>
      <c r="E66" s="185"/>
      <c r="F66" s="185"/>
      <c r="G66" s="185"/>
    </row>
    <row r="67" spans="1:7">
      <c r="A67" s="11" t="s">
        <v>238</v>
      </c>
      <c r="B67" s="183">
        <f t="shared" ref="B67:G67" si="7">B68</f>
        <v>0</v>
      </c>
      <c r="C67" s="183">
        <f t="shared" si="7"/>
        <v>0</v>
      </c>
      <c r="D67" s="183">
        <f t="shared" si="7"/>
        <v>0</v>
      </c>
      <c r="E67" s="183">
        <f t="shared" si="7"/>
        <v>0</v>
      </c>
      <c r="F67" s="183">
        <f t="shared" si="7"/>
        <v>0</v>
      </c>
      <c r="G67" s="183">
        <f t="shared" si="7"/>
        <v>0</v>
      </c>
    </row>
    <row r="68" spans="1:7">
      <c r="A68" s="51" t="s">
        <v>237</v>
      </c>
      <c r="B68" s="181">
        <v>0</v>
      </c>
      <c r="C68" s="181">
        <v>0</v>
      </c>
      <c r="D68" s="182">
        <f>B68+C68</f>
        <v>0</v>
      </c>
      <c r="E68" s="181">
        <v>0</v>
      </c>
      <c r="F68" s="181">
        <v>0</v>
      </c>
      <c r="G68" s="182">
        <f>F68-B68</f>
        <v>0</v>
      </c>
    </row>
    <row r="69" spans="1:7">
      <c r="A69" s="7"/>
      <c r="B69" s="185"/>
      <c r="C69" s="185"/>
      <c r="D69" s="185"/>
      <c r="E69" s="185"/>
      <c r="F69" s="185"/>
      <c r="G69" s="185"/>
    </row>
    <row r="70" spans="1:7">
      <c r="A70" s="11" t="s">
        <v>236</v>
      </c>
      <c r="B70" s="183">
        <f t="shared" ref="B70:G70" si="8">B41+B65+B67</f>
        <v>8861092.25</v>
      </c>
      <c r="C70" s="183">
        <f t="shared" si="8"/>
        <v>0</v>
      </c>
      <c r="D70" s="183">
        <f t="shared" si="8"/>
        <v>8861092.25</v>
      </c>
      <c r="E70" s="183">
        <f t="shared" si="8"/>
        <v>8861092.25</v>
      </c>
      <c r="F70" s="183">
        <f t="shared" si="8"/>
        <v>8861092.25</v>
      </c>
      <c r="G70" s="183">
        <f t="shared" si="8"/>
        <v>0</v>
      </c>
    </row>
    <row r="71" spans="1:7">
      <c r="A71" s="7"/>
      <c r="B71" s="185"/>
      <c r="C71" s="185"/>
      <c r="D71" s="185"/>
      <c r="E71" s="185"/>
      <c r="F71" s="185"/>
      <c r="G71" s="185"/>
    </row>
    <row r="72" spans="1:7">
      <c r="A72" s="11" t="s">
        <v>235</v>
      </c>
      <c r="B72" s="185"/>
      <c r="C72" s="185"/>
      <c r="D72" s="185"/>
      <c r="E72" s="185"/>
      <c r="F72" s="185"/>
      <c r="G72" s="185"/>
    </row>
    <row r="73" spans="1:7" ht="30">
      <c r="A73" s="71" t="s">
        <v>234</v>
      </c>
      <c r="B73" s="181">
        <v>0</v>
      </c>
      <c r="C73" s="181">
        <v>0</v>
      </c>
      <c r="D73" s="182">
        <f>B73+C73</f>
        <v>0</v>
      </c>
      <c r="E73" s="181">
        <v>0</v>
      </c>
      <c r="F73" s="181">
        <v>0</v>
      </c>
      <c r="G73" s="182">
        <f>F73-B73</f>
        <v>0</v>
      </c>
    </row>
    <row r="74" spans="1:7" ht="30">
      <c r="A74" s="71" t="s">
        <v>233</v>
      </c>
      <c r="B74" s="181">
        <v>0</v>
      </c>
      <c r="C74" s="181">
        <v>0</v>
      </c>
      <c r="D74" s="182">
        <f>B74+C74</f>
        <v>0</v>
      </c>
      <c r="E74" s="181">
        <v>0</v>
      </c>
      <c r="F74" s="181">
        <v>0</v>
      </c>
      <c r="G74" s="182">
        <f>F74-B74</f>
        <v>0</v>
      </c>
    </row>
    <row r="75" spans="1:7">
      <c r="A75" s="50" t="s">
        <v>232</v>
      </c>
      <c r="B75" s="183">
        <f t="shared" ref="B75:G75" si="9">B73+B74</f>
        <v>0</v>
      </c>
      <c r="C75" s="183">
        <f t="shared" si="9"/>
        <v>0</v>
      </c>
      <c r="D75" s="183">
        <f t="shared" si="9"/>
        <v>0</v>
      </c>
      <c r="E75" s="183">
        <f t="shared" si="9"/>
        <v>0</v>
      </c>
      <c r="F75" s="183">
        <f t="shared" si="9"/>
        <v>0</v>
      </c>
      <c r="G75" s="183">
        <f t="shared" si="9"/>
        <v>0</v>
      </c>
    </row>
    <row r="76" spans="1:7">
      <c r="A76" s="41"/>
      <c r="B76" s="70"/>
      <c r="C76" s="70"/>
      <c r="D76" s="70"/>
      <c r="E76" s="70"/>
      <c r="F76" s="70"/>
      <c r="G76" s="70"/>
    </row>
    <row r="77" spans="1:7">
      <c r="B77" s="69"/>
      <c r="C77" s="69"/>
      <c r="D77" s="69"/>
      <c r="E77" s="69"/>
      <c r="F77" s="69"/>
      <c r="G77" s="69"/>
    </row>
    <row r="78" spans="1:7">
      <c r="B78" s="68"/>
      <c r="C78" s="68"/>
      <c r="D78" s="68"/>
      <c r="E78" s="68"/>
      <c r="F78" s="68"/>
      <c r="G78" s="67"/>
    </row>
    <row r="79" spans="1:7">
      <c r="B79" s="66"/>
      <c r="C79" s="66"/>
      <c r="D79" s="66"/>
      <c r="E79" s="66"/>
      <c r="F79" s="66"/>
      <c r="G79" s="65"/>
    </row>
    <row r="80" spans="1:7">
      <c r="B80" s="64"/>
      <c r="C80" s="64"/>
      <c r="D80" s="64"/>
      <c r="E80" s="64"/>
      <c r="F80" s="64"/>
      <c r="G80" s="64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C130-08A9-4486-8237-5F8D19F2E5C3}">
  <dimension ref="A1:H160"/>
  <sheetViews>
    <sheetView showGridLines="0" topLeftCell="A16" zoomScale="85" zoomScaleNormal="85" workbookViewId="0">
      <selection activeCell="B9" sqref="B9:G159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47" t="s">
        <v>510</v>
      </c>
      <c r="B1" s="146"/>
      <c r="C1" s="146"/>
      <c r="D1" s="146"/>
      <c r="E1" s="146"/>
      <c r="F1" s="146"/>
      <c r="G1" s="146"/>
    </row>
    <row r="2" spans="1:8">
      <c r="A2" s="143" t="s">
        <v>122</v>
      </c>
      <c r="B2" s="143"/>
      <c r="C2" s="143"/>
      <c r="D2" s="143"/>
      <c r="E2" s="143"/>
      <c r="F2" s="143"/>
      <c r="G2" s="143"/>
    </row>
    <row r="3" spans="1:8">
      <c r="A3" s="150" t="s">
        <v>509</v>
      </c>
      <c r="B3" s="150"/>
      <c r="C3" s="150"/>
      <c r="D3" s="150"/>
      <c r="E3" s="150"/>
      <c r="F3" s="150"/>
      <c r="G3" s="150"/>
    </row>
    <row r="4" spans="1:8">
      <c r="A4" s="150" t="s">
        <v>508</v>
      </c>
      <c r="B4" s="150"/>
      <c r="C4" s="150"/>
      <c r="D4" s="150"/>
      <c r="E4" s="150"/>
      <c r="F4" s="150"/>
      <c r="G4" s="150"/>
    </row>
    <row r="5" spans="1:8">
      <c r="A5" s="150" t="s">
        <v>189</v>
      </c>
      <c r="B5" s="150"/>
      <c r="C5" s="150"/>
      <c r="D5" s="150"/>
      <c r="E5" s="150"/>
      <c r="F5" s="150"/>
      <c r="G5" s="150"/>
    </row>
    <row r="6" spans="1:8">
      <c r="A6" s="144" t="s">
        <v>2</v>
      </c>
      <c r="B6" s="144"/>
      <c r="C6" s="144"/>
      <c r="D6" s="144"/>
      <c r="E6" s="144"/>
      <c r="F6" s="144"/>
      <c r="G6" s="144"/>
    </row>
    <row r="7" spans="1:8">
      <c r="A7" s="148" t="s">
        <v>4</v>
      </c>
      <c r="B7" s="148" t="s">
        <v>507</v>
      </c>
      <c r="C7" s="148"/>
      <c r="D7" s="148"/>
      <c r="E7" s="148"/>
      <c r="F7" s="148"/>
      <c r="G7" s="149" t="s">
        <v>506</v>
      </c>
    </row>
    <row r="8" spans="1:8" ht="30">
      <c r="A8" s="148"/>
      <c r="B8" s="32" t="s">
        <v>505</v>
      </c>
      <c r="C8" s="32" t="s">
        <v>504</v>
      </c>
      <c r="D8" s="32" t="s">
        <v>503</v>
      </c>
      <c r="E8" s="32" t="s">
        <v>201</v>
      </c>
      <c r="F8" s="32" t="s">
        <v>502</v>
      </c>
      <c r="G8" s="148"/>
      <c r="H8" s="92"/>
    </row>
    <row r="9" spans="1:8">
      <c r="A9" s="93" t="s">
        <v>501</v>
      </c>
      <c r="B9" s="177">
        <f t="shared" ref="B9:G9" si="0">B10+B18+B189+B28+B38+B48+B58+B62+B71+B75</f>
        <v>8861092.25</v>
      </c>
      <c r="C9" s="177">
        <f t="shared" si="0"/>
        <v>519893.01</v>
      </c>
      <c r="D9" s="177">
        <f t="shared" si="0"/>
        <v>9380985.2599999998</v>
      </c>
      <c r="E9" s="177">
        <f t="shared" si="0"/>
        <v>8132739.4900000002</v>
      </c>
      <c r="F9" s="177">
        <f t="shared" si="0"/>
        <v>8090124.3399999999</v>
      </c>
      <c r="G9" s="177">
        <f t="shared" si="0"/>
        <v>1248245.7699999998</v>
      </c>
      <c r="H9" s="92"/>
    </row>
    <row r="10" spans="1:8">
      <c r="A10" s="87" t="s">
        <v>437</v>
      </c>
      <c r="B10" s="178">
        <f t="shared" ref="B10:G10" si="1">SUM(B11:B17)</f>
        <v>7906092.25</v>
      </c>
      <c r="C10" s="178">
        <f t="shared" si="1"/>
        <v>444893.01</v>
      </c>
      <c r="D10" s="178">
        <f t="shared" si="1"/>
        <v>8350985.2599999998</v>
      </c>
      <c r="E10" s="178">
        <f t="shared" si="1"/>
        <v>7308104.3300000001</v>
      </c>
      <c r="F10" s="178">
        <f t="shared" si="1"/>
        <v>7291371.1799999997</v>
      </c>
      <c r="G10" s="178">
        <f t="shared" si="1"/>
        <v>1042880.9299999999</v>
      </c>
      <c r="H10" s="92"/>
    </row>
    <row r="11" spans="1:8">
      <c r="A11" s="85" t="s">
        <v>436</v>
      </c>
      <c r="B11" s="179">
        <v>2196000</v>
      </c>
      <c r="C11" s="179">
        <v>92018.3</v>
      </c>
      <c r="D11" s="178">
        <f t="shared" ref="D11:D17" si="2">B11+C11</f>
        <v>2288018.2999999998</v>
      </c>
      <c r="E11" s="179">
        <v>2096248.68</v>
      </c>
      <c r="F11" s="179">
        <v>2096248.68</v>
      </c>
      <c r="G11" s="178">
        <f t="shared" ref="G11:G17" si="3">D11-E11</f>
        <v>191769.61999999988</v>
      </c>
      <c r="H11" s="84" t="s">
        <v>500</v>
      </c>
    </row>
    <row r="12" spans="1:8">
      <c r="A12" s="85" t="s">
        <v>434</v>
      </c>
      <c r="B12" s="179">
        <v>300000</v>
      </c>
      <c r="C12" s="179">
        <v>0</v>
      </c>
      <c r="D12" s="178">
        <f t="shared" si="2"/>
        <v>300000</v>
      </c>
      <c r="E12" s="179">
        <v>112097.3</v>
      </c>
      <c r="F12" s="179">
        <v>112097.3</v>
      </c>
      <c r="G12" s="178">
        <f t="shared" si="3"/>
        <v>187902.7</v>
      </c>
      <c r="H12" s="84" t="s">
        <v>499</v>
      </c>
    </row>
    <row r="13" spans="1:8">
      <c r="A13" s="85" t="s">
        <v>432</v>
      </c>
      <c r="B13" s="179">
        <v>716091</v>
      </c>
      <c r="C13" s="179">
        <v>29670.75</v>
      </c>
      <c r="D13" s="178">
        <f t="shared" si="2"/>
        <v>745761.75</v>
      </c>
      <c r="E13" s="179">
        <v>705153.19</v>
      </c>
      <c r="F13" s="179">
        <v>705153.19</v>
      </c>
      <c r="G13" s="178">
        <f t="shared" si="3"/>
        <v>40608.560000000056</v>
      </c>
      <c r="H13" s="84" t="s">
        <v>498</v>
      </c>
    </row>
    <row r="14" spans="1:8">
      <c r="A14" s="85" t="s">
        <v>430</v>
      </c>
      <c r="B14" s="179">
        <v>1735016.99</v>
      </c>
      <c r="C14" s="179">
        <v>249400.86</v>
      </c>
      <c r="D14" s="178">
        <f t="shared" si="2"/>
        <v>1984417.85</v>
      </c>
      <c r="E14" s="179">
        <v>1735016.99</v>
      </c>
      <c r="F14" s="179">
        <v>1735016.99</v>
      </c>
      <c r="G14" s="178">
        <f t="shared" si="3"/>
        <v>249400.8600000001</v>
      </c>
      <c r="H14" s="84" t="s">
        <v>497</v>
      </c>
    </row>
    <row r="15" spans="1:8">
      <c r="A15" s="85" t="s">
        <v>428</v>
      </c>
      <c r="B15" s="179">
        <v>2958984.26</v>
      </c>
      <c r="C15" s="179">
        <v>73803.100000000006</v>
      </c>
      <c r="D15" s="178">
        <f t="shared" si="2"/>
        <v>3032787.36</v>
      </c>
      <c r="E15" s="179">
        <v>2659588.17</v>
      </c>
      <c r="F15" s="179">
        <v>2642855.02</v>
      </c>
      <c r="G15" s="178">
        <f t="shared" si="3"/>
        <v>373199.18999999994</v>
      </c>
      <c r="H15" s="84" t="s">
        <v>496</v>
      </c>
    </row>
    <row r="16" spans="1:8">
      <c r="A16" s="85" t="s">
        <v>426</v>
      </c>
      <c r="B16" s="178">
        <v>0</v>
      </c>
      <c r="C16" s="178">
        <v>0</v>
      </c>
      <c r="D16" s="178">
        <f t="shared" si="2"/>
        <v>0</v>
      </c>
      <c r="E16" s="178">
        <v>0</v>
      </c>
      <c r="F16" s="178">
        <v>0</v>
      </c>
      <c r="G16" s="178">
        <f t="shared" si="3"/>
        <v>0</v>
      </c>
      <c r="H16" s="84" t="s">
        <v>495</v>
      </c>
    </row>
    <row r="17" spans="1:8">
      <c r="A17" s="85" t="s">
        <v>424</v>
      </c>
      <c r="B17" s="178">
        <v>0</v>
      </c>
      <c r="C17" s="178">
        <v>0</v>
      </c>
      <c r="D17" s="178">
        <f t="shared" si="2"/>
        <v>0</v>
      </c>
      <c r="E17" s="178">
        <v>0</v>
      </c>
      <c r="F17" s="178">
        <v>0</v>
      </c>
      <c r="G17" s="178">
        <f t="shared" si="3"/>
        <v>0</v>
      </c>
      <c r="H17" s="84" t="s">
        <v>494</v>
      </c>
    </row>
    <row r="18" spans="1:8">
      <c r="A18" s="87" t="s">
        <v>422</v>
      </c>
      <c r="B18" s="178">
        <f t="shared" ref="B18:G18" si="4">SUM(B19:B27)</f>
        <v>185000</v>
      </c>
      <c r="C18" s="178">
        <f t="shared" si="4"/>
        <v>23000.559999999998</v>
      </c>
      <c r="D18" s="178">
        <f t="shared" si="4"/>
        <v>208000.56</v>
      </c>
      <c r="E18" s="178">
        <f t="shared" si="4"/>
        <v>184270.18</v>
      </c>
      <c r="F18" s="178">
        <f t="shared" si="4"/>
        <v>184270.18</v>
      </c>
      <c r="G18" s="178">
        <f t="shared" si="4"/>
        <v>23730.37999999999</v>
      </c>
    </row>
    <row r="19" spans="1:8">
      <c r="A19" s="85" t="s">
        <v>421</v>
      </c>
      <c r="B19" s="179">
        <v>116000</v>
      </c>
      <c r="C19" s="179">
        <v>15200.56</v>
      </c>
      <c r="D19" s="178">
        <f t="shared" ref="D19:D27" si="5">B19+C19</f>
        <v>131200.56</v>
      </c>
      <c r="E19" s="179">
        <v>111422.88</v>
      </c>
      <c r="F19" s="179">
        <v>111422.88</v>
      </c>
      <c r="G19" s="178">
        <f t="shared" ref="G19:G27" si="6">D19-E19</f>
        <v>19777.679999999993</v>
      </c>
      <c r="H19" s="84" t="s">
        <v>493</v>
      </c>
    </row>
    <row r="20" spans="1:8">
      <c r="A20" s="85" t="s">
        <v>419</v>
      </c>
      <c r="B20" s="179">
        <v>36000</v>
      </c>
      <c r="C20" s="179">
        <v>10520</v>
      </c>
      <c r="D20" s="178">
        <f t="shared" si="5"/>
        <v>46520</v>
      </c>
      <c r="E20" s="179">
        <v>46129.36</v>
      </c>
      <c r="F20" s="179">
        <v>46129.36</v>
      </c>
      <c r="G20" s="178">
        <f t="shared" si="6"/>
        <v>390.63999999999942</v>
      </c>
      <c r="H20" s="84" t="s">
        <v>492</v>
      </c>
    </row>
    <row r="21" spans="1:8">
      <c r="A21" s="85" t="s">
        <v>417</v>
      </c>
      <c r="B21" s="178">
        <v>0</v>
      </c>
      <c r="C21" s="178">
        <v>0</v>
      </c>
      <c r="D21" s="178">
        <f t="shared" si="5"/>
        <v>0</v>
      </c>
      <c r="E21" s="178">
        <v>0</v>
      </c>
      <c r="F21" s="178">
        <v>0</v>
      </c>
      <c r="G21" s="178">
        <f t="shared" si="6"/>
        <v>0</v>
      </c>
      <c r="H21" s="84" t="s">
        <v>491</v>
      </c>
    </row>
    <row r="22" spans="1:8">
      <c r="A22" s="85" t="s">
        <v>415</v>
      </c>
      <c r="B22" s="179">
        <v>2000</v>
      </c>
      <c r="C22" s="179">
        <v>-2000</v>
      </c>
      <c r="D22" s="178">
        <f t="shared" si="5"/>
        <v>0</v>
      </c>
      <c r="E22" s="179">
        <v>0</v>
      </c>
      <c r="F22" s="179">
        <v>0</v>
      </c>
      <c r="G22" s="178">
        <f t="shared" si="6"/>
        <v>0</v>
      </c>
      <c r="H22" s="84" t="s">
        <v>490</v>
      </c>
    </row>
    <row r="23" spans="1:8">
      <c r="A23" s="85" t="s">
        <v>413</v>
      </c>
      <c r="B23" s="178">
        <v>0</v>
      </c>
      <c r="C23" s="178">
        <v>0</v>
      </c>
      <c r="D23" s="178">
        <f t="shared" si="5"/>
        <v>0</v>
      </c>
      <c r="E23" s="178">
        <v>0</v>
      </c>
      <c r="F23" s="178">
        <v>0</v>
      </c>
      <c r="G23" s="178">
        <f t="shared" si="6"/>
        <v>0</v>
      </c>
      <c r="H23" s="84" t="s">
        <v>489</v>
      </c>
    </row>
    <row r="24" spans="1:8">
      <c r="A24" s="85" t="s">
        <v>411</v>
      </c>
      <c r="B24" s="179">
        <v>28000</v>
      </c>
      <c r="C24" s="179">
        <v>0</v>
      </c>
      <c r="D24" s="178">
        <f t="shared" si="5"/>
        <v>28000</v>
      </c>
      <c r="E24" s="179">
        <v>25547.13</v>
      </c>
      <c r="F24" s="179">
        <v>25547.13</v>
      </c>
      <c r="G24" s="178">
        <f t="shared" si="6"/>
        <v>2452.869999999999</v>
      </c>
      <c r="H24" s="84" t="s">
        <v>488</v>
      </c>
    </row>
    <row r="25" spans="1:8">
      <c r="A25" s="85" t="s">
        <v>409</v>
      </c>
      <c r="B25" s="178">
        <v>0</v>
      </c>
      <c r="C25" s="178">
        <v>0</v>
      </c>
      <c r="D25" s="178">
        <f t="shared" si="5"/>
        <v>0</v>
      </c>
      <c r="E25" s="178">
        <v>0</v>
      </c>
      <c r="F25" s="178">
        <v>0</v>
      </c>
      <c r="G25" s="178">
        <f t="shared" si="6"/>
        <v>0</v>
      </c>
      <c r="H25" s="84" t="s">
        <v>487</v>
      </c>
    </row>
    <row r="26" spans="1:8">
      <c r="A26" s="85" t="s">
        <v>407</v>
      </c>
      <c r="B26" s="178">
        <v>0</v>
      </c>
      <c r="C26" s="178">
        <v>0</v>
      </c>
      <c r="D26" s="178">
        <f t="shared" si="5"/>
        <v>0</v>
      </c>
      <c r="E26" s="178">
        <v>0</v>
      </c>
      <c r="F26" s="178">
        <v>0</v>
      </c>
      <c r="G26" s="178">
        <f t="shared" si="6"/>
        <v>0</v>
      </c>
      <c r="H26" s="84" t="s">
        <v>486</v>
      </c>
    </row>
    <row r="27" spans="1:8">
      <c r="A27" s="85" t="s">
        <v>405</v>
      </c>
      <c r="B27" s="179">
        <v>3000</v>
      </c>
      <c r="C27" s="179">
        <v>-720</v>
      </c>
      <c r="D27" s="178">
        <f t="shared" si="5"/>
        <v>2280</v>
      </c>
      <c r="E27" s="179">
        <v>1170.81</v>
      </c>
      <c r="F27" s="179">
        <v>1170.81</v>
      </c>
      <c r="G27" s="178">
        <f t="shared" si="6"/>
        <v>1109.19</v>
      </c>
      <c r="H27" s="84" t="s">
        <v>485</v>
      </c>
    </row>
    <row r="28" spans="1:8">
      <c r="A28" s="87" t="s">
        <v>403</v>
      </c>
      <c r="B28" s="178">
        <f t="shared" ref="B28:G28" si="7">SUM(B29:B37)</f>
        <v>770000</v>
      </c>
      <c r="C28" s="178">
        <f t="shared" si="7"/>
        <v>32703.9</v>
      </c>
      <c r="D28" s="178">
        <f t="shared" si="7"/>
        <v>802703.89999999991</v>
      </c>
      <c r="E28" s="178">
        <f t="shared" si="7"/>
        <v>640364.98</v>
      </c>
      <c r="F28" s="178">
        <f t="shared" si="7"/>
        <v>614482.98</v>
      </c>
      <c r="G28" s="178">
        <f t="shared" si="7"/>
        <v>162338.91999999998</v>
      </c>
    </row>
    <row r="29" spans="1:8">
      <c r="A29" s="85" t="s">
        <v>402</v>
      </c>
      <c r="B29" s="179">
        <v>164000</v>
      </c>
      <c r="C29" s="179">
        <v>-5270.56</v>
      </c>
      <c r="D29" s="178">
        <f t="shared" ref="D29:D37" si="8">B29+C29</f>
        <v>158729.44</v>
      </c>
      <c r="E29" s="179">
        <v>144274.70000000001</v>
      </c>
      <c r="F29" s="179">
        <v>144274.70000000001</v>
      </c>
      <c r="G29" s="178">
        <f t="shared" ref="G29:G37" si="9">D29-E29</f>
        <v>14454.739999999991</v>
      </c>
      <c r="H29" s="84" t="s">
        <v>484</v>
      </c>
    </row>
    <row r="30" spans="1:8">
      <c r="A30" s="85" t="s">
        <v>400</v>
      </c>
      <c r="B30" s="179">
        <v>196000</v>
      </c>
      <c r="C30" s="179">
        <v>-9300</v>
      </c>
      <c r="D30" s="178">
        <f t="shared" si="8"/>
        <v>186700</v>
      </c>
      <c r="E30" s="179">
        <v>185905.6</v>
      </c>
      <c r="F30" s="179">
        <v>185905.6</v>
      </c>
      <c r="G30" s="178">
        <f t="shared" si="9"/>
        <v>794.39999999999418</v>
      </c>
      <c r="H30" s="84" t="s">
        <v>483</v>
      </c>
    </row>
    <row r="31" spans="1:8">
      <c r="A31" s="85" t="s">
        <v>398</v>
      </c>
      <c r="B31" s="179">
        <v>131000</v>
      </c>
      <c r="C31" s="179">
        <v>67000</v>
      </c>
      <c r="D31" s="178">
        <f t="shared" si="8"/>
        <v>198000</v>
      </c>
      <c r="E31" s="179">
        <v>104071.44</v>
      </c>
      <c r="F31" s="179">
        <v>104071.44</v>
      </c>
      <c r="G31" s="178">
        <f t="shared" si="9"/>
        <v>93928.56</v>
      </c>
      <c r="H31" s="84" t="s">
        <v>482</v>
      </c>
    </row>
    <row r="32" spans="1:8">
      <c r="A32" s="85" t="s">
        <v>396</v>
      </c>
      <c r="B32" s="179">
        <v>27000</v>
      </c>
      <c r="C32" s="179">
        <v>-5495.54</v>
      </c>
      <c r="D32" s="178">
        <f t="shared" si="8"/>
        <v>21504.46</v>
      </c>
      <c r="E32" s="179">
        <v>21504.46</v>
      </c>
      <c r="F32" s="179">
        <v>21504.46</v>
      </c>
      <c r="G32" s="178">
        <f t="shared" si="9"/>
        <v>0</v>
      </c>
      <c r="H32" s="84" t="s">
        <v>481</v>
      </c>
    </row>
    <row r="33" spans="1:8">
      <c r="A33" s="85" t="s">
        <v>394</v>
      </c>
      <c r="B33" s="179">
        <v>24000</v>
      </c>
      <c r="C33" s="179">
        <v>5770</v>
      </c>
      <c r="D33" s="178">
        <f t="shared" si="8"/>
        <v>29770</v>
      </c>
      <c r="E33" s="179">
        <v>25904.48</v>
      </c>
      <c r="F33" s="179">
        <v>25904.48</v>
      </c>
      <c r="G33" s="178">
        <f t="shared" si="9"/>
        <v>3865.5200000000004</v>
      </c>
      <c r="H33" s="84" t="s">
        <v>480</v>
      </c>
    </row>
    <row r="34" spans="1:8">
      <c r="A34" s="85" t="s">
        <v>392</v>
      </c>
      <c r="B34" s="179">
        <v>20000</v>
      </c>
      <c r="C34" s="179">
        <v>-20000</v>
      </c>
      <c r="D34" s="178">
        <f t="shared" si="8"/>
        <v>0</v>
      </c>
      <c r="E34" s="179">
        <v>0</v>
      </c>
      <c r="F34" s="179">
        <v>0</v>
      </c>
      <c r="G34" s="178">
        <f t="shared" si="9"/>
        <v>0</v>
      </c>
      <c r="H34" s="84" t="s">
        <v>479</v>
      </c>
    </row>
    <row r="35" spans="1:8">
      <c r="A35" s="85" t="s">
        <v>390</v>
      </c>
      <c r="B35" s="179">
        <v>8000</v>
      </c>
      <c r="C35" s="179">
        <v>0</v>
      </c>
      <c r="D35" s="178">
        <f t="shared" si="8"/>
        <v>8000</v>
      </c>
      <c r="E35" s="179">
        <v>4332.3</v>
      </c>
      <c r="F35" s="179">
        <v>4332.3</v>
      </c>
      <c r="G35" s="178">
        <f t="shared" si="9"/>
        <v>3667.7</v>
      </c>
      <c r="H35" s="84" t="s">
        <v>478</v>
      </c>
    </row>
    <row r="36" spans="1:8">
      <c r="A36" s="85" t="s">
        <v>388</v>
      </c>
      <c r="B36" s="178">
        <v>0</v>
      </c>
      <c r="C36" s="178">
        <v>0</v>
      </c>
      <c r="D36" s="178">
        <f t="shared" si="8"/>
        <v>0</v>
      </c>
      <c r="E36" s="178">
        <v>0</v>
      </c>
      <c r="F36" s="178">
        <v>0</v>
      </c>
      <c r="G36" s="178">
        <f t="shared" si="9"/>
        <v>0</v>
      </c>
      <c r="H36" s="84" t="s">
        <v>477</v>
      </c>
    </row>
    <row r="37" spans="1:8">
      <c r="A37" s="85" t="s">
        <v>386</v>
      </c>
      <c r="B37" s="179">
        <v>200000</v>
      </c>
      <c r="C37" s="179">
        <v>0</v>
      </c>
      <c r="D37" s="178">
        <f t="shared" si="8"/>
        <v>200000</v>
      </c>
      <c r="E37" s="179">
        <v>154372</v>
      </c>
      <c r="F37" s="179">
        <v>128490</v>
      </c>
      <c r="G37" s="178">
        <f t="shared" si="9"/>
        <v>45628</v>
      </c>
      <c r="H37" s="84" t="s">
        <v>476</v>
      </c>
    </row>
    <row r="38" spans="1:8">
      <c r="A38" s="87" t="s">
        <v>384</v>
      </c>
      <c r="B38" s="178">
        <f t="shared" ref="B38:G38" si="10">SUM(B39:B47)</f>
        <v>0</v>
      </c>
      <c r="C38" s="178">
        <f t="shared" si="10"/>
        <v>0</v>
      </c>
      <c r="D38" s="178">
        <f t="shared" si="10"/>
        <v>0</v>
      </c>
      <c r="E38" s="178">
        <f t="shared" si="10"/>
        <v>0</v>
      </c>
      <c r="F38" s="178">
        <f t="shared" si="10"/>
        <v>0</v>
      </c>
      <c r="G38" s="178">
        <f t="shared" si="10"/>
        <v>0</v>
      </c>
    </row>
    <row r="39" spans="1:8">
      <c r="A39" s="85" t="s">
        <v>383</v>
      </c>
      <c r="B39" s="178">
        <v>0</v>
      </c>
      <c r="C39" s="178">
        <v>0</v>
      </c>
      <c r="D39" s="178">
        <f t="shared" ref="D39:D47" si="11">B39+C39</f>
        <v>0</v>
      </c>
      <c r="E39" s="178">
        <v>0</v>
      </c>
      <c r="F39" s="178">
        <v>0</v>
      </c>
      <c r="G39" s="178">
        <f t="shared" ref="G39:G47" si="12">D39-E39</f>
        <v>0</v>
      </c>
      <c r="H39" s="84" t="s">
        <v>475</v>
      </c>
    </row>
    <row r="40" spans="1:8">
      <c r="A40" s="85" t="s">
        <v>381</v>
      </c>
      <c r="B40" s="178">
        <v>0</v>
      </c>
      <c r="C40" s="178">
        <v>0</v>
      </c>
      <c r="D40" s="178">
        <f t="shared" si="11"/>
        <v>0</v>
      </c>
      <c r="E40" s="178">
        <v>0</v>
      </c>
      <c r="F40" s="178">
        <v>0</v>
      </c>
      <c r="G40" s="178">
        <f t="shared" si="12"/>
        <v>0</v>
      </c>
      <c r="H40" s="84" t="s">
        <v>474</v>
      </c>
    </row>
    <row r="41" spans="1:8">
      <c r="A41" s="85" t="s">
        <v>379</v>
      </c>
      <c r="B41" s="178">
        <v>0</v>
      </c>
      <c r="C41" s="178">
        <v>0</v>
      </c>
      <c r="D41" s="178">
        <f t="shared" si="11"/>
        <v>0</v>
      </c>
      <c r="E41" s="178">
        <v>0</v>
      </c>
      <c r="F41" s="178">
        <v>0</v>
      </c>
      <c r="G41" s="178">
        <f t="shared" si="12"/>
        <v>0</v>
      </c>
      <c r="H41" s="84" t="s">
        <v>473</v>
      </c>
    </row>
    <row r="42" spans="1:8">
      <c r="A42" s="85" t="s">
        <v>377</v>
      </c>
      <c r="B42" s="178">
        <v>0</v>
      </c>
      <c r="C42" s="178">
        <v>0</v>
      </c>
      <c r="D42" s="178">
        <f t="shared" si="11"/>
        <v>0</v>
      </c>
      <c r="E42" s="178">
        <v>0</v>
      </c>
      <c r="F42" s="178">
        <v>0</v>
      </c>
      <c r="G42" s="178">
        <f t="shared" si="12"/>
        <v>0</v>
      </c>
      <c r="H42" s="84" t="s">
        <v>472</v>
      </c>
    </row>
    <row r="43" spans="1:8">
      <c r="A43" s="85" t="s">
        <v>375</v>
      </c>
      <c r="B43" s="178">
        <v>0</v>
      </c>
      <c r="C43" s="178">
        <v>0</v>
      </c>
      <c r="D43" s="178">
        <f t="shared" si="11"/>
        <v>0</v>
      </c>
      <c r="E43" s="178">
        <v>0</v>
      </c>
      <c r="F43" s="178">
        <v>0</v>
      </c>
      <c r="G43" s="178">
        <f t="shared" si="12"/>
        <v>0</v>
      </c>
      <c r="H43" s="91" t="s">
        <v>471</v>
      </c>
    </row>
    <row r="44" spans="1:8">
      <c r="A44" s="85" t="s">
        <v>373</v>
      </c>
      <c r="B44" s="178">
        <v>0</v>
      </c>
      <c r="C44" s="178">
        <v>0</v>
      </c>
      <c r="D44" s="178">
        <f t="shared" si="11"/>
        <v>0</v>
      </c>
      <c r="E44" s="178">
        <v>0</v>
      </c>
      <c r="F44" s="178">
        <v>0</v>
      </c>
      <c r="G44" s="178">
        <f t="shared" si="12"/>
        <v>0</v>
      </c>
      <c r="H44" s="84" t="s">
        <v>470</v>
      </c>
    </row>
    <row r="45" spans="1:8">
      <c r="A45" s="85" t="s">
        <v>371</v>
      </c>
      <c r="B45" s="178">
        <v>0</v>
      </c>
      <c r="C45" s="178">
        <v>0</v>
      </c>
      <c r="D45" s="178">
        <f t="shared" si="11"/>
        <v>0</v>
      </c>
      <c r="E45" s="178">
        <v>0</v>
      </c>
      <c r="F45" s="178">
        <v>0</v>
      </c>
      <c r="G45" s="178">
        <f t="shared" si="12"/>
        <v>0</v>
      </c>
      <c r="H45" s="84"/>
    </row>
    <row r="46" spans="1:8">
      <c r="A46" s="85" t="s">
        <v>370</v>
      </c>
      <c r="B46" s="178">
        <v>0</v>
      </c>
      <c r="C46" s="178">
        <v>0</v>
      </c>
      <c r="D46" s="178">
        <f t="shared" si="11"/>
        <v>0</v>
      </c>
      <c r="E46" s="178">
        <v>0</v>
      </c>
      <c r="F46" s="178">
        <v>0</v>
      </c>
      <c r="G46" s="178">
        <f t="shared" si="12"/>
        <v>0</v>
      </c>
      <c r="H46" s="84" t="s">
        <v>469</v>
      </c>
    </row>
    <row r="47" spans="1:8">
      <c r="A47" s="85" t="s">
        <v>369</v>
      </c>
      <c r="B47" s="178">
        <v>0</v>
      </c>
      <c r="C47" s="178">
        <v>0</v>
      </c>
      <c r="D47" s="178">
        <f t="shared" si="11"/>
        <v>0</v>
      </c>
      <c r="E47" s="178">
        <v>0</v>
      </c>
      <c r="F47" s="178">
        <v>0</v>
      </c>
      <c r="G47" s="178">
        <f t="shared" si="12"/>
        <v>0</v>
      </c>
      <c r="H47" s="84" t="s">
        <v>468</v>
      </c>
    </row>
    <row r="48" spans="1:8">
      <c r="A48" s="87" t="s">
        <v>367</v>
      </c>
      <c r="B48" s="178">
        <f t="shared" ref="B48:G48" si="13">SUM(B49:B57)</f>
        <v>0</v>
      </c>
      <c r="C48" s="178">
        <f t="shared" si="13"/>
        <v>19295.54</v>
      </c>
      <c r="D48" s="178">
        <f t="shared" si="13"/>
        <v>19295.54</v>
      </c>
      <c r="E48" s="178">
        <f t="shared" si="13"/>
        <v>0</v>
      </c>
      <c r="F48" s="178">
        <f t="shared" si="13"/>
        <v>0</v>
      </c>
      <c r="G48" s="178">
        <f t="shared" si="13"/>
        <v>19295.54</v>
      </c>
    </row>
    <row r="49" spans="1:8">
      <c r="A49" s="85" t="s">
        <v>366</v>
      </c>
      <c r="B49" s="179">
        <v>0</v>
      </c>
      <c r="C49" s="179">
        <v>19295.54</v>
      </c>
      <c r="D49" s="178">
        <f t="shared" ref="D49:D57" si="14">B49+C49</f>
        <v>19295.54</v>
      </c>
      <c r="E49" s="179">
        <v>0</v>
      </c>
      <c r="F49" s="179">
        <v>0</v>
      </c>
      <c r="G49" s="178">
        <f t="shared" ref="G49:G57" si="15">D49-E49</f>
        <v>19295.54</v>
      </c>
      <c r="H49" s="84" t="s">
        <v>467</v>
      </c>
    </row>
    <row r="50" spans="1:8">
      <c r="A50" s="85" t="s">
        <v>364</v>
      </c>
      <c r="B50" s="178">
        <v>0</v>
      </c>
      <c r="C50" s="178">
        <v>0</v>
      </c>
      <c r="D50" s="178">
        <f t="shared" si="14"/>
        <v>0</v>
      </c>
      <c r="E50" s="178">
        <v>0</v>
      </c>
      <c r="F50" s="178">
        <v>0</v>
      </c>
      <c r="G50" s="178">
        <f t="shared" si="15"/>
        <v>0</v>
      </c>
      <c r="H50" s="84" t="s">
        <v>466</v>
      </c>
    </row>
    <row r="51" spans="1:8">
      <c r="A51" s="85" t="s">
        <v>362</v>
      </c>
      <c r="B51" s="178">
        <v>0</v>
      </c>
      <c r="C51" s="178">
        <v>0</v>
      </c>
      <c r="D51" s="178">
        <f t="shared" si="14"/>
        <v>0</v>
      </c>
      <c r="E51" s="178">
        <v>0</v>
      </c>
      <c r="F51" s="178">
        <v>0</v>
      </c>
      <c r="G51" s="178">
        <f t="shared" si="15"/>
        <v>0</v>
      </c>
      <c r="H51" s="84" t="s">
        <v>465</v>
      </c>
    </row>
    <row r="52" spans="1:8">
      <c r="A52" s="85" t="s">
        <v>360</v>
      </c>
      <c r="B52" s="178">
        <v>0</v>
      </c>
      <c r="C52" s="178">
        <v>0</v>
      </c>
      <c r="D52" s="178">
        <f t="shared" si="14"/>
        <v>0</v>
      </c>
      <c r="E52" s="178">
        <v>0</v>
      </c>
      <c r="F52" s="178">
        <v>0</v>
      </c>
      <c r="G52" s="178">
        <f t="shared" si="15"/>
        <v>0</v>
      </c>
      <c r="H52" s="84" t="s">
        <v>464</v>
      </c>
    </row>
    <row r="53" spans="1:8">
      <c r="A53" s="85" t="s">
        <v>358</v>
      </c>
      <c r="B53" s="178">
        <v>0</v>
      </c>
      <c r="C53" s="178">
        <v>0</v>
      </c>
      <c r="D53" s="178">
        <f t="shared" si="14"/>
        <v>0</v>
      </c>
      <c r="E53" s="178">
        <v>0</v>
      </c>
      <c r="F53" s="178">
        <v>0</v>
      </c>
      <c r="G53" s="178">
        <f t="shared" si="15"/>
        <v>0</v>
      </c>
      <c r="H53" s="84" t="s">
        <v>463</v>
      </c>
    </row>
    <row r="54" spans="1:8">
      <c r="A54" s="85" t="s">
        <v>356</v>
      </c>
      <c r="B54" s="178">
        <v>0</v>
      </c>
      <c r="C54" s="178">
        <v>0</v>
      </c>
      <c r="D54" s="178">
        <f t="shared" si="14"/>
        <v>0</v>
      </c>
      <c r="E54" s="178">
        <v>0</v>
      </c>
      <c r="F54" s="178">
        <v>0</v>
      </c>
      <c r="G54" s="178">
        <f t="shared" si="15"/>
        <v>0</v>
      </c>
      <c r="H54" s="84" t="s">
        <v>462</v>
      </c>
    </row>
    <row r="55" spans="1:8">
      <c r="A55" s="85" t="s">
        <v>354</v>
      </c>
      <c r="B55" s="178">
        <v>0</v>
      </c>
      <c r="C55" s="178">
        <v>0</v>
      </c>
      <c r="D55" s="178">
        <f t="shared" si="14"/>
        <v>0</v>
      </c>
      <c r="E55" s="178">
        <v>0</v>
      </c>
      <c r="F55" s="178">
        <v>0</v>
      </c>
      <c r="G55" s="178">
        <f t="shared" si="15"/>
        <v>0</v>
      </c>
      <c r="H55" s="84" t="s">
        <v>461</v>
      </c>
    </row>
    <row r="56" spans="1:8">
      <c r="A56" s="85" t="s">
        <v>352</v>
      </c>
      <c r="B56" s="178">
        <v>0</v>
      </c>
      <c r="C56" s="178">
        <v>0</v>
      </c>
      <c r="D56" s="178">
        <f t="shared" si="14"/>
        <v>0</v>
      </c>
      <c r="E56" s="178">
        <v>0</v>
      </c>
      <c r="F56" s="178">
        <v>0</v>
      </c>
      <c r="G56" s="178">
        <f t="shared" si="15"/>
        <v>0</v>
      </c>
      <c r="H56" s="84" t="s">
        <v>460</v>
      </c>
    </row>
    <row r="57" spans="1:8">
      <c r="A57" s="85" t="s">
        <v>350</v>
      </c>
      <c r="B57" s="178">
        <v>0</v>
      </c>
      <c r="C57" s="178">
        <v>0</v>
      </c>
      <c r="D57" s="178">
        <f t="shared" si="14"/>
        <v>0</v>
      </c>
      <c r="E57" s="178">
        <v>0</v>
      </c>
      <c r="F57" s="178">
        <v>0</v>
      </c>
      <c r="G57" s="178">
        <f t="shared" si="15"/>
        <v>0</v>
      </c>
      <c r="H57" s="84" t="s">
        <v>459</v>
      </c>
    </row>
    <row r="58" spans="1:8">
      <c r="A58" s="87" t="s">
        <v>348</v>
      </c>
      <c r="B58" s="178">
        <f t="shared" ref="B58:G58" si="16">SUM(B59:B61)</f>
        <v>0</v>
      </c>
      <c r="C58" s="178">
        <f t="shared" si="16"/>
        <v>0</v>
      </c>
      <c r="D58" s="178">
        <f t="shared" si="16"/>
        <v>0</v>
      </c>
      <c r="E58" s="178">
        <f t="shared" si="16"/>
        <v>0</v>
      </c>
      <c r="F58" s="178">
        <f t="shared" si="16"/>
        <v>0</v>
      </c>
      <c r="G58" s="178">
        <f t="shared" si="16"/>
        <v>0</v>
      </c>
    </row>
    <row r="59" spans="1:8">
      <c r="A59" s="85" t="s">
        <v>347</v>
      </c>
      <c r="B59" s="178">
        <v>0</v>
      </c>
      <c r="C59" s="178">
        <v>0</v>
      </c>
      <c r="D59" s="178">
        <f>B59+C59</f>
        <v>0</v>
      </c>
      <c r="E59" s="178">
        <v>0</v>
      </c>
      <c r="F59" s="178">
        <v>0</v>
      </c>
      <c r="G59" s="178">
        <f>D59-E59</f>
        <v>0</v>
      </c>
      <c r="H59" s="84" t="s">
        <v>458</v>
      </c>
    </row>
    <row r="60" spans="1:8">
      <c r="A60" s="85" t="s">
        <v>345</v>
      </c>
      <c r="B60" s="178">
        <v>0</v>
      </c>
      <c r="C60" s="178">
        <v>0</v>
      </c>
      <c r="D60" s="178">
        <f>B60+C60</f>
        <v>0</v>
      </c>
      <c r="E60" s="178">
        <v>0</v>
      </c>
      <c r="F60" s="178">
        <v>0</v>
      </c>
      <c r="G60" s="178">
        <f>D60-E60</f>
        <v>0</v>
      </c>
      <c r="H60" s="84" t="s">
        <v>457</v>
      </c>
    </row>
    <row r="61" spans="1:8">
      <c r="A61" s="85" t="s">
        <v>343</v>
      </c>
      <c r="B61" s="178">
        <v>0</v>
      </c>
      <c r="C61" s="178">
        <v>0</v>
      </c>
      <c r="D61" s="178">
        <f>B61+C61</f>
        <v>0</v>
      </c>
      <c r="E61" s="178">
        <v>0</v>
      </c>
      <c r="F61" s="178">
        <v>0</v>
      </c>
      <c r="G61" s="178">
        <f>D61-E61</f>
        <v>0</v>
      </c>
      <c r="H61" s="84" t="s">
        <v>456</v>
      </c>
    </row>
    <row r="62" spans="1:8">
      <c r="A62" s="87" t="s">
        <v>341</v>
      </c>
      <c r="B62" s="178">
        <f t="shared" ref="B62:G62" si="17">SUM(B63:B67,B69:B70)</f>
        <v>0</v>
      </c>
      <c r="C62" s="178">
        <f t="shared" si="17"/>
        <v>0</v>
      </c>
      <c r="D62" s="178">
        <f t="shared" si="17"/>
        <v>0</v>
      </c>
      <c r="E62" s="178">
        <f t="shared" si="17"/>
        <v>0</v>
      </c>
      <c r="F62" s="178">
        <f t="shared" si="17"/>
        <v>0</v>
      </c>
      <c r="G62" s="178">
        <f t="shared" si="17"/>
        <v>0</v>
      </c>
    </row>
    <row r="63" spans="1:8">
      <c r="A63" s="85" t="s">
        <v>340</v>
      </c>
      <c r="B63" s="178">
        <v>0</v>
      </c>
      <c r="C63" s="178">
        <v>0</v>
      </c>
      <c r="D63" s="178">
        <f t="shared" ref="D63:D70" si="18">B63+C63</f>
        <v>0</v>
      </c>
      <c r="E63" s="178">
        <v>0</v>
      </c>
      <c r="F63" s="178">
        <v>0</v>
      </c>
      <c r="G63" s="178">
        <f t="shared" ref="G63:G70" si="19">D63-E63</f>
        <v>0</v>
      </c>
      <c r="H63" s="84" t="s">
        <v>455</v>
      </c>
    </row>
    <row r="64" spans="1:8">
      <c r="A64" s="85" t="s">
        <v>338</v>
      </c>
      <c r="B64" s="178">
        <v>0</v>
      </c>
      <c r="C64" s="178">
        <v>0</v>
      </c>
      <c r="D64" s="178">
        <f t="shared" si="18"/>
        <v>0</v>
      </c>
      <c r="E64" s="178">
        <v>0</v>
      </c>
      <c r="F64" s="178">
        <v>0</v>
      </c>
      <c r="G64" s="178">
        <f t="shared" si="19"/>
        <v>0</v>
      </c>
      <c r="H64" s="84" t="s">
        <v>454</v>
      </c>
    </row>
    <row r="65" spans="1:8">
      <c r="A65" s="85" t="s">
        <v>336</v>
      </c>
      <c r="B65" s="178">
        <v>0</v>
      </c>
      <c r="C65" s="178">
        <v>0</v>
      </c>
      <c r="D65" s="178">
        <f t="shared" si="18"/>
        <v>0</v>
      </c>
      <c r="E65" s="178">
        <v>0</v>
      </c>
      <c r="F65" s="178">
        <v>0</v>
      </c>
      <c r="G65" s="178">
        <f t="shared" si="19"/>
        <v>0</v>
      </c>
      <c r="H65" s="84" t="s">
        <v>453</v>
      </c>
    </row>
    <row r="66" spans="1:8">
      <c r="A66" s="85" t="s">
        <v>334</v>
      </c>
      <c r="B66" s="178">
        <v>0</v>
      </c>
      <c r="C66" s="178">
        <v>0</v>
      </c>
      <c r="D66" s="178">
        <f t="shared" si="18"/>
        <v>0</v>
      </c>
      <c r="E66" s="178">
        <v>0</v>
      </c>
      <c r="F66" s="178">
        <v>0</v>
      </c>
      <c r="G66" s="178">
        <f t="shared" si="19"/>
        <v>0</v>
      </c>
      <c r="H66" s="84" t="s">
        <v>452</v>
      </c>
    </row>
    <row r="67" spans="1:8">
      <c r="A67" s="85" t="s">
        <v>332</v>
      </c>
      <c r="B67" s="178">
        <v>0</v>
      </c>
      <c r="C67" s="178">
        <v>0</v>
      </c>
      <c r="D67" s="178">
        <f t="shared" si="18"/>
        <v>0</v>
      </c>
      <c r="E67" s="178">
        <v>0</v>
      </c>
      <c r="F67" s="178">
        <v>0</v>
      </c>
      <c r="G67" s="178">
        <f t="shared" si="19"/>
        <v>0</v>
      </c>
      <c r="H67" s="84" t="s">
        <v>451</v>
      </c>
    </row>
    <row r="68" spans="1:8">
      <c r="A68" s="85" t="s">
        <v>330</v>
      </c>
      <c r="B68" s="178">
        <v>0</v>
      </c>
      <c r="C68" s="178">
        <v>0</v>
      </c>
      <c r="D68" s="178">
        <f t="shared" si="18"/>
        <v>0</v>
      </c>
      <c r="E68" s="178">
        <v>0</v>
      </c>
      <c r="F68" s="178">
        <v>0</v>
      </c>
      <c r="G68" s="178">
        <f t="shared" si="19"/>
        <v>0</v>
      </c>
      <c r="H68" s="84"/>
    </row>
    <row r="69" spans="1:8">
      <c r="A69" s="85" t="s">
        <v>329</v>
      </c>
      <c r="B69" s="178">
        <v>0</v>
      </c>
      <c r="C69" s="178">
        <v>0</v>
      </c>
      <c r="D69" s="178">
        <f t="shared" si="18"/>
        <v>0</v>
      </c>
      <c r="E69" s="178">
        <v>0</v>
      </c>
      <c r="F69" s="178">
        <v>0</v>
      </c>
      <c r="G69" s="178">
        <f t="shared" si="19"/>
        <v>0</v>
      </c>
      <c r="H69" s="84" t="s">
        <v>450</v>
      </c>
    </row>
    <row r="70" spans="1:8">
      <c r="A70" s="85" t="s">
        <v>327</v>
      </c>
      <c r="B70" s="178">
        <v>0</v>
      </c>
      <c r="C70" s="178">
        <v>0</v>
      </c>
      <c r="D70" s="178">
        <f t="shared" si="18"/>
        <v>0</v>
      </c>
      <c r="E70" s="178">
        <v>0</v>
      </c>
      <c r="F70" s="178">
        <v>0</v>
      </c>
      <c r="G70" s="178">
        <f t="shared" si="19"/>
        <v>0</v>
      </c>
      <c r="H70" s="84" t="s">
        <v>449</v>
      </c>
    </row>
    <row r="71" spans="1:8">
      <c r="A71" s="87" t="s">
        <v>325</v>
      </c>
      <c r="B71" s="178">
        <f t="shared" ref="B71:G71" si="20">SUM(B72:B74)</f>
        <v>0</v>
      </c>
      <c r="C71" s="178">
        <f t="shared" si="20"/>
        <v>0</v>
      </c>
      <c r="D71" s="178">
        <f t="shared" si="20"/>
        <v>0</v>
      </c>
      <c r="E71" s="178">
        <f t="shared" si="20"/>
        <v>0</v>
      </c>
      <c r="F71" s="178">
        <f t="shared" si="20"/>
        <v>0</v>
      </c>
      <c r="G71" s="178">
        <f t="shared" si="20"/>
        <v>0</v>
      </c>
    </row>
    <row r="72" spans="1:8">
      <c r="A72" s="85" t="s">
        <v>324</v>
      </c>
      <c r="B72" s="178">
        <v>0</v>
      </c>
      <c r="C72" s="178">
        <v>0</v>
      </c>
      <c r="D72" s="178">
        <f>B72+C72</f>
        <v>0</v>
      </c>
      <c r="E72" s="178">
        <v>0</v>
      </c>
      <c r="F72" s="178">
        <v>0</v>
      </c>
      <c r="G72" s="178">
        <f>D72-E72</f>
        <v>0</v>
      </c>
      <c r="H72" s="84" t="s">
        <v>448</v>
      </c>
    </row>
    <row r="73" spans="1:8">
      <c r="A73" s="85" t="s">
        <v>322</v>
      </c>
      <c r="B73" s="178">
        <v>0</v>
      </c>
      <c r="C73" s="178">
        <v>0</v>
      </c>
      <c r="D73" s="178">
        <f>B73+C73</f>
        <v>0</v>
      </c>
      <c r="E73" s="178">
        <v>0</v>
      </c>
      <c r="F73" s="178">
        <v>0</v>
      </c>
      <c r="G73" s="178">
        <f>D73-E73</f>
        <v>0</v>
      </c>
      <c r="H73" s="84" t="s">
        <v>447</v>
      </c>
    </row>
    <row r="74" spans="1:8">
      <c r="A74" s="85" t="s">
        <v>320</v>
      </c>
      <c r="B74" s="178">
        <v>0</v>
      </c>
      <c r="C74" s="178">
        <v>0</v>
      </c>
      <c r="D74" s="178">
        <f>B74+C74</f>
        <v>0</v>
      </c>
      <c r="E74" s="178">
        <v>0</v>
      </c>
      <c r="F74" s="178">
        <v>0</v>
      </c>
      <c r="G74" s="178">
        <f>D74-E74</f>
        <v>0</v>
      </c>
      <c r="H74" s="84" t="s">
        <v>446</v>
      </c>
    </row>
    <row r="75" spans="1:8">
      <c r="A75" s="87" t="s">
        <v>318</v>
      </c>
      <c r="B75" s="178">
        <f t="shared" ref="B75:G75" si="21">SUM(B76:B82)</f>
        <v>0</v>
      </c>
      <c r="C75" s="178">
        <f t="shared" si="21"/>
        <v>0</v>
      </c>
      <c r="D75" s="178">
        <f t="shared" si="21"/>
        <v>0</v>
      </c>
      <c r="E75" s="178">
        <f t="shared" si="21"/>
        <v>0</v>
      </c>
      <c r="F75" s="178">
        <f t="shared" si="21"/>
        <v>0</v>
      </c>
      <c r="G75" s="178">
        <f t="shared" si="21"/>
        <v>0</v>
      </c>
    </row>
    <row r="76" spans="1:8">
      <c r="A76" s="85" t="s">
        <v>317</v>
      </c>
      <c r="B76" s="178">
        <v>0</v>
      </c>
      <c r="C76" s="178">
        <v>0</v>
      </c>
      <c r="D76" s="178">
        <f t="shared" ref="D76:D82" si="22">B76+C76</f>
        <v>0</v>
      </c>
      <c r="E76" s="178">
        <v>0</v>
      </c>
      <c r="F76" s="178">
        <v>0</v>
      </c>
      <c r="G76" s="178">
        <f t="shared" ref="G76:G82" si="23">D76-E76</f>
        <v>0</v>
      </c>
      <c r="H76" s="84" t="s">
        <v>445</v>
      </c>
    </row>
    <row r="77" spans="1:8">
      <c r="A77" s="85" t="s">
        <v>315</v>
      </c>
      <c r="B77" s="178">
        <v>0</v>
      </c>
      <c r="C77" s="178">
        <v>0</v>
      </c>
      <c r="D77" s="178">
        <f t="shared" si="22"/>
        <v>0</v>
      </c>
      <c r="E77" s="178">
        <v>0</v>
      </c>
      <c r="F77" s="178">
        <v>0</v>
      </c>
      <c r="G77" s="178">
        <f t="shared" si="23"/>
        <v>0</v>
      </c>
      <c r="H77" s="84" t="s">
        <v>444</v>
      </c>
    </row>
    <row r="78" spans="1:8">
      <c r="A78" s="85" t="s">
        <v>313</v>
      </c>
      <c r="B78" s="178">
        <v>0</v>
      </c>
      <c r="C78" s="178">
        <v>0</v>
      </c>
      <c r="D78" s="178">
        <f t="shared" si="22"/>
        <v>0</v>
      </c>
      <c r="E78" s="178">
        <v>0</v>
      </c>
      <c r="F78" s="178">
        <v>0</v>
      </c>
      <c r="G78" s="178">
        <f t="shared" si="23"/>
        <v>0</v>
      </c>
      <c r="H78" s="84" t="s">
        <v>443</v>
      </c>
    </row>
    <row r="79" spans="1:8">
      <c r="A79" s="85" t="s">
        <v>311</v>
      </c>
      <c r="B79" s="178">
        <v>0</v>
      </c>
      <c r="C79" s="178">
        <v>0</v>
      </c>
      <c r="D79" s="178">
        <f t="shared" si="22"/>
        <v>0</v>
      </c>
      <c r="E79" s="178">
        <v>0</v>
      </c>
      <c r="F79" s="178">
        <v>0</v>
      </c>
      <c r="G79" s="178">
        <f t="shared" si="23"/>
        <v>0</v>
      </c>
      <c r="H79" s="84" t="s">
        <v>442</v>
      </c>
    </row>
    <row r="80" spans="1:8">
      <c r="A80" s="85" t="s">
        <v>309</v>
      </c>
      <c r="B80" s="178">
        <v>0</v>
      </c>
      <c r="C80" s="178">
        <v>0</v>
      </c>
      <c r="D80" s="178">
        <f t="shared" si="22"/>
        <v>0</v>
      </c>
      <c r="E80" s="178">
        <v>0</v>
      </c>
      <c r="F80" s="178">
        <v>0</v>
      </c>
      <c r="G80" s="178">
        <f t="shared" si="23"/>
        <v>0</v>
      </c>
      <c r="H80" s="84" t="s">
        <v>441</v>
      </c>
    </row>
    <row r="81" spans="1:8">
      <c r="A81" s="85" t="s">
        <v>307</v>
      </c>
      <c r="B81" s="178">
        <v>0</v>
      </c>
      <c r="C81" s="178">
        <v>0</v>
      </c>
      <c r="D81" s="178">
        <f t="shared" si="22"/>
        <v>0</v>
      </c>
      <c r="E81" s="178">
        <v>0</v>
      </c>
      <c r="F81" s="178">
        <v>0</v>
      </c>
      <c r="G81" s="178">
        <f t="shared" si="23"/>
        <v>0</v>
      </c>
      <c r="H81" s="84" t="s">
        <v>440</v>
      </c>
    </row>
    <row r="82" spans="1:8">
      <c r="A82" s="85" t="s">
        <v>305</v>
      </c>
      <c r="B82" s="178">
        <v>0</v>
      </c>
      <c r="C82" s="178">
        <v>0</v>
      </c>
      <c r="D82" s="178">
        <f t="shared" si="22"/>
        <v>0</v>
      </c>
      <c r="E82" s="178">
        <v>0</v>
      </c>
      <c r="F82" s="178">
        <v>0</v>
      </c>
      <c r="G82" s="178">
        <f t="shared" si="23"/>
        <v>0</v>
      </c>
      <c r="H82" s="84" t="s">
        <v>439</v>
      </c>
    </row>
    <row r="83" spans="1:8">
      <c r="A83" s="90"/>
      <c r="B83" s="180"/>
      <c r="C83" s="180"/>
      <c r="D83" s="180"/>
      <c r="E83" s="180"/>
      <c r="F83" s="180"/>
      <c r="G83" s="180"/>
    </row>
    <row r="84" spans="1:8">
      <c r="A84" s="89" t="s">
        <v>438</v>
      </c>
      <c r="B84" s="177">
        <f t="shared" ref="B84:G84" si="24">B85+B93+B103+B113+B123+B133+B137+B146+B150</f>
        <v>0</v>
      </c>
      <c r="C84" s="177">
        <f t="shared" si="24"/>
        <v>0</v>
      </c>
      <c r="D84" s="177">
        <f t="shared" si="24"/>
        <v>0</v>
      </c>
      <c r="E84" s="177">
        <f t="shared" si="24"/>
        <v>0</v>
      </c>
      <c r="F84" s="177">
        <f t="shared" si="24"/>
        <v>0</v>
      </c>
      <c r="G84" s="177">
        <f t="shared" si="24"/>
        <v>0</v>
      </c>
    </row>
    <row r="85" spans="1:8">
      <c r="A85" s="87" t="s">
        <v>437</v>
      </c>
      <c r="B85" s="178">
        <f t="shared" ref="B85:G85" si="25">SUM(B86:B92)</f>
        <v>0</v>
      </c>
      <c r="C85" s="178">
        <f t="shared" si="25"/>
        <v>0</v>
      </c>
      <c r="D85" s="178">
        <f t="shared" si="25"/>
        <v>0</v>
      </c>
      <c r="E85" s="178">
        <f t="shared" si="25"/>
        <v>0</v>
      </c>
      <c r="F85" s="178">
        <f t="shared" si="25"/>
        <v>0</v>
      </c>
      <c r="G85" s="178">
        <f t="shared" si="25"/>
        <v>0</v>
      </c>
    </row>
    <row r="86" spans="1:8">
      <c r="A86" s="85" t="s">
        <v>436</v>
      </c>
      <c r="B86" s="178">
        <v>0</v>
      </c>
      <c r="C86" s="178">
        <v>0</v>
      </c>
      <c r="D86" s="178">
        <f t="shared" ref="D86:D92" si="26">B86+C86</f>
        <v>0</v>
      </c>
      <c r="E86" s="178">
        <v>0</v>
      </c>
      <c r="F86" s="178">
        <v>0</v>
      </c>
      <c r="G86" s="178">
        <f t="shared" ref="G86:G92" si="27">D86-E86</f>
        <v>0</v>
      </c>
      <c r="H86" s="84" t="s">
        <v>435</v>
      </c>
    </row>
    <row r="87" spans="1:8">
      <c r="A87" s="85" t="s">
        <v>434</v>
      </c>
      <c r="B87" s="178">
        <v>0</v>
      </c>
      <c r="C87" s="178">
        <v>0</v>
      </c>
      <c r="D87" s="178">
        <f t="shared" si="26"/>
        <v>0</v>
      </c>
      <c r="E87" s="178">
        <v>0</v>
      </c>
      <c r="F87" s="178">
        <v>0</v>
      </c>
      <c r="G87" s="178">
        <f t="shared" si="27"/>
        <v>0</v>
      </c>
      <c r="H87" s="84" t="s">
        <v>433</v>
      </c>
    </row>
    <row r="88" spans="1:8">
      <c r="A88" s="85" t="s">
        <v>432</v>
      </c>
      <c r="B88" s="178">
        <v>0</v>
      </c>
      <c r="C88" s="178">
        <v>0</v>
      </c>
      <c r="D88" s="178">
        <f t="shared" si="26"/>
        <v>0</v>
      </c>
      <c r="E88" s="178">
        <v>0</v>
      </c>
      <c r="F88" s="178">
        <v>0</v>
      </c>
      <c r="G88" s="178">
        <f t="shared" si="27"/>
        <v>0</v>
      </c>
      <c r="H88" s="84" t="s">
        <v>431</v>
      </c>
    </row>
    <row r="89" spans="1:8">
      <c r="A89" s="85" t="s">
        <v>430</v>
      </c>
      <c r="B89" s="178">
        <v>0</v>
      </c>
      <c r="C89" s="178">
        <v>0</v>
      </c>
      <c r="D89" s="178">
        <f t="shared" si="26"/>
        <v>0</v>
      </c>
      <c r="E89" s="178">
        <v>0</v>
      </c>
      <c r="F89" s="178">
        <v>0</v>
      </c>
      <c r="G89" s="178">
        <f t="shared" si="27"/>
        <v>0</v>
      </c>
      <c r="H89" s="84" t="s">
        <v>429</v>
      </c>
    </row>
    <row r="90" spans="1:8">
      <c r="A90" s="85" t="s">
        <v>428</v>
      </c>
      <c r="B90" s="178">
        <v>0</v>
      </c>
      <c r="C90" s="178">
        <v>0</v>
      </c>
      <c r="D90" s="178">
        <f t="shared" si="26"/>
        <v>0</v>
      </c>
      <c r="E90" s="178">
        <v>0</v>
      </c>
      <c r="F90" s="178">
        <v>0</v>
      </c>
      <c r="G90" s="178">
        <f t="shared" si="27"/>
        <v>0</v>
      </c>
      <c r="H90" s="84" t="s">
        <v>427</v>
      </c>
    </row>
    <row r="91" spans="1:8">
      <c r="A91" s="85" t="s">
        <v>426</v>
      </c>
      <c r="B91" s="178">
        <v>0</v>
      </c>
      <c r="C91" s="178">
        <v>0</v>
      </c>
      <c r="D91" s="178">
        <f t="shared" si="26"/>
        <v>0</v>
      </c>
      <c r="E91" s="178">
        <v>0</v>
      </c>
      <c r="F91" s="178">
        <v>0</v>
      </c>
      <c r="G91" s="178">
        <f t="shared" si="27"/>
        <v>0</v>
      </c>
      <c r="H91" s="84" t="s">
        <v>425</v>
      </c>
    </row>
    <row r="92" spans="1:8">
      <c r="A92" s="85" t="s">
        <v>424</v>
      </c>
      <c r="B92" s="178">
        <v>0</v>
      </c>
      <c r="C92" s="178">
        <v>0</v>
      </c>
      <c r="D92" s="178">
        <f t="shared" si="26"/>
        <v>0</v>
      </c>
      <c r="E92" s="178">
        <v>0</v>
      </c>
      <c r="F92" s="178">
        <v>0</v>
      </c>
      <c r="G92" s="178">
        <f t="shared" si="27"/>
        <v>0</v>
      </c>
      <c r="H92" s="84" t="s">
        <v>423</v>
      </c>
    </row>
    <row r="93" spans="1:8">
      <c r="A93" s="87" t="s">
        <v>422</v>
      </c>
      <c r="B93" s="178">
        <f t="shared" ref="B93:G93" si="28">SUM(B94:B102)</f>
        <v>0</v>
      </c>
      <c r="C93" s="178">
        <f t="shared" si="28"/>
        <v>0</v>
      </c>
      <c r="D93" s="178">
        <f t="shared" si="28"/>
        <v>0</v>
      </c>
      <c r="E93" s="178">
        <f t="shared" si="28"/>
        <v>0</v>
      </c>
      <c r="F93" s="178">
        <f t="shared" si="28"/>
        <v>0</v>
      </c>
      <c r="G93" s="178">
        <f t="shared" si="28"/>
        <v>0</v>
      </c>
    </row>
    <row r="94" spans="1:8">
      <c r="A94" s="85" t="s">
        <v>421</v>
      </c>
      <c r="B94" s="178">
        <v>0</v>
      </c>
      <c r="C94" s="178">
        <v>0</v>
      </c>
      <c r="D94" s="178">
        <f t="shared" ref="D94:D102" si="29">B94+C94</f>
        <v>0</v>
      </c>
      <c r="E94" s="178">
        <v>0</v>
      </c>
      <c r="F94" s="178">
        <v>0</v>
      </c>
      <c r="G94" s="178">
        <f t="shared" ref="G94:G102" si="30">D94-E94</f>
        <v>0</v>
      </c>
      <c r="H94" s="84" t="s">
        <v>420</v>
      </c>
    </row>
    <row r="95" spans="1:8">
      <c r="A95" s="85" t="s">
        <v>419</v>
      </c>
      <c r="B95" s="178">
        <v>0</v>
      </c>
      <c r="C95" s="178">
        <v>0</v>
      </c>
      <c r="D95" s="178">
        <f t="shared" si="29"/>
        <v>0</v>
      </c>
      <c r="E95" s="178">
        <v>0</v>
      </c>
      <c r="F95" s="178">
        <v>0</v>
      </c>
      <c r="G95" s="178">
        <f t="shared" si="30"/>
        <v>0</v>
      </c>
      <c r="H95" s="84" t="s">
        <v>418</v>
      </c>
    </row>
    <row r="96" spans="1:8">
      <c r="A96" s="85" t="s">
        <v>417</v>
      </c>
      <c r="B96" s="178">
        <v>0</v>
      </c>
      <c r="C96" s="178">
        <v>0</v>
      </c>
      <c r="D96" s="178">
        <f t="shared" si="29"/>
        <v>0</v>
      </c>
      <c r="E96" s="178">
        <v>0</v>
      </c>
      <c r="F96" s="178">
        <v>0</v>
      </c>
      <c r="G96" s="178">
        <f t="shared" si="30"/>
        <v>0</v>
      </c>
      <c r="H96" s="84" t="s">
        <v>416</v>
      </c>
    </row>
    <row r="97" spans="1:8">
      <c r="A97" s="85" t="s">
        <v>415</v>
      </c>
      <c r="B97" s="178">
        <v>0</v>
      </c>
      <c r="C97" s="178">
        <v>0</v>
      </c>
      <c r="D97" s="178">
        <f t="shared" si="29"/>
        <v>0</v>
      </c>
      <c r="E97" s="178">
        <v>0</v>
      </c>
      <c r="F97" s="178">
        <v>0</v>
      </c>
      <c r="G97" s="178">
        <f t="shared" si="30"/>
        <v>0</v>
      </c>
      <c r="H97" s="84" t="s">
        <v>414</v>
      </c>
    </row>
    <row r="98" spans="1:8">
      <c r="A98" s="86" t="s">
        <v>413</v>
      </c>
      <c r="B98" s="178">
        <v>0</v>
      </c>
      <c r="C98" s="178">
        <v>0</v>
      </c>
      <c r="D98" s="178">
        <f t="shared" si="29"/>
        <v>0</v>
      </c>
      <c r="E98" s="178">
        <v>0</v>
      </c>
      <c r="F98" s="178">
        <v>0</v>
      </c>
      <c r="G98" s="178">
        <f t="shared" si="30"/>
        <v>0</v>
      </c>
      <c r="H98" s="84" t="s">
        <v>412</v>
      </c>
    </row>
    <row r="99" spans="1:8">
      <c r="A99" s="85" t="s">
        <v>411</v>
      </c>
      <c r="B99" s="178">
        <v>0</v>
      </c>
      <c r="C99" s="178">
        <v>0</v>
      </c>
      <c r="D99" s="178">
        <f t="shared" si="29"/>
        <v>0</v>
      </c>
      <c r="E99" s="178">
        <v>0</v>
      </c>
      <c r="F99" s="178">
        <v>0</v>
      </c>
      <c r="G99" s="178">
        <f t="shared" si="30"/>
        <v>0</v>
      </c>
      <c r="H99" s="84" t="s">
        <v>410</v>
      </c>
    </row>
    <row r="100" spans="1:8">
      <c r="A100" s="85" t="s">
        <v>409</v>
      </c>
      <c r="B100" s="178">
        <v>0</v>
      </c>
      <c r="C100" s="178">
        <v>0</v>
      </c>
      <c r="D100" s="178">
        <f t="shared" si="29"/>
        <v>0</v>
      </c>
      <c r="E100" s="178">
        <v>0</v>
      </c>
      <c r="F100" s="178">
        <v>0</v>
      </c>
      <c r="G100" s="178">
        <f t="shared" si="30"/>
        <v>0</v>
      </c>
      <c r="H100" s="84" t="s">
        <v>408</v>
      </c>
    </row>
    <row r="101" spans="1:8">
      <c r="A101" s="85" t="s">
        <v>407</v>
      </c>
      <c r="B101" s="178">
        <v>0</v>
      </c>
      <c r="C101" s="178">
        <v>0</v>
      </c>
      <c r="D101" s="178">
        <f t="shared" si="29"/>
        <v>0</v>
      </c>
      <c r="E101" s="178">
        <v>0</v>
      </c>
      <c r="F101" s="178">
        <v>0</v>
      </c>
      <c r="G101" s="178">
        <f t="shared" si="30"/>
        <v>0</v>
      </c>
      <c r="H101" s="84" t="s">
        <v>406</v>
      </c>
    </row>
    <row r="102" spans="1:8">
      <c r="A102" s="85" t="s">
        <v>405</v>
      </c>
      <c r="B102" s="178">
        <v>0</v>
      </c>
      <c r="C102" s="178">
        <v>0</v>
      </c>
      <c r="D102" s="178">
        <f t="shared" si="29"/>
        <v>0</v>
      </c>
      <c r="E102" s="178">
        <v>0</v>
      </c>
      <c r="F102" s="178">
        <v>0</v>
      </c>
      <c r="G102" s="178">
        <f t="shared" si="30"/>
        <v>0</v>
      </c>
      <c r="H102" s="84" t="s">
        <v>404</v>
      </c>
    </row>
    <row r="103" spans="1:8">
      <c r="A103" s="87" t="s">
        <v>403</v>
      </c>
      <c r="B103" s="178">
        <f t="shared" ref="B103:G103" si="31">SUM(B104:B112)</f>
        <v>0</v>
      </c>
      <c r="C103" s="178">
        <f t="shared" si="31"/>
        <v>0</v>
      </c>
      <c r="D103" s="178">
        <f t="shared" si="31"/>
        <v>0</v>
      </c>
      <c r="E103" s="178">
        <f t="shared" si="31"/>
        <v>0</v>
      </c>
      <c r="F103" s="178">
        <f t="shared" si="31"/>
        <v>0</v>
      </c>
      <c r="G103" s="178">
        <f t="shared" si="31"/>
        <v>0</v>
      </c>
    </row>
    <row r="104" spans="1:8">
      <c r="A104" s="85" t="s">
        <v>402</v>
      </c>
      <c r="B104" s="178">
        <v>0</v>
      </c>
      <c r="C104" s="178">
        <v>0</v>
      </c>
      <c r="D104" s="178">
        <f t="shared" ref="D104:D112" si="32">B104+C104</f>
        <v>0</v>
      </c>
      <c r="E104" s="178">
        <v>0</v>
      </c>
      <c r="F104" s="178">
        <v>0</v>
      </c>
      <c r="G104" s="178">
        <f t="shared" ref="G104:G112" si="33">D104-E104</f>
        <v>0</v>
      </c>
      <c r="H104" s="84" t="s">
        <v>401</v>
      </c>
    </row>
    <row r="105" spans="1:8">
      <c r="A105" s="85" t="s">
        <v>400</v>
      </c>
      <c r="B105" s="178">
        <v>0</v>
      </c>
      <c r="C105" s="178">
        <v>0</v>
      </c>
      <c r="D105" s="178">
        <f t="shared" si="32"/>
        <v>0</v>
      </c>
      <c r="E105" s="178">
        <v>0</v>
      </c>
      <c r="F105" s="178">
        <v>0</v>
      </c>
      <c r="G105" s="178">
        <f t="shared" si="33"/>
        <v>0</v>
      </c>
      <c r="H105" s="84" t="s">
        <v>399</v>
      </c>
    </row>
    <row r="106" spans="1:8">
      <c r="A106" s="85" t="s">
        <v>398</v>
      </c>
      <c r="B106" s="178">
        <v>0</v>
      </c>
      <c r="C106" s="178">
        <v>0</v>
      </c>
      <c r="D106" s="178">
        <f t="shared" si="32"/>
        <v>0</v>
      </c>
      <c r="E106" s="178">
        <v>0</v>
      </c>
      <c r="F106" s="178">
        <v>0</v>
      </c>
      <c r="G106" s="178">
        <f t="shared" si="33"/>
        <v>0</v>
      </c>
      <c r="H106" s="84" t="s">
        <v>397</v>
      </c>
    </row>
    <row r="107" spans="1:8">
      <c r="A107" s="85" t="s">
        <v>396</v>
      </c>
      <c r="B107" s="178">
        <v>0</v>
      </c>
      <c r="C107" s="178">
        <v>0</v>
      </c>
      <c r="D107" s="178">
        <f t="shared" si="32"/>
        <v>0</v>
      </c>
      <c r="E107" s="178">
        <v>0</v>
      </c>
      <c r="F107" s="178">
        <v>0</v>
      </c>
      <c r="G107" s="178">
        <f t="shared" si="33"/>
        <v>0</v>
      </c>
      <c r="H107" s="84" t="s">
        <v>395</v>
      </c>
    </row>
    <row r="108" spans="1:8">
      <c r="A108" s="85" t="s">
        <v>394</v>
      </c>
      <c r="B108" s="178">
        <v>0</v>
      </c>
      <c r="C108" s="178">
        <v>0</v>
      </c>
      <c r="D108" s="178">
        <f t="shared" si="32"/>
        <v>0</v>
      </c>
      <c r="E108" s="178">
        <v>0</v>
      </c>
      <c r="F108" s="178">
        <v>0</v>
      </c>
      <c r="G108" s="178">
        <f t="shared" si="33"/>
        <v>0</v>
      </c>
      <c r="H108" s="84" t="s">
        <v>393</v>
      </c>
    </row>
    <row r="109" spans="1:8">
      <c r="A109" s="85" t="s">
        <v>392</v>
      </c>
      <c r="B109" s="178">
        <v>0</v>
      </c>
      <c r="C109" s="178">
        <v>0</v>
      </c>
      <c r="D109" s="178">
        <f t="shared" si="32"/>
        <v>0</v>
      </c>
      <c r="E109" s="178">
        <v>0</v>
      </c>
      <c r="F109" s="178">
        <v>0</v>
      </c>
      <c r="G109" s="178">
        <f t="shared" si="33"/>
        <v>0</v>
      </c>
      <c r="H109" s="84" t="s">
        <v>391</v>
      </c>
    </row>
    <row r="110" spans="1:8">
      <c r="A110" s="85" t="s">
        <v>390</v>
      </c>
      <c r="B110" s="178">
        <v>0</v>
      </c>
      <c r="C110" s="178">
        <v>0</v>
      </c>
      <c r="D110" s="178">
        <f t="shared" si="32"/>
        <v>0</v>
      </c>
      <c r="E110" s="178">
        <v>0</v>
      </c>
      <c r="F110" s="178">
        <v>0</v>
      </c>
      <c r="G110" s="178">
        <f t="shared" si="33"/>
        <v>0</v>
      </c>
      <c r="H110" s="84" t="s">
        <v>389</v>
      </c>
    </row>
    <row r="111" spans="1:8">
      <c r="A111" s="85" t="s">
        <v>388</v>
      </c>
      <c r="B111" s="178">
        <v>0</v>
      </c>
      <c r="C111" s="178">
        <v>0</v>
      </c>
      <c r="D111" s="178">
        <f t="shared" si="32"/>
        <v>0</v>
      </c>
      <c r="E111" s="178">
        <v>0</v>
      </c>
      <c r="F111" s="178">
        <v>0</v>
      </c>
      <c r="G111" s="178">
        <f t="shared" si="33"/>
        <v>0</v>
      </c>
      <c r="H111" s="84" t="s">
        <v>387</v>
      </c>
    </row>
    <row r="112" spans="1:8">
      <c r="A112" s="85" t="s">
        <v>386</v>
      </c>
      <c r="B112" s="178">
        <v>0</v>
      </c>
      <c r="C112" s="178">
        <v>0</v>
      </c>
      <c r="D112" s="178">
        <f t="shared" si="32"/>
        <v>0</v>
      </c>
      <c r="E112" s="178">
        <v>0</v>
      </c>
      <c r="F112" s="178">
        <v>0</v>
      </c>
      <c r="G112" s="178">
        <f t="shared" si="33"/>
        <v>0</v>
      </c>
      <c r="H112" s="84" t="s">
        <v>385</v>
      </c>
    </row>
    <row r="113" spans="1:8">
      <c r="A113" s="87" t="s">
        <v>384</v>
      </c>
      <c r="B113" s="178">
        <f t="shared" ref="B113:G113" si="34">SUM(B114:B122)</f>
        <v>0</v>
      </c>
      <c r="C113" s="178">
        <f t="shared" si="34"/>
        <v>0</v>
      </c>
      <c r="D113" s="178">
        <f t="shared" si="34"/>
        <v>0</v>
      </c>
      <c r="E113" s="178">
        <f t="shared" si="34"/>
        <v>0</v>
      </c>
      <c r="F113" s="178">
        <f t="shared" si="34"/>
        <v>0</v>
      </c>
      <c r="G113" s="178">
        <f t="shared" si="34"/>
        <v>0</v>
      </c>
    </row>
    <row r="114" spans="1:8">
      <c r="A114" s="85" t="s">
        <v>383</v>
      </c>
      <c r="B114" s="178">
        <v>0</v>
      </c>
      <c r="C114" s="178">
        <v>0</v>
      </c>
      <c r="D114" s="178">
        <f t="shared" ref="D114:D122" si="35">B114+C114</f>
        <v>0</v>
      </c>
      <c r="E114" s="178">
        <v>0</v>
      </c>
      <c r="F114" s="178">
        <v>0</v>
      </c>
      <c r="G114" s="178">
        <f t="shared" ref="G114:G122" si="36">D114-E114</f>
        <v>0</v>
      </c>
      <c r="H114" s="84" t="s">
        <v>382</v>
      </c>
    </row>
    <row r="115" spans="1:8">
      <c r="A115" s="85" t="s">
        <v>381</v>
      </c>
      <c r="B115" s="178">
        <v>0</v>
      </c>
      <c r="C115" s="178">
        <v>0</v>
      </c>
      <c r="D115" s="178">
        <f t="shared" si="35"/>
        <v>0</v>
      </c>
      <c r="E115" s="178">
        <v>0</v>
      </c>
      <c r="F115" s="178">
        <v>0</v>
      </c>
      <c r="G115" s="178">
        <f t="shared" si="36"/>
        <v>0</v>
      </c>
      <c r="H115" s="84" t="s">
        <v>380</v>
      </c>
    </row>
    <row r="116" spans="1:8">
      <c r="A116" s="85" t="s">
        <v>379</v>
      </c>
      <c r="B116" s="178">
        <v>0</v>
      </c>
      <c r="C116" s="178">
        <v>0</v>
      </c>
      <c r="D116" s="178">
        <f t="shared" si="35"/>
        <v>0</v>
      </c>
      <c r="E116" s="178">
        <v>0</v>
      </c>
      <c r="F116" s="178">
        <v>0</v>
      </c>
      <c r="G116" s="178">
        <f t="shared" si="36"/>
        <v>0</v>
      </c>
      <c r="H116" s="84" t="s">
        <v>378</v>
      </c>
    </row>
    <row r="117" spans="1:8">
      <c r="A117" s="85" t="s">
        <v>377</v>
      </c>
      <c r="B117" s="178">
        <v>0</v>
      </c>
      <c r="C117" s="178">
        <v>0</v>
      </c>
      <c r="D117" s="178">
        <f t="shared" si="35"/>
        <v>0</v>
      </c>
      <c r="E117" s="178">
        <v>0</v>
      </c>
      <c r="F117" s="178">
        <v>0</v>
      </c>
      <c r="G117" s="178">
        <f t="shared" si="36"/>
        <v>0</v>
      </c>
      <c r="H117" s="84" t="s">
        <v>376</v>
      </c>
    </row>
    <row r="118" spans="1:8">
      <c r="A118" s="85" t="s">
        <v>375</v>
      </c>
      <c r="B118" s="178">
        <v>0</v>
      </c>
      <c r="C118" s="178">
        <v>0</v>
      </c>
      <c r="D118" s="178">
        <f t="shared" si="35"/>
        <v>0</v>
      </c>
      <c r="E118" s="178">
        <v>0</v>
      </c>
      <c r="F118" s="178">
        <v>0</v>
      </c>
      <c r="G118" s="178">
        <f t="shared" si="36"/>
        <v>0</v>
      </c>
      <c r="H118" s="84" t="s">
        <v>374</v>
      </c>
    </row>
    <row r="119" spans="1:8">
      <c r="A119" s="85" t="s">
        <v>373</v>
      </c>
      <c r="B119" s="178">
        <v>0</v>
      </c>
      <c r="C119" s="178">
        <v>0</v>
      </c>
      <c r="D119" s="178">
        <f t="shared" si="35"/>
        <v>0</v>
      </c>
      <c r="E119" s="178">
        <v>0</v>
      </c>
      <c r="F119" s="178">
        <v>0</v>
      </c>
      <c r="G119" s="178">
        <f t="shared" si="36"/>
        <v>0</v>
      </c>
      <c r="H119" s="84" t="s">
        <v>372</v>
      </c>
    </row>
    <row r="120" spans="1:8">
      <c r="A120" s="85" t="s">
        <v>371</v>
      </c>
      <c r="B120" s="178">
        <v>0</v>
      </c>
      <c r="C120" s="178">
        <v>0</v>
      </c>
      <c r="D120" s="178">
        <f t="shared" si="35"/>
        <v>0</v>
      </c>
      <c r="E120" s="178">
        <v>0</v>
      </c>
      <c r="F120" s="178">
        <v>0</v>
      </c>
      <c r="G120" s="178">
        <f t="shared" si="36"/>
        <v>0</v>
      </c>
      <c r="H120" s="88"/>
    </row>
    <row r="121" spans="1:8">
      <c r="A121" s="85" t="s">
        <v>370</v>
      </c>
      <c r="B121" s="178">
        <v>0</v>
      </c>
      <c r="C121" s="178">
        <v>0</v>
      </c>
      <c r="D121" s="178">
        <f t="shared" si="35"/>
        <v>0</v>
      </c>
      <c r="E121" s="178">
        <v>0</v>
      </c>
      <c r="F121" s="178">
        <v>0</v>
      </c>
      <c r="G121" s="178">
        <f t="shared" si="36"/>
        <v>0</v>
      </c>
      <c r="H121" s="88"/>
    </row>
    <row r="122" spans="1:8">
      <c r="A122" s="85" t="s">
        <v>369</v>
      </c>
      <c r="B122" s="178">
        <v>0</v>
      </c>
      <c r="C122" s="178">
        <v>0</v>
      </c>
      <c r="D122" s="178">
        <f t="shared" si="35"/>
        <v>0</v>
      </c>
      <c r="E122" s="178">
        <v>0</v>
      </c>
      <c r="F122" s="178">
        <v>0</v>
      </c>
      <c r="G122" s="178">
        <f t="shared" si="36"/>
        <v>0</v>
      </c>
      <c r="H122" s="84" t="s">
        <v>368</v>
      </c>
    </row>
    <row r="123" spans="1:8">
      <c r="A123" s="87" t="s">
        <v>367</v>
      </c>
      <c r="B123" s="178">
        <f t="shared" ref="B123:G123" si="37">SUM(B124:B132)</f>
        <v>0</v>
      </c>
      <c r="C123" s="178">
        <f t="shared" si="37"/>
        <v>0</v>
      </c>
      <c r="D123" s="178">
        <f t="shared" si="37"/>
        <v>0</v>
      </c>
      <c r="E123" s="178">
        <f t="shared" si="37"/>
        <v>0</v>
      </c>
      <c r="F123" s="178">
        <f t="shared" si="37"/>
        <v>0</v>
      </c>
      <c r="G123" s="178">
        <f t="shared" si="37"/>
        <v>0</v>
      </c>
    </row>
    <row r="124" spans="1:8">
      <c r="A124" s="85" t="s">
        <v>366</v>
      </c>
      <c r="B124" s="178">
        <v>0</v>
      </c>
      <c r="C124" s="178">
        <v>0</v>
      </c>
      <c r="D124" s="178">
        <f t="shared" ref="D124:D132" si="38">B124+C124</f>
        <v>0</v>
      </c>
      <c r="E124" s="178">
        <v>0</v>
      </c>
      <c r="F124" s="178">
        <v>0</v>
      </c>
      <c r="G124" s="178">
        <f t="shared" ref="G124:G132" si="39">D124-E124</f>
        <v>0</v>
      </c>
      <c r="H124" s="84" t="s">
        <v>365</v>
      </c>
    </row>
    <row r="125" spans="1:8">
      <c r="A125" s="85" t="s">
        <v>364</v>
      </c>
      <c r="B125" s="178">
        <v>0</v>
      </c>
      <c r="C125" s="178">
        <v>0</v>
      </c>
      <c r="D125" s="178">
        <f t="shared" si="38"/>
        <v>0</v>
      </c>
      <c r="E125" s="178">
        <v>0</v>
      </c>
      <c r="F125" s="178">
        <v>0</v>
      </c>
      <c r="G125" s="178">
        <f t="shared" si="39"/>
        <v>0</v>
      </c>
      <c r="H125" s="84" t="s">
        <v>363</v>
      </c>
    </row>
    <row r="126" spans="1:8">
      <c r="A126" s="85" t="s">
        <v>362</v>
      </c>
      <c r="B126" s="178">
        <v>0</v>
      </c>
      <c r="C126" s="178">
        <v>0</v>
      </c>
      <c r="D126" s="178">
        <f t="shared" si="38"/>
        <v>0</v>
      </c>
      <c r="E126" s="178">
        <v>0</v>
      </c>
      <c r="F126" s="178">
        <v>0</v>
      </c>
      <c r="G126" s="178">
        <f t="shared" si="39"/>
        <v>0</v>
      </c>
      <c r="H126" s="84" t="s">
        <v>361</v>
      </c>
    </row>
    <row r="127" spans="1:8">
      <c r="A127" s="85" t="s">
        <v>360</v>
      </c>
      <c r="B127" s="178">
        <v>0</v>
      </c>
      <c r="C127" s="178">
        <v>0</v>
      </c>
      <c r="D127" s="178">
        <f t="shared" si="38"/>
        <v>0</v>
      </c>
      <c r="E127" s="178">
        <v>0</v>
      </c>
      <c r="F127" s="178">
        <v>0</v>
      </c>
      <c r="G127" s="178">
        <f t="shared" si="39"/>
        <v>0</v>
      </c>
      <c r="H127" s="84" t="s">
        <v>359</v>
      </c>
    </row>
    <row r="128" spans="1:8">
      <c r="A128" s="85" t="s">
        <v>358</v>
      </c>
      <c r="B128" s="178">
        <v>0</v>
      </c>
      <c r="C128" s="178">
        <v>0</v>
      </c>
      <c r="D128" s="178">
        <f t="shared" si="38"/>
        <v>0</v>
      </c>
      <c r="E128" s="178">
        <v>0</v>
      </c>
      <c r="F128" s="178">
        <v>0</v>
      </c>
      <c r="G128" s="178">
        <f t="shared" si="39"/>
        <v>0</v>
      </c>
      <c r="H128" s="84" t="s">
        <v>357</v>
      </c>
    </row>
    <row r="129" spans="1:8">
      <c r="A129" s="85" t="s">
        <v>356</v>
      </c>
      <c r="B129" s="178">
        <v>0</v>
      </c>
      <c r="C129" s="178">
        <v>0</v>
      </c>
      <c r="D129" s="178">
        <f t="shared" si="38"/>
        <v>0</v>
      </c>
      <c r="E129" s="178">
        <v>0</v>
      </c>
      <c r="F129" s="178">
        <v>0</v>
      </c>
      <c r="G129" s="178">
        <f t="shared" si="39"/>
        <v>0</v>
      </c>
      <c r="H129" s="84" t="s">
        <v>355</v>
      </c>
    </row>
    <row r="130" spans="1:8">
      <c r="A130" s="85" t="s">
        <v>354</v>
      </c>
      <c r="B130" s="178">
        <v>0</v>
      </c>
      <c r="C130" s="178">
        <v>0</v>
      </c>
      <c r="D130" s="178">
        <f t="shared" si="38"/>
        <v>0</v>
      </c>
      <c r="E130" s="178">
        <v>0</v>
      </c>
      <c r="F130" s="178">
        <v>0</v>
      </c>
      <c r="G130" s="178">
        <f t="shared" si="39"/>
        <v>0</v>
      </c>
      <c r="H130" s="84" t="s">
        <v>353</v>
      </c>
    </row>
    <row r="131" spans="1:8">
      <c r="A131" s="85" t="s">
        <v>352</v>
      </c>
      <c r="B131" s="178">
        <v>0</v>
      </c>
      <c r="C131" s="178">
        <v>0</v>
      </c>
      <c r="D131" s="178">
        <f t="shared" si="38"/>
        <v>0</v>
      </c>
      <c r="E131" s="178">
        <v>0</v>
      </c>
      <c r="F131" s="178">
        <v>0</v>
      </c>
      <c r="G131" s="178">
        <f t="shared" si="39"/>
        <v>0</v>
      </c>
      <c r="H131" s="84" t="s">
        <v>351</v>
      </c>
    </row>
    <row r="132" spans="1:8">
      <c r="A132" s="85" t="s">
        <v>350</v>
      </c>
      <c r="B132" s="178">
        <v>0</v>
      </c>
      <c r="C132" s="178">
        <v>0</v>
      </c>
      <c r="D132" s="178">
        <f t="shared" si="38"/>
        <v>0</v>
      </c>
      <c r="E132" s="178">
        <v>0</v>
      </c>
      <c r="F132" s="178">
        <v>0</v>
      </c>
      <c r="G132" s="178">
        <f t="shared" si="39"/>
        <v>0</v>
      </c>
      <c r="H132" s="84" t="s">
        <v>349</v>
      </c>
    </row>
    <row r="133" spans="1:8">
      <c r="A133" s="87" t="s">
        <v>348</v>
      </c>
      <c r="B133" s="178">
        <f t="shared" ref="B133:G133" si="40">SUM(B134:B136)</f>
        <v>0</v>
      </c>
      <c r="C133" s="178">
        <f t="shared" si="40"/>
        <v>0</v>
      </c>
      <c r="D133" s="178">
        <f t="shared" si="40"/>
        <v>0</v>
      </c>
      <c r="E133" s="178">
        <f t="shared" si="40"/>
        <v>0</v>
      </c>
      <c r="F133" s="178">
        <f t="shared" si="40"/>
        <v>0</v>
      </c>
      <c r="G133" s="178">
        <f t="shared" si="40"/>
        <v>0</v>
      </c>
    </row>
    <row r="134" spans="1:8">
      <c r="A134" s="85" t="s">
        <v>347</v>
      </c>
      <c r="B134" s="178">
        <v>0</v>
      </c>
      <c r="C134" s="178">
        <v>0</v>
      </c>
      <c r="D134" s="178">
        <f>B134+C134</f>
        <v>0</v>
      </c>
      <c r="E134" s="178">
        <v>0</v>
      </c>
      <c r="F134" s="178">
        <v>0</v>
      </c>
      <c r="G134" s="178">
        <f>D134-E134</f>
        <v>0</v>
      </c>
      <c r="H134" s="84" t="s">
        <v>346</v>
      </c>
    </row>
    <row r="135" spans="1:8">
      <c r="A135" s="85" t="s">
        <v>345</v>
      </c>
      <c r="B135" s="178">
        <v>0</v>
      </c>
      <c r="C135" s="178">
        <v>0</v>
      </c>
      <c r="D135" s="178">
        <f>B135+C135</f>
        <v>0</v>
      </c>
      <c r="E135" s="178">
        <v>0</v>
      </c>
      <c r="F135" s="178">
        <v>0</v>
      </c>
      <c r="G135" s="178">
        <f>D135-E135</f>
        <v>0</v>
      </c>
      <c r="H135" s="84" t="s">
        <v>344</v>
      </c>
    </row>
    <row r="136" spans="1:8">
      <c r="A136" s="85" t="s">
        <v>343</v>
      </c>
      <c r="B136" s="178">
        <v>0</v>
      </c>
      <c r="C136" s="178">
        <v>0</v>
      </c>
      <c r="D136" s="178">
        <f>B136+C136</f>
        <v>0</v>
      </c>
      <c r="E136" s="178">
        <v>0</v>
      </c>
      <c r="F136" s="178">
        <v>0</v>
      </c>
      <c r="G136" s="178">
        <f>D136-E136</f>
        <v>0</v>
      </c>
      <c r="H136" s="84" t="s">
        <v>342</v>
      </c>
    </row>
    <row r="137" spans="1:8">
      <c r="A137" s="87" t="s">
        <v>341</v>
      </c>
      <c r="B137" s="178">
        <f t="shared" ref="B137:G137" si="41">SUM(B138:B142,B144:B145)</f>
        <v>0</v>
      </c>
      <c r="C137" s="178">
        <f t="shared" si="41"/>
        <v>0</v>
      </c>
      <c r="D137" s="178">
        <f t="shared" si="41"/>
        <v>0</v>
      </c>
      <c r="E137" s="178">
        <f t="shared" si="41"/>
        <v>0</v>
      </c>
      <c r="F137" s="178">
        <f t="shared" si="41"/>
        <v>0</v>
      </c>
      <c r="G137" s="178">
        <f t="shared" si="41"/>
        <v>0</v>
      </c>
    </row>
    <row r="138" spans="1:8">
      <c r="A138" s="85" t="s">
        <v>340</v>
      </c>
      <c r="B138" s="178">
        <v>0</v>
      </c>
      <c r="C138" s="178">
        <v>0</v>
      </c>
      <c r="D138" s="178">
        <f t="shared" ref="D138:D145" si="42">B138+C138</f>
        <v>0</v>
      </c>
      <c r="E138" s="178">
        <v>0</v>
      </c>
      <c r="F138" s="178">
        <v>0</v>
      </c>
      <c r="G138" s="178">
        <f t="shared" ref="G138:G145" si="43">D138-E138</f>
        <v>0</v>
      </c>
      <c r="H138" s="84" t="s">
        <v>339</v>
      </c>
    </row>
    <row r="139" spans="1:8">
      <c r="A139" s="85" t="s">
        <v>338</v>
      </c>
      <c r="B139" s="178">
        <v>0</v>
      </c>
      <c r="C139" s="178">
        <v>0</v>
      </c>
      <c r="D139" s="178">
        <f t="shared" si="42"/>
        <v>0</v>
      </c>
      <c r="E139" s="178">
        <v>0</v>
      </c>
      <c r="F139" s="178">
        <v>0</v>
      </c>
      <c r="G139" s="178">
        <f t="shared" si="43"/>
        <v>0</v>
      </c>
      <c r="H139" s="84" t="s">
        <v>337</v>
      </c>
    </row>
    <row r="140" spans="1:8">
      <c r="A140" s="85" t="s">
        <v>336</v>
      </c>
      <c r="B140" s="178">
        <v>0</v>
      </c>
      <c r="C140" s="178">
        <v>0</v>
      </c>
      <c r="D140" s="178">
        <f t="shared" si="42"/>
        <v>0</v>
      </c>
      <c r="E140" s="178">
        <v>0</v>
      </c>
      <c r="F140" s="178">
        <v>0</v>
      </c>
      <c r="G140" s="178">
        <f t="shared" si="43"/>
        <v>0</v>
      </c>
      <c r="H140" s="84" t="s">
        <v>335</v>
      </c>
    </row>
    <row r="141" spans="1:8">
      <c r="A141" s="85" t="s">
        <v>334</v>
      </c>
      <c r="B141" s="178">
        <v>0</v>
      </c>
      <c r="C141" s="178">
        <v>0</v>
      </c>
      <c r="D141" s="178">
        <f t="shared" si="42"/>
        <v>0</v>
      </c>
      <c r="E141" s="178">
        <v>0</v>
      </c>
      <c r="F141" s="178">
        <v>0</v>
      </c>
      <c r="G141" s="178">
        <f t="shared" si="43"/>
        <v>0</v>
      </c>
      <c r="H141" s="84" t="s">
        <v>333</v>
      </c>
    </row>
    <row r="142" spans="1:8">
      <c r="A142" s="85" t="s">
        <v>332</v>
      </c>
      <c r="B142" s="178">
        <v>0</v>
      </c>
      <c r="C142" s="178">
        <v>0</v>
      </c>
      <c r="D142" s="178">
        <f t="shared" si="42"/>
        <v>0</v>
      </c>
      <c r="E142" s="178">
        <v>0</v>
      </c>
      <c r="F142" s="178">
        <v>0</v>
      </c>
      <c r="G142" s="178">
        <f t="shared" si="43"/>
        <v>0</v>
      </c>
      <c r="H142" s="84" t="s">
        <v>331</v>
      </c>
    </row>
    <row r="143" spans="1:8">
      <c r="A143" s="85" t="s">
        <v>330</v>
      </c>
      <c r="B143" s="178">
        <v>0</v>
      </c>
      <c r="C143" s="178">
        <v>0</v>
      </c>
      <c r="D143" s="178">
        <f t="shared" si="42"/>
        <v>0</v>
      </c>
      <c r="E143" s="178">
        <v>0</v>
      </c>
      <c r="F143" s="178">
        <v>0</v>
      </c>
      <c r="G143" s="178">
        <f t="shared" si="43"/>
        <v>0</v>
      </c>
      <c r="H143" s="84"/>
    </row>
    <row r="144" spans="1:8">
      <c r="A144" s="85" t="s">
        <v>329</v>
      </c>
      <c r="B144" s="178">
        <v>0</v>
      </c>
      <c r="C144" s="178">
        <v>0</v>
      </c>
      <c r="D144" s="178">
        <f t="shared" si="42"/>
        <v>0</v>
      </c>
      <c r="E144" s="178">
        <v>0</v>
      </c>
      <c r="F144" s="178">
        <v>0</v>
      </c>
      <c r="G144" s="178">
        <f t="shared" si="43"/>
        <v>0</v>
      </c>
      <c r="H144" s="84" t="s">
        <v>328</v>
      </c>
    </row>
    <row r="145" spans="1:8">
      <c r="A145" s="85" t="s">
        <v>327</v>
      </c>
      <c r="B145" s="178">
        <v>0</v>
      </c>
      <c r="C145" s="178">
        <v>0</v>
      </c>
      <c r="D145" s="178">
        <f t="shared" si="42"/>
        <v>0</v>
      </c>
      <c r="E145" s="178">
        <v>0</v>
      </c>
      <c r="F145" s="178">
        <v>0</v>
      </c>
      <c r="G145" s="178">
        <f t="shared" si="43"/>
        <v>0</v>
      </c>
      <c r="H145" s="84" t="s">
        <v>326</v>
      </c>
    </row>
    <row r="146" spans="1:8">
      <c r="A146" s="87" t="s">
        <v>325</v>
      </c>
      <c r="B146" s="178">
        <f t="shared" ref="B146:G146" si="44">SUM(B147:B149)</f>
        <v>0</v>
      </c>
      <c r="C146" s="178">
        <f t="shared" si="44"/>
        <v>0</v>
      </c>
      <c r="D146" s="178">
        <f t="shared" si="44"/>
        <v>0</v>
      </c>
      <c r="E146" s="178">
        <f t="shared" si="44"/>
        <v>0</v>
      </c>
      <c r="F146" s="178">
        <f t="shared" si="44"/>
        <v>0</v>
      </c>
      <c r="G146" s="178">
        <f t="shared" si="44"/>
        <v>0</v>
      </c>
    </row>
    <row r="147" spans="1:8">
      <c r="A147" s="85" t="s">
        <v>324</v>
      </c>
      <c r="B147" s="178">
        <v>0</v>
      </c>
      <c r="C147" s="178">
        <v>0</v>
      </c>
      <c r="D147" s="178">
        <f>B147+C147</f>
        <v>0</v>
      </c>
      <c r="E147" s="178">
        <v>0</v>
      </c>
      <c r="F147" s="178">
        <v>0</v>
      </c>
      <c r="G147" s="178">
        <f>D147-E147</f>
        <v>0</v>
      </c>
      <c r="H147" s="84" t="s">
        <v>323</v>
      </c>
    </row>
    <row r="148" spans="1:8">
      <c r="A148" s="85" t="s">
        <v>322</v>
      </c>
      <c r="B148" s="178">
        <v>0</v>
      </c>
      <c r="C148" s="178">
        <v>0</v>
      </c>
      <c r="D148" s="178">
        <f>B148+C148</f>
        <v>0</v>
      </c>
      <c r="E148" s="178">
        <v>0</v>
      </c>
      <c r="F148" s="178">
        <v>0</v>
      </c>
      <c r="G148" s="178">
        <f>D148-E148</f>
        <v>0</v>
      </c>
      <c r="H148" s="84" t="s">
        <v>321</v>
      </c>
    </row>
    <row r="149" spans="1:8">
      <c r="A149" s="85" t="s">
        <v>320</v>
      </c>
      <c r="B149" s="178">
        <v>0</v>
      </c>
      <c r="C149" s="178">
        <v>0</v>
      </c>
      <c r="D149" s="178">
        <f>B149+C149</f>
        <v>0</v>
      </c>
      <c r="E149" s="178">
        <v>0</v>
      </c>
      <c r="F149" s="178">
        <v>0</v>
      </c>
      <c r="G149" s="178">
        <f>D149-E149</f>
        <v>0</v>
      </c>
      <c r="H149" s="84" t="s">
        <v>319</v>
      </c>
    </row>
    <row r="150" spans="1:8">
      <c r="A150" s="87" t="s">
        <v>318</v>
      </c>
      <c r="B150" s="178">
        <f t="shared" ref="B150:G150" si="45">SUM(B151:B157)</f>
        <v>0</v>
      </c>
      <c r="C150" s="178">
        <f t="shared" si="45"/>
        <v>0</v>
      </c>
      <c r="D150" s="178">
        <f t="shared" si="45"/>
        <v>0</v>
      </c>
      <c r="E150" s="178">
        <f t="shared" si="45"/>
        <v>0</v>
      </c>
      <c r="F150" s="178">
        <f t="shared" si="45"/>
        <v>0</v>
      </c>
      <c r="G150" s="178">
        <f t="shared" si="45"/>
        <v>0</v>
      </c>
    </row>
    <row r="151" spans="1:8">
      <c r="A151" s="85" t="s">
        <v>317</v>
      </c>
      <c r="B151" s="178">
        <v>0</v>
      </c>
      <c r="C151" s="178">
        <v>0</v>
      </c>
      <c r="D151" s="178">
        <f t="shared" ref="D151:D157" si="46">B151+C151</f>
        <v>0</v>
      </c>
      <c r="E151" s="178">
        <v>0</v>
      </c>
      <c r="F151" s="178">
        <v>0</v>
      </c>
      <c r="G151" s="178">
        <f t="shared" ref="G151:G157" si="47">D151-E151</f>
        <v>0</v>
      </c>
      <c r="H151" s="84" t="s">
        <v>316</v>
      </c>
    </row>
    <row r="152" spans="1:8">
      <c r="A152" s="85" t="s">
        <v>315</v>
      </c>
      <c r="B152" s="178">
        <v>0</v>
      </c>
      <c r="C152" s="178">
        <v>0</v>
      </c>
      <c r="D152" s="178">
        <f t="shared" si="46"/>
        <v>0</v>
      </c>
      <c r="E152" s="178">
        <v>0</v>
      </c>
      <c r="F152" s="178">
        <v>0</v>
      </c>
      <c r="G152" s="178">
        <f t="shared" si="47"/>
        <v>0</v>
      </c>
      <c r="H152" s="84" t="s">
        <v>314</v>
      </c>
    </row>
    <row r="153" spans="1:8">
      <c r="A153" s="85" t="s">
        <v>313</v>
      </c>
      <c r="B153" s="178">
        <v>0</v>
      </c>
      <c r="C153" s="178">
        <v>0</v>
      </c>
      <c r="D153" s="178">
        <f t="shared" si="46"/>
        <v>0</v>
      </c>
      <c r="E153" s="178">
        <v>0</v>
      </c>
      <c r="F153" s="178">
        <v>0</v>
      </c>
      <c r="G153" s="178">
        <f t="shared" si="47"/>
        <v>0</v>
      </c>
      <c r="H153" s="84" t="s">
        <v>312</v>
      </c>
    </row>
    <row r="154" spans="1:8">
      <c r="A154" s="86" t="s">
        <v>311</v>
      </c>
      <c r="B154" s="178">
        <v>0</v>
      </c>
      <c r="C154" s="178">
        <v>0</v>
      </c>
      <c r="D154" s="178">
        <f t="shared" si="46"/>
        <v>0</v>
      </c>
      <c r="E154" s="178">
        <v>0</v>
      </c>
      <c r="F154" s="178">
        <v>0</v>
      </c>
      <c r="G154" s="178">
        <f t="shared" si="47"/>
        <v>0</v>
      </c>
      <c r="H154" s="84" t="s">
        <v>310</v>
      </c>
    </row>
    <row r="155" spans="1:8">
      <c r="A155" s="85" t="s">
        <v>309</v>
      </c>
      <c r="B155" s="178">
        <v>0</v>
      </c>
      <c r="C155" s="178">
        <v>0</v>
      </c>
      <c r="D155" s="178">
        <f t="shared" si="46"/>
        <v>0</v>
      </c>
      <c r="E155" s="178">
        <v>0</v>
      </c>
      <c r="F155" s="178">
        <v>0</v>
      </c>
      <c r="G155" s="178">
        <f t="shared" si="47"/>
        <v>0</v>
      </c>
      <c r="H155" s="84" t="s">
        <v>308</v>
      </c>
    </row>
    <row r="156" spans="1:8">
      <c r="A156" s="85" t="s">
        <v>307</v>
      </c>
      <c r="B156" s="178">
        <v>0</v>
      </c>
      <c r="C156" s="178">
        <v>0</v>
      </c>
      <c r="D156" s="178">
        <f t="shared" si="46"/>
        <v>0</v>
      </c>
      <c r="E156" s="178">
        <v>0</v>
      </c>
      <c r="F156" s="178">
        <v>0</v>
      </c>
      <c r="G156" s="178">
        <f t="shared" si="47"/>
        <v>0</v>
      </c>
      <c r="H156" s="84" t="s">
        <v>306</v>
      </c>
    </row>
    <row r="157" spans="1:8">
      <c r="A157" s="85" t="s">
        <v>305</v>
      </c>
      <c r="B157" s="178">
        <v>0</v>
      </c>
      <c r="C157" s="178">
        <v>0</v>
      </c>
      <c r="D157" s="178">
        <f t="shared" si="46"/>
        <v>0</v>
      </c>
      <c r="E157" s="178">
        <v>0</v>
      </c>
      <c r="F157" s="178">
        <v>0</v>
      </c>
      <c r="G157" s="178">
        <f t="shared" si="47"/>
        <v>0</v>
      </c>
      <c r="H157" s="84" t="s">
        <v>304</v>
      </c>
    </row>
    <row r="158" spans="1:8">
      <c r="A158" s="83"/>
      <c r="B158" s="180"/>
      <c r="C158" s="180"/>
      <c r="D158" s="180"/>
      <c r="E158" s="180"/>
      <c r="F158" s="180"/>
      <c r="G158" s="180"/>
    </row>
    <row r="159" spans="1:8">
      <c r="A159" s="82" t="s">
        <v>303</v>
      </c>
      <c r="B159" s="177">
        <f t="shared" ref="B159:G159" si="48">B9+B84</f>
        <v>8861092.25</v>
      </c>
      <c r="C159" s="177">
        <f t="shared" si="48"/>
        <v>519893.01</v>
      </c>
      <c r="D159" s="177">
        <f t="shared" si="48"/>
        <v>9380985.2599999998</v>
      </c>
      <c r="E159" s="177">
        <f t="shared" si="48"/>
        <v>8132739.4900000002</v>
      </c>
      <c r="F159" s="177">
        <f t="shared" si="48"/>
        <v>8090124.3399999999</v>
      </c>
      <c r="G159" s="177">
        <f t="shared" si="48"/>
        <v>1248245.7699999998</v>
      </c>
    </row>
    <row r="160" spans="1:8">
      <c r="A160" s="41"/>
      <c r="B160" s="81"/>
      <c r="C160" s="81"/>
      <c r="D160" s="81"/>
      <c r="E160" s="81"/>
      <c r="F160" s="81"/>
      <c r="G160" s="8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BE965-55A0-4893-94AB-9E84B84E47B5}">
  <dimension ref="A1:G30"/>
  <sheetViews>
    <sheetView showGridLines="0" zoomScaleNormal="100" workbookViewId="0">
      <selection activeCell="B9" sqref="B9:G30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53.25" customHeight="1">
      <c r="A1" s="147" t="s">
        <v>523</v>
      </c>
      <c r="B1" s="147"/>
      <c r="C1" s="147"/>
      <c r="D1" s="147"/>
      <c r="E1" s="147"/>
      <c r="F1" s="147"/>
      <c r="G1" s="147"/>
    </row>
    <row r="2" spans="1:7">
      <c r="A2" s="132" t="s">
        <v>122</v>
      </c>
      <c r="B2" s="133"/>
      <c r="C2" s="133"/>
      <c r="D2" s="133"/>
      <c r="E2" s="133"/>
      <c r="F2" s="133"/>
      <c r="G2" s="134"/>
    </row>
    <row r="3" spans="1:7">
      <c r="A3" s="135" t="s">
        <v>509</v>
      </c>
      <c r="B3" s="136"/>
      <c r="C3" s="136"/>
      <c r="D3" s="136"/>
      <c r="E3" s="136"/>
      <c r="F3" s="136"/>
      <c r="G3" s="137"/>
    </row>
    <row r="4" spans="1:7">
      <c r="A4" s="135" t="s">
        <v>522</v>
      </c>
      <c r="B4" s="136"/>
      <c r="C4" s="136"/>
      <c r="D4" s="136"/>
      <c r="E4" s="136"/>
      <c r="F4" s="136"/>
      <c r="G4" s="137"/>
    </row>
    <row r="5" spans="1:7">
      <c r="A5" s="135" t="s">
        <v>189</v>
      </c>
      <c r="B5" s="136"/>
      <c r="C5" s="136"/>
      <c r="D5" s="136"/>
      <c r="E5" s="136"/>
      <c r="F5" s="136"/>
      <c r="G5" s="137"/>
    </row>
    <row r="6" spans="1:7">
      <c r="A6" s="138" t="s">
        <v>2</v>
      </c>
      <c r="B6" s="139"/>
      <c r="C6" s="139"/>
      <c r="D6" s="139"/>
      <c r="E6" s="139"/>
      <c r="F6" s="139"/>
      <c r="G6" s="140"/>
    </row>
    <row r="7" spans="1:7">
      <c r="A7" s="143" t="s">
        <v>4</v>
      </c>
      <c r="B7" s="151" t="s">
        <v>507</v>
      </c>
      <c r="C7" s="151"/>
      <c r="D7" s="151"/>
      <c r="E7" s="151"/>
      <c r="F7" s="151"/>
      <c r="G7" s="152" t="s">
        <v>506</v>
      </c>
    </row>
    <row r="8" spans="1:7" ht="30">
      <c r="A8" s="144"/>
      <c r="B8" s="97" t="s">
        <v>505</v>
      </c>
      <c r="C8" s="96" t="s">
        <v>296</v>
      </c>
      <c r="D8" s="97" t="s">
        <v>295</v>
      </c>
      <c r="E8" s="97" t="s">
        <v>201</v>
      </c>
      <c r="F8" s="97" t="s">
        <v>219</v>
      </c>
      <c r="G8" s="153"/>
    </row>
    <row r="9" spans="1:7">
      <c r="A9" s="78" t="s">
        <v>521</v>
      </c>
      <c r="B9" s="172">
        <f t="shared" ref="B9:G9" si="0">SUM(B10:B18)</f>
        <v>8861092.25</v>
      </c>
      <c r="C9" s="172">
        <f t="shared" si="0"/>
        <v>519893.01</v>
      </c>
      <c r="D9" s="172">
        <f t="shared" si="0"/>
        <v>9380985.2599999998</v>
      </c>
      <c r="E9" s="172">
        <f t="shared" si="0"/>
        <v>8132739.4900000002</v>
      </c>
      <c r="F9" s="172">
        <f t="shared" si="0"/>
        <v>8090124.3399999999</v>
      </c>
      <c r="G9" s="172">
        <f t="shared" si="0"/>
        <v>1248245.7699999996</v>
      </c>
    </row>
    <row r="10" spans="1:7">
      <c r="A10" s="95" t="s">
        <v>520</v>
      </c>
      <c r="B10" s="173">
        <v>8861092.25</v>
      </c>
      <c r="C10" s="173">
        <v>519893.01</v>
      </c>
      <c r="D10" s="174">
        <f t="shared" ref="D10:D17" si="1">B10+C10</f>
        <v>9380985.2599999998</v>
      </c>
      <c r="E10" s="173">
        <v>8132739.4900000002</v>
      </c>
      <c r="F10" s="173">
        <v>8090124.3399999999</v>
      </c>
      <c r="G10" s="174">
        <f t="shared" ref="G10:G17" si="2">D10-E10</f>
        <v>1248245.7699999996</v>
      </c>
    </row>
    <row r="11" spans="1:7">
      <c r="A11" s="95" t="s">
        <v>517</v>
      </c>
      <c r="B11" s="174">
        <v>0</v>
      </c>
      <c r="C11" s="174">
        <v>0</v>
      </c>
      <c r="D11" s="174">
        <f t="shared" si="1"/>
        <v>0</v>
      </c>
      <c r="E11" s="174">
        <v>0</v>
      </c>
      <c r="F11" s="174">
        <v>0</v>
      </c>
      <c r="G11" s="174">
        <f t="shared" si="2"/>
        <v>0</v>
      </c>
    </row>
    <row r="12" spans="1:7">
      <c r="A12" s="95" t="s">
        <v>516</v>
      </c>
      <c r="B12" s="174">
        <v>0</v>
      </c>
      <c r="C12" s="174">
        <v>0</v>
      </c>
      <c r="D12" s="174">
        <f t="shared" si="1"/>
        <v>0</v>
      </c>
      <c r="E12" s="174">
        <v>0</v>
      </c>
      <c r="F12" s="174">
        <v>0</v>
      </c>
      <c r="G12" s="174">
        <f t="shared" si="2"/>
        <v>0</v>
      </c>
    </row>
    <row r="13" spans="1:7">
      <c r="A13" s="95" t="s">
        <v>515</v>
      </c>
      <c r="B13" s="174">
        <v>0</v>
      </c>
      <c r="C13" s="174">
        <v>0</v>
      </c>
      <c r="D13" s="174">
        <f t="shared" si="1"/>
        <v>0</v>
      </c>
      <c r="E13" s="174">
        <v>0</v>
      </c>
      <c r="F13" s="174">
        <v>0</v>
      </c>
      <c r="G13" s="174">
        <f t="shared" si="2"/>
        <v>0</v>
      </c>
    </row>
    <row r="14" spans="1:7">
      <c r="A14" s="95" t="s">
        <v>514</v>
      </c>
      <c r="B14" s="174">
        <v>0</v>
      </c>
      <c r="C14" s="174">
        <v>0</v>
      </c>
      <c r="D14" s="174">
        <f t="shared" si="1"/>
        <v>0</v>
      </c>
      <c r="E14" s="174">
        <v>0</v>
      </c>
      <c r="F14" s="174">
        <v>0</v>
      </c>
      <c r="G14" s="174">
        <f t="shared" si="2"/>
        <v>0</v>
      </c>
    </row>
    <row r="15" spans="1:7">
      <c r="A15" s="95" t="s">
        <v>513</v>
      </c>
      <c r="B15" s="174">
        <v>0</v>
      </c>
      <c r="C15" s="174">
        <v>0</v>
      </c>
      <c r="D15" s="174">
        <f t="shared" si="1"/>
        <v>0</v>
      </c>
      <c r="E15" s="174">
        <v>0</v>
      </c>
      <c r="F15" s="174">
        <v>0</v>
      </c>
      <c r="G15" s="174">
        <f t="shared" si="2"/>
        <v>0</v>
      </c>
    </row>
    <row r="16" spans="1:7">
      <c r="A16" s="95" t="s">
        <v>512</v>
      </c>
      <c r="B16" s="174">
        <v>0</v>
      </c>
      <c r="C16" s="174">
        <v>0</v>
      </c>
      <c r="D16" s="174">
        <f t="shared" si="1"/>
        <v>0</v>
      </c>
      <c r="E16" s="174">
        <v>0</v>
      </c>
      <c r="F16" s="174">
        <v>0</v>
      </c>
      <c r="G16" s="174">
        <f t="shared" si="2"/>
        <v>0</v>
      </c>
    </row>
    <row r="17" spans="1:7">
      <c r="A17" s="95" t="s">
        <v>511</v>
      </c>
      <c r="B17" s="174">
        <v>0</v>
      </c>
      <c r="C17" s="174">
        <v>0</v>
      </c>
      <c r="D17" s="174">
        <f t="shared" si="1"/>
        <v>0</v>
      </c>
      <c r="E17" s="174">
        <v>0</v>
      </c>
      <c r="F17" s="174">
        <v>0</v>
      </c>
      <c r="G17" s="174">
        <f t="shared" si="2"/>
        <v>0</v>
      </c>
    </row>
    <row r="18" spans="1:7">
      <c r="A18" s="35" t="s">
        <v>125</v>
      </c>
      <c r="B18" s="175"/>
      <c r="C18" s="175"/>
      <c r="D18" s="175"/>
      <c r="E18" s="175"/>
      <c r="F18" s="175"/>
      <c r="G18" s="175"/>
    </row>
    <row r="19" spans="1:7">
      <c r="A19" s="11" t="s">
        <v>519</v>
      </c>
      <c r="B19" s="176">
        <f t="shared" ref="B19:G19" si="3">SUM(B20:B28)</f>
        <v>0</v>
      </c>
      <c r="C19" s="176">
        <f t="shared" si="3"/>
        <v>0</v>
      </c>
      <c r="D19" s="176">
        <f t="shared" si="3"/>
        <v>0</v>
      </c>
      <c r="E19" s="176">
        <f t="shared" si="3"/>
        <v>0</v>
      </c>
      <c r="F19" s="176">
        <f t="shared" si="3"/>
        <v>0</v>
      </c>
      <c r="G19" s="176">
        <f t="shared" si="3"/>
        <v>0</v>
      </c>
    </row>
    <row r="20" spans="1:7">
      <c r="A20" s="95" t="s">
        <v>518</v>
      </c>
      <c r="B20" s="174">
        <v>0</v>
      </c>
      <c r="C20" s="174">
        <v>0</v>
      </c>
      <c r="D20" s="174">
        <f t="shared" ref="D20:D29" si="4">B20+C20</f>
        <v>0</v>
      </c>
      <c r="E20" s="174">
        <v>0</v>
      </c>
      <c r="F20" s="174">
        <v>0</v>
      </c>
      <c r="G20" s="174">
        <f t="shared" ref="G20:G29" si="5">D20-E20</f>
        <v>0</v>
      </c>
    </row>
    <row r="21" spans="1:7">
      <c r="A21" s="95" t="s">
        <v>517</v>
      </c>
      <c r="B21" s="174">
        <v>0</v>
      </c>
      <c r="C21" s="174">
        <v>0</v>
      </c>
      <c r="D21" s="174">
        <f t="shared" si="4"/>
        <v>0</v>
      </c>
      <c r="E21" s="174">
        <v>0</v>
      </c>
      <c r="F21" s="174">
        <v>0</v>
      </c>
      <c r="G21" s="174">
        <f t="shared" si="5"/>
        <v>0</v>
      </c>
    </row>
    <row r="22" spans="1:7">
      <c r="A22" s="95" t="s">
        <v>516</v>
      </c>
      <c r="B22" s="174">
        <v>0</v>
      </c>
      <c r="C22" s="174">
        <v>0</v>
      </c>
      <c r="D22" s="174">
        <f t="shared" si="4"/>
        <v>0</v>
      </c>
      <c r="E22" s="174">
        <v>0</v>
      </c>
      <c r="F22" s="174">
        <v>0</v>
      </c>
      <c r="G22" s="174">
        <f t="shared" si="5"/>
        <v>0</v>
      </c>
    </row>
    <row r="23" spans="1:7">
      <c r="A23" s="95" t="s">
        <v>515</v>
      </c>
      <c r="B23" s="174">
        <v>0</v>
      </c>
      <c r="C23" s="174">
        <v>0</v>
      </c>
      <c r="D23" s="174">
        <f t="shared" si="4"/>
        <v>0</v>
      </c>
      <c r="E23" s="174">
        <v>0</v>
      </c>
      <c r="F23" s="174">
        <v>0</v>
      </c>
      <c r="G23" s="174">
        <f t="shared" si="5"/>
        <v>0</v>
      </c>
    </row>
    <row r="24" spans="1:7">
      <c r="A24" s="95" t="s">
        <v>514</v>
      </c>
      <c r="B24" s="174">
        <v>0</v>
      </c>
      <c r="C24" s="174">
        <v>0</v>
      </c>
      <c r="D24" s="174">
        <f t="shared" si="4"/>
        <v>0</v>
      </c>
      <c r="E24" s="174">
        <v>0</v>
      </c>
      <c r="F24" s="174">
        <v>0</v>
      </c>
      <c r="G24" s="174">
        <f t="shared" si="5"/>
        <v>0</v>
      </c>
    </row>
    <row r="25" spans="1:7">
      <c r="A25" s="95" t="s">
        <v>513</v>
      </c>
      <c r="B25" s="174">
        <v>0</v>
      </c>
      <c r="C25" s="174">
        <v>0</v>
      </c>
      <c r="D25" s="174">
        <f t="shared" si="4"/>
        <v>0</v>
      </c>
      <c r="E25" s="174">
        <v>0</v>
      </c>
      <c r="F25" s="174">
        <v>0</v>
      </c>
      <c r="G25" s="174">
        <f t="shared" si="5"/>
        <v>0</v>
      </c>
    </row>
    <row r="26" spans="1:7">
      <c r="A26" s="95" t="s">
        <v>512</v>
      </c>
      <c r="B26" s="174">
        <v>0</v>
      </c>
      <c r="C26" s="174">
        <v>0</v>
      </c>
      <c r="D26" s="174">
        <f t="shared" si="4"/>
        <v>0</v>
      </c>
      <c r="E26" s="174">
        <v>0</v>
      </c>
      <c r="F26" s="174">
        <v>0</v>
      </c>
      <c r="G26" s="174">
        <f t="shared" si="5"/>
        <v>0</v>
      </c>
    </row>
    <row r="27" spans="1:7">
      <c r="A27" s="95" t="s">
        <v>511</v>
      </c>
      <c r="B27" s="174">
        <v>0</v>
      </c>
      <c r="C27" s="174">
        <v>0</v>
      </c>
      <c r="D27" s="174">
        <f t="shared" si="4"/>
        <v>0</v>
      </c>
      <c r="E27" s="174">
        <v>0</v>
      </c>
      <c r="F27" s="174">
        <v>0</v>
      </c>
      <c r="G27" s="174">
        <f t="shared" si="5"/>
        <v>0</v>
      </c>
    </row>
    <row r="28" spans="1:7">
      <c r="A28" s="35" t="s">
        <v>125</v>
      </c>
      <c r="B28" s="175"/>
      <c r="C28" s="175"/>
      <c r="D28" s="174">
        <f t="shared" si="4"/>
        <v>0</v>
      </c>
      <c r="E28" s="174"/>
      <c r="F28" s="174"/>
      <c r="G28" s="174">
        <f t="shared" si="5"/>
        <v>0</v>
      </c>
    </row>
    <row r="29" spans="1:7">
      <c r="A29" s="11" t="s">
        <v>303</v>
      </c>
      <c r="B29" s="176">
        <f>B9+B19</f>
        <v>8861092.25</v>
      </c>
      <c r="C29" s="176">
        <f>C9+C19</f>
        <v>519893.01</v>
      </c>
      <c r="D29" s="176">
        <f t="shared" si="4"/>
        <v>9380985.2599999998</v>
      </c>
      <c r="E29" s="176">
        <f>E9+E19</f>
        <v>8132739.4900000002</v>
      </c>
      <c r="F29" s="176">
        <f>F9+F19</f>
        <v>8090124.3399999999</v>
      </c>
      <c r="G29" s="176">
        <f t="shared" si="5"/>
        <v>1248245.7699999996</v>
      </c>
    </row>
    <row r="30" spans="1:7">
      <c r="A30" s="41"/>
      <c r="B30" s="94"/>
      <c r="C30" s="94"/>
      <c r="D30" s="94"/>
      <c r="E30" s="94"/>
      <c r="F30" s="94"/>
      <c r="G30" s="94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7CBC-8C75-45F1-B698-4941B25807C4}">
  <dimension ref="A1:H78"/>
  <sheetViews>
    <sheetView topLeftCell="A64" zoomScaleNormal="100" workbookViewId="0">
      <selection activeCell="B9" sqref="B9:G78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154" t="s">
        <v>620</v>
      </c>
      <c r="B1" s="155"/>
      <c r="C1" s="155"/>
      <c r="D1" s="155"/>
      <c r="E1" s="155"/>
      <c r="F1" s="155"/>
      <c r="G1" s="155"/>
    </row>
    <row r="2" spans="1:8">
      <c r="A2" s="132" t="s">
        <v>122</v>
      </c>
      <c r="B2" s="133"/>
      <c r="C2" s="133"/>
      <c r="D2" s="133"/>
      <c r="E2" s="133"/>
      <c r="F2" s="133"/>
      <c r="G2" s="134"/>
    </row>
    <row r="3" spans="1:8">
      <c r="A3" s="135" t="s">
        <v>619</v>
      </c>
      <c r="B3" s="136"/>
      <c r="C3" s="136"/>
      <c r="D3" s="136"/>
      <c r="E3" s="136"/>
      <c r="F3" s="136"/>
      <c r="G3" s="137"/>
    </row>
    <row r="4" spans="1:8">
      <c r="A4" s="135" t="s">
        <v>618</v>
      </c>
      <c r="B4" s="136"/>
      <c r="C4" s="136"/>
      <c r="D4" s="136"/>
      <c r="E4" s="136"/>
      <c r="F4" s="136"/>
      <c r="G4" s="137"/>
    </row>
    <row r="5" spans="1:8">
      <c r="A5" s="135" t="s">
        <v>189</v>
      </c>
      <c r="B5" s="136"/>
      <c r="C5" s="136"/>
      <c r="D5" s="136"/>
      <c r="E5" s="136"/>
      <c r="F5" s="136"/>
      <c r="G5" s="137"/>
    </row>
    <row r="6" spans="1:8">
      <c r="A6" s="138" t="s">
        <v>2</v>
      </c>
      <c r="B6" s="139"/>
      <c r="C6" s="139"/>
      <c r="D6" s="139"/>
      <c r="E6" s="139"/>
      <c r="F6" s="139"/>
      <c r="G6" s="140"/>
    </row>
    <row r="7" spans="1:8">
      <c r="A7" s="136" t="s">
        <v>4</v>
      </c>
      <c r="B7" s="138" t="s">
        <v>507</v>
      </c>
      <c r="C7" s="139"/>
      <c r="D7" s="139"/>
      <c r="E7" s="139"/>
      <c r="F7" s="140"/>
      <c r="G7" s="149" t="s">
        <v>617</v>
      </c>
    </row>
    <row r="8" spans="1:8" ht="30">
      <c r="A8" s="136"/>
      <c r="B8" s="79" t="s">
        <v>505</v>
      </c>
      <c r="C8" s="32" t="s">
        <v>616</v>
      </c>
      <c r="D8" s="79" t="s">
        <v>503</v>
      </c>
      <c r="E8" s="79" t="s">
        <v>201</v>
      </c>
      <c r="F8" s="101" t="s">
        <v>219</v>
      </c>
      <c r="G8" s="148"/>
    </row>
    <row r="9" spans="1:8">
      <c r="A9" s="78" t="s">
        <v>615</v>
      </c>
      <c r="B9" s="166">
        <f t="shared" ref="B9:G9" si="0">B10+B19+B27+B37</f>
        <v>8861092.25</v>
      </c>
      <c r="C9" s="166">
        <f t="shared" si="0"/>
        <v>519893.01</v>
      </c>
      <c r="D9" s="166">
        <f t="shared" si="0"/>
        <v>9380985.2599999998</v>
      </c>
      <c r="E9" s="166">
        <f t="shared" si="0"/>
        <v>8132739.4900000002</v>
      </c>
      <c r="F9" s="166">
        <f t="shared" si="0"/>
        <v>8090124.3399999999</v>
      </c>
      <c r="G9" s="166">
        <f t="shared" si="0"/>
        <v>1248245.7699999996</v>
      </c>
    </row>
    <row r="10" spans="1:8">
      <c r="A10" s="51" t="s">
        <v>614</v>
      </c>
      <c r="B10" s="167">
        <f t="shared" ref="B10:G10" si="1">SUM(B11:B18)</f>
        <v>8861092.25</v>
      </c>
      <c r="C10" s="167">
        <f t="shared" si="1"/>
        <v>519893.01</v>
      </c>
      <c r="D10" s="167">
        <f t="shared" si="1"/>
        <v>9380985.2599999998</v>
      </c>
      <c r="E10" s="167">
        <f t="shared" si="1"/>
        <v>8132739.4900000002</v>
      </c>
      <c r="F10" s="167">
        <f t="shared" si="1"/>
        <v>8090124.3399999999</v>
      </c>
      <c r="G10" s="167">
        <f t="shared" si="1"/>
        <v>1248245.7699999996</v>
      </c>
    </row>
    <row r="11" spans="1:8">
      <c r="A11" s="74" t="s">
        <v>582</v>
      </c>
      <c r="B11" s="167">
        <v>0</v>
      </c>
      <c r="C11" s="167">
        <v>0</v>
      </c>
      <c r="D11" s="167">
        <f t="shared" ref="D11:D18" si="2">B11+C11</f>
        <v>0</v>
      </c>
      <c r="E11" s="167">
        <v>0</v>
      </c>
      <c r="F11" s="167">
        <v>0</v>
      </c>
      <c r="G11" s="167">
        <f t="shared" ref="G11:G18" si="3">D11-E11</f>
        <v>0</v>
      </c>
      <c r="H11" s="99" t="s">
        <v>613</v>
      </c>
    </row>
    <row r="12" spans="1:8">
      <c r="A12" s="74" t="s">
        <v>580</v>
      </c>
      <c r="B12" s="167">
        <v>0</v>
      </c>
      <c r="C12" s="167">
        <v>0</v>
      </c>
      <c r="D12" s="167">
        <f t="shared" si="2"/>
        <v>0</v>
      </c>
      <c r="E12" s="167">
        <v>0</v>
      </c>
      <c r="F12" s="167">
        <v>0</v>
      </c>
      <c r="G12" s="167">
        <f t="shared" si="3"/>
        <v>0</v>
      </c>
      <c r="H12" s="99" t="s">
        <v>612</v>
      </c>
    </row>
    <row r="13" spans="1:8">
      <c r="A13" s="74" t="s">
        <v>578</v>
      </c>
      <c r="B13" s="168">
        <v>8861092.25</v>
      </c>
      <c r="C13" s="168">
        <v>519893.01</v>
      </c>
      <c r="D13" s="167">
        <f t="shared" si="2"/>
        <v>9380985.2599999998</v>
      </c>
      <c r="E13" s="168">
        <v>8132739.4900000002</v>
      </c>
      <c r="F13" s="168">
        <v>8090124.3399999999</v>
      </c>
      <c r="G13" s="167">
        <f t="shared" si="3"/>
        <v>1248245.7699999996</v>
      </c>
      <c r="H13" s="99" t="s">
        <v>611</v>
      </c>
    </row>
    <row r="14" spans="1:8">
      <c r="A14" s="74" t="s">
        <v>576</v>
      </c>
      <c r="B14" s="167">
        <v>0</v>
      </c>
      <c r="C14" s="167">
        <v>0</v>
      </c>
      <c r="D14" s="167">
        <f t="shared" si="2"/>
        <v>0</v>
      </c>
      <c r="E14" s="167">
        <v>0</v>
      </c>
      <c r="F14" s="167">
        <v>0</v>
      </c>
      <c r="G14" s="167">
        <f t="shared" si="3"/>
        <v>0</v>
      </c>
      <c r="H14" s="99" t="s">
        <v>610</v>
      </c>
    </row>
    <row r="15" spans="1:8">
      <c r="A15" s="74" t="s">
        <v>574</v>
      </c>
      <c r="B15" s="167">
        <v>0</v>
      </c>
      <c r="C15" s="167">
        <v>0</v>
      </c>
      <c r="D15" s="167">
        <f t="shared" si="2"/>
        <v>0</v>
      </c>
      <c r="E15" s="167">
        <v>0</v>
      </c>
      <c r="F15" s="167">
        <v>0</v>
      </c>
      <c r="G15" s="167">
        <f t="shared" si="3"/>
        <v>0</v>
      </c>
      <c r="H15" s="99" t="s">
        <v>609</v>
      </c>
    </row>
    <row r="16" spans="1:8">
      <c r="A16" s="74" t="s">
        <v>572</v>
      </c>
      <c r="B16" s="167">
        <v>0</v>
      </c>
      <c r="C16" s="167">
        <v>0</v>
      </c>
      <c r="D16" s="167">
        <f t="shared" si="2"/>
        <v>0</v>
      </c>
      <c r="E16" s="167">
        <v>0</v>
      </c>
      <c r="F16" s="167">
        <v>0</v>
      </c>
      <c r="G16" s="167">
        <f t="shared" si="3"/>
        <v>0</v>
      </c>
      <c r="H16" s="99" t="s">
        <v>608</v>
      </c>
    </row>
    <row r="17" spans="1:8">
      <c r="A17" s="74" t="s">
        <v>570</v>
      </c>
      <c r="B17" s="167">
        <v>0</v>
      </c>
      <c r="C17" s="167">
        <v>0</v>
      </c>
      <c r="D17" s="167">
        <f t="shared" si="2"/>
        <v>0</v>
      </c>
      <c r="E17" s="167">
        <v>0</v>
      </c>
      <c r="F17" s="167">
        <v>0</v>
      </c>
      <c r="G17" s="167">
        <f t="shared" si="3"/>
        <v>0</v>
      </c>
      <c r="H17" s="99" t="s">
        <v>607</v>
      </c>
    </row>
    <row r="18" spans="1:8">
      <c r="A18" s="74" t="s">
        <v>568</v>
      </c>
      <c r="B18" s="167">
        <v>0</v>
      </c>
      <c r="C18" s="167">
        <v>0</v>
      </c>
      <c r="D18" s="167">
        <f t="shared" si="2"/>
        <v>0</v>
      </c>
      <c r="E18" s="167">
        <v>0</v>
      </c>
      <c r="F18" s="167">
        <v>0</v>
      </c>
      <c r="G18" s="167">
        <f t="shared" si="3"/>
        <v>0</v>
      </c>
      <c r="H18" s="99" t="s">
        <v>606</v>
      </c>
    </row>
    <row r="19" spans="1:8">
      <c r="A19" s="51" t="s">
        <v>566</v>
      </c>
      <c r="B19" s="167">
        <f t="shared" ref="B19:G19" si="4">SUM(B20:B26)</f>
        <v>0</v>
      </c>
      <c r="C19" s="167">
        <f t="shared" si="4"/>
        <v>0</v>
      </c>
      <c r="D19" s="167">
        <f t="shared" si="4"/>
        <v>0</v>
      </c>
      <c r="E19" s="167">
        <f t="shared" si="4"/>
        <v>0</v>
      </c>
      <c r="F19" s="167">
        <f t="shared" si="4"/>
        <v>0</v>
      </c>
      <c r="G19" s="167">
        <f t="shared" si="4"/>
        <v>0</v>
      </c>
    </row>
    <row r="20" spans="1:8">
      <c r="A20" s="74" t="s">
        <v>565</v>
      </c>
      <c r="B20" s="167">
        <v>0</v>
      </c>
      <c r="C20" s="167">
        <v>0</v>
      </c>
      <c r="D20" s="167">
        <f t="shared" ref="D20:D26" si="5">B20+C20</f>
        <v>0</v>
      </c>
      <c r="E20" s="167">
        <v>0</v>
      </c>
      <c r="F20" s="167">
        <v>0</v>
      </c>
      <c r="G20" s="167">
        <f t="shared" ref="G20:G26" si="6">D20-E20</f>
        <v>0</v>
      </c>
      <c r="H20" s="99" t="s">
        <v>605</v>
      </c>
    </row>
    <row r="21" spans="1:8">
      <c r="A21" s="74" t="s">
        <v>563</v>
      </c>
      <c r="B21" s="167">
        <v>0</v>
      </c>
      <c r="C21" s="167">
        <v>0</v>
      </c>
      <c r="D21" s="167">
        <f t="shared" si="5"/>
        <v>0</v>
      </c>
      <c r="E21" s="167">
        <v>0</v>
      </c>
      <c r="F21" s="167">
        <v>0</v>
      </c>
      <c r="G21" s="167">
        <f t="shared" si="6"/>
        <v>0</v>
      </c>
      <c r="H21" s="99" t="s">
        <v>604</v>
      </c>
    </row>
    <row r="22" spans="1:8">
      <c r="A22" s="74" t="s">
        <v>561</v>
      </c>
      <c r="B22" s="167">
        <v>0</v>
      </c>
      <c r="C22" s="167">
        <v>0</v>
      </c>
      <c r="D22" s="167">
        <f t="shared" si="5"/>
        <v>0</v>
      </c>
      <c r="E22" s="167">
        <v>0</v>
      </c>
      <c r="F22" s="167">
        <v>0</v>
      </c>
      <c r="G22" s="167">
        <f t="shared" si="6"/>
        <v>0</v>
      </c>
      <c r="H22" s="99" t="s">
        <v>603</v>
      </c>
    </row>
    <row r="23" spans="1:8">
      <c r="A23" s="74" t="s">
        <v>559</v>
      </c>
      <c r="B23" s="167">
        <v>0</v>
      </c>
      <c r="C23" s="167">
        <v>0</v>
      </c>
      <c r="D23" s="167">
        <f t="shared" si="5"/>
        <v>0</v>
      </c>
      <c r="E23" s="167">
        <v>0</v>
      </c>
      <c r="F23" s="167">
        <v>0</v>
      </c>
      <c r="G23" s="167">
        <f t="shared" si="6"/>
        <v>0</v>
      </c>
      <c r="H23" s="99" t="s">
        <v>602</v>
      </c>
    </row>
    <row r="24" spans="1:8">
      <c r="A24" s="74" t="s">
        <v>557</v>
      </c>
      <c r="B24" s="167">
        <v>0</v>
      </c>
      <c r="C24" s="167">
        <v>0</v>
      </c>
      <c r="D24" s="167">
        <f t="shared" si="5"/>
        <v>0</v>
      </c>
      <c r="E24" s="167">
        <v>0</v>
      </c>
      <c r="F24" s="167">
        <v>0</v>
      </c>
      <c r="G24" s="167">
        <f t="shared" si="6"/>
        <v>0</v>
      </c>
      <c r="H24" s="99" t="s">
        <v>601</v>
      </c>
    </row>
    <row r="25" spans="1:8">
      <c r="A25" s="74" t="s">
        <v>555</v>
      </c>
      <c r="B25" s="167">
        <v>0</v>
      </c>
      <c r="C25" s="167">
        <v>0</v>
      </c>
      <c r="D25" s="167">
        <f t="shared" si="5"/>
        <v>0</v>
      </c>
      <c r="E25" s="167">
        <v>0</v>
      </c>
      <c r="F25" s="167">
        <v>0</v>
      </c>
      <c r="G25" s="167">
        <f t="shared" si="6"/>
        <v>0</v>
      </c>
      <c r="H25" s="99" t="s">
        <v>600</v>
      </c>
    </row>
    <row r="26" spans="1:8">
      <c r="A26" s="74" t="s">
        <v>553</v>
      </c>
      <c r="B26" s="167">
        <v>0</v>
      </c>
      <c r="C26" s="167">
        <v>0</v>
      </c>
      <c r="D26" s="167">
        <f t="shared" si="5"/>
        <v>0</v>
      </c>
      <c r="E26" s="167">
        <v>0</v>
      </c>
      <c r="F26" s="167">
        <v>0</v>
      </c>
      <c r="G26" s="167">
        <f t="shared" si="6"/>
        <v>0</v>
      </c>
      <c r="H26" s="99" t="s">
        <v>599</v>
      </c>
    </row>
    <row r="27" spans="1:8">
      <c r="A27" s="51" t="s">
        <v>551</v>
      </c>
      <c r="B27" s="167">
        <f t="shared" ref="B27:G27" si="7">SUM(B28:B36)</f>
        <v>0</v>
      </c>
      <c r="C27" s="167">
        <f t="shared" si="7"/>
        <v>0</v>
      </c>
      <c r="D27" s="167">
        <f t="shared" si="7"/>
        <v>0</v>
      </c>
      <c r="E27" s="167">
        <f t="shared" si="7"/>
        <v>0</v>
      </c>
      <c r="F27" s="167">
        <f t="shared" si="7"/>
        <v>0</v>
      </c>
      <c r="G27" s="167">
        <f t="shared" si="7"/>
        <v>0</v>
      </c>
    </row>
    <row r="28" spans="1:8">
      <c r="A28" s="72" t="s">
        <v>550</v>
      </c>
      <c r="B28" s="167">
        <v>0</v>
      </c>
      <c r="C28" s="167">
        <v>0</v>
      </c>
      <c r="D28" s="167">
        <f t="shared" ref="D28:D36" si="8">B28+C28</f>
        <v>0</v>
      </c>
      <c r="E28" s="167">
        <v>0</v>
      </c>
      <c r="F28" s="167">
        <v>0</v>
      </c>
      <c r="G28" s="167">
        <f t="shared" ref="G28:G36" si="9">D28-E28</f>
        <v>0</v>
      </c>
      <c r="H28" s="99" t="s">
        <v>598</v>
      </c>
    </row>
    <row r="29" spans="1:8">
      <c r="A29" s="74" t="s">
        <v>548</v>
      </c>
      <c r="B29" s="167">
        <v>0</v>
      </c>
      <c r="C29" s="167">
        <v>0</v>
      </c>
      <c r="D29" s="167">
        <f t="shared" si="8"/>
        <v>0</v>
      </c>
      <c r="E29" s="167">
        <v>0</v>
      </c>
      <c r="F29" s="167">
        <v>0</v>
      </c>
      <c r="G29" s="167">
        <f t="shared" si="9"/>
        <v>0</v>
      </c>
      <c r="H29" s="99" t="s">
        <v>597</v>
      </c>
    </row>
    <row r="30" spans="1:8">
      <c r="A30" s="74" t="s">
        <v>546</v>
      </c>
      <c r="B30" s="167">
        <v>0</v>
      </c>
      <c r="C30" s="167">
        <v>0</v>
      </c>
      <c r="D30" s="167">
        <f t="shared" si="8"/>
        <v>0</v>
      </c>
      <c r="E30" s="167">
        <v>0</v>
      </c>
      <c r="F30" s="167">
        <v>0</v>
      </c>
      <c r="G30" s="167">
        <f t="shared" si="9"/>
        <v>0</v>
      </c>
      <c r="H30" s="99" t="s">
        <v>596</v>
      </c>
    </row>
    <row r="31" spans="1:8">
      <c r="A31" s="74" t="s">
        <v>544</v>
      </c>
      <c r="B31" s="167">
        <v>0</v>
      </c>
      <c r="C31" s="167">
        <v>0</v>
      </c>
      <c r="D31" s="167">
        <f t="shared" si="8"/>
        <v>0</v>
      </c>
      <c r="E31" s="167">
        <v>0</v>
      </c>
      <c r="F31" s="167">
        <v>0</v>
      </c>
      <c r="G31" s="167">
        <f t="shared" si="9"/>
        <v>0</v>
      </c>
      <c r="H31" s="99" t="s">
        <v>595</v>
      </c>
    </row>
    <row r="32" spans="1:8">
      <c r="A32" s="74" t="s">
        <v>542</v>
      </c>
      <c r="B32" s="167">
        <v>0</v>
      </c>
      <c r="C32" s="167">
        <v>0</v>
      </c>
      <c r="D32" s="167">
        <f t="shared" si="8"/>
        <v>0</v>
      </c>
      <c r="E32" s="167">
        <v>0</v>
      </c>
      <c r="F32" s="167">
        <v>0</v>
      </c>
      <c r="G32" s="167">
        <f t="shared" si="9"/>
        <v>0</v>
      </c>
      <c r="H32" s="99" t="s">
        <v>594</v>
      </c>
    </row>
    <row r="33" spans="1:8">
      <c r="A33" s="74" t="s">
        <v>540</v>
      </c>
      <c r="B33" s="167">
        <v>0</v>
      </c>
      <c r="C33" s="167">
        <v>0</v>
      </c>
      <c r="D33" s="167">
        <f t="shared" si="8"/>
        <v>0</v>
      </c>
      <c r="E33" s="167">
        <v>0</v>
      </c>
      <c r="F33" s="167">
        <v>0</v>
      </c>
      <c r="G33" s="167">
        <f t="shared" si="9"/>
        <v>0</v>
      </c>
      <c r="H33" s="99" t="s">
        <v>593</v>
      </c>
    </row>
    <row r="34" spans="1:8">
      <c r="A34" s="74" t="s">
        <v>538</v>
      </c>
      <c r="B34" s="167">
        <v>0</v>
      </c>
      <c r="C34" s="167">
        <v>0</v>
      </c>
      <c r="D34" s="167">
        <f t="shared" si="8"/>
        <v>0</v>
      </c>
      <c r="E34" s="167">
        <v>0</v>
      </c>
      <c r="F34" s="167">
        <v>0</v>
      </c>
      <c r="G34" s="167">
        <f t="shared" si="9"/>
        <v>0</v>
      </c>
      <c r="H34" s="99" t="s">
        <v>592</v>
      </c>
    </row>
    <row r="35" spans="1:8">
      <c r="A35" s="74" t="s">
        <v>536</v>
      </c>
      <c r="B35" s="167">
        <v>0</v>
      </c>
      <c r="C35" s="167">
        <v>0</v>
      </c>
      <c r="D35" s="167">
        <f t="shared" si="8"/>
        <v>0</v>
      </c>
      <c r="E35" s="167">
        <v>0</v>
      </c>
      <c r="F35" s="167">
        <v>0</v>
      </c>
      <c r="G35" s="167">
        <f t="shared" si="9"/>
        <v>0</v>
      </c>
      <c r="H35" s="99" t="s">
        <v>591</v>
      </c>
    </row>
    <row r="36" spans="1:8">
      <c r="A36" s="74" t="s">
        <v>534</v>
      </c>
      <c r="B36" s="167">
        <v>0</v>
      </c>
      <c r="C36" s="167">
        <v>0</v>
      </c>
      <c r="D36" s="167">
        <f t="shared" si="8"/>
        <v>0</v>
      </c>
      <c r="E36" s="167">
        <v>0</v>
      </c>
      <c r="F36" s="167">
        <v>0</v>
      </c>
      <c r="G36" s="167">
        <f t="shared" si="9"/>
        <v>0</v>
      </c>
      <c r="H36" s="99" t="s">
        <v>590</v>
      </c>
    </row>
    <row r="37" spans="1:8" ht="30">
      <c r="A37" s="100" t="s">
        <v>589</v>
      </c>
      <c r="B37" s="167">
        <f t="shared" ref="B37:G37" si="10">SUM(B38:B41)</f>
        <v>0</v>
      </c>
      <c r="C37" s="167">
        <f t="shared" si="10"/>
        <v>0</v>
      </c>
      <c r="D37" s="167">
        <f t="shared" si="10"/>
        <v>0</v>
      </c>
      <c r="E37" s="167">
        <f t="shared" si="10"/>
        <v>0</v>
      </c>
      <c r="F37" s="167">
        <f t="shared" si="10"/>
        <v>0</v>
      </c>
      <c r="G37" s="167">
        <f t="shared" si="10"/>
        <v>0</v>
      </c>
    </row>
    <row r="38" spans="1:8" ht="30">
      <c r="A38" s="72" t="s">
        <v>531</v>
      </c>
      <c r="B38" s="167">
        <v>0</v>
      </c>
      <c r="C38" s="167">
        <v>0</v>
      </c>
      <c r="D38" s="167">
        <f>B38+C38</f>
        <v>0</v>
      </c>
      <c r="E38" s="167">
        <v>0</v>
      </c>
      <c r="F38" s="167">
        <v>0</v>
      </c>
      <c r="G38" s="167">
        <f>D38-E38</f>
        <v>0</v>
      </c>
      <c r="H38" s="99" t="s">
        <v>588</v>
      </c>
    </row>
    <row r="39" spans="1:8" ht="30">
      <c r="A39" s="72" t="s">
        <v>529</v>
      </c>
      <c r="B39" s="167">
        <v>0</v>
      </c>
      <c r="C39" s="167">
        <v>0</v>
      </c>
      <c r="D39" s="167">
        <f>B39+C39</f>
        <v>0</v>
      </c>
      <c r="E39" s="167">
        <v>0</v>
      </c>
      <c r="F39" s="167">
        <v>0</v>
      </c>
      <c r="G39" s="167">
        <f>D39-E39</f>
        <v>0</v>
      </c>
      <c r="H39" s="99" t="s">
        <v>587</v>
      </c>
    </row>
    <row r="40" spans="1:8">
      <c r="A40" s="72" t="s">
        <v>527</v>
      </c>
      <c r="B40" s="167">
        <v>0</v>
      </c>
      <c r="C40" s="167">
        <v>0</v>
      </c>
      <c r="D40" s="167">
        <f>B40+C40</f>
        <v>0</v>
      </c>
      <c r="E40" s="167">
        <v>0</v>
      </c>
      <c r="F40" s="167">
        <v>0</v>
      </c>
      <c r="G40" s="167">
        <f>D40-E40</f>
        <v>0</v>
      </c>
      <c r="H40" s="99" t="s">
        <v>586</v>
      </c>
    </row>
    <row r="41" spans="1:8">
      <c r="A41" s="72" t="s">
        <v>525</v>
      </c>
      <c r="B41" s="167">
        <v>0</v>
      </c>
      <c r="C41" s="167">
        <v>0</v>
      </c>
      <c r="D41" s="167">
        <f>B41+C41</f>
        <v>0</v>
      </c>
      <c r="E41" s="167">
        <v>0</v>
      </c>
      <c r="F41" s="167">
        <v>0</v>
      </c>
      <c r="G41" s="167">
        <f>D41-E41</f>
        <v>0</v>
      </c>
      <c r="H41" s="99" t="s">
        <v>585</v>
      </c>
    </row>
    <row r="42" spans="1:8">
      <c r="A42" s="72"/>
      <c r="B42" s="167"/>
      <c r="C42" s="167"/>
      <c r="D42" s="167"/>
      <c r="E42" s="167"/>
      <c r="F42" s="167"/>
      <c r="G42" s="167"/>
    </row>
    <row r="43" spans="1:8">
      <c r="A43" s="11" t="s">
        <v>584</v>
      </c>
      <c r="B43" s="169">
        <f t="shared" ref="B43:G43" si="11">B44+B53+B61+B71</f>
        <v>0</v>
      </c>
      <c r="C43" s="169">
        <f t="shared" si="11"/>
        <v>0</v>
      </c>
      <c r="D43" s="169">
        <f t="shared" si="11"/>
        <v>0</v>
      </c>
      <c r="E43" s="169">
        <f t="shared" si="11"/>
        <v>0</v>
      </c>
      <c r="F43" s="169">
        <f t="shared" si="11"/>
        <v>0</v>
      </c>
      <c r="G43" s="169">
        <f t="shared" si="11"/>
        <v>0</v>
      </c>
    </row>
    <row r="44" spans="1:8">
      <c r="A44" s="51" t="s">
        <v>583</v>
      </c>
      <c r="B44" s="167">
        <f t="shared" ref="B44:G44" si="12">SUM(B45:B52)</f>
        <v>0</v>
      </c>
      <c r="C44" s="167">
        <f t="shared" si="12"/>
        <v>0</v>
      </c>
      <c r="D44" s="167">
        <f t="shared" si="12"/>
        <v>0</v>
      </c>
      <c r="E44" s="167">
        <f t="shared" si="12"/>
        <v>0</v>
      </c>
      <c r="F44" s="167">
        <f t="shared" si="12"/>
        <v>0</v>
      </c>
      <c r="G44" s="167">
        <f t="shared" si="12"/>
        <v>0</v>
      </c>
    </row>
    <row r="45" spans="1:8">
      <c r="A45" s="72" t="s">
        <v>582</v>
      </c>
      <c r="B45" s="167">
        <v>0</v>
      </c>
      <c r="C45" s="167">
        <v>0</v>
      </c>
      <c r="D45" s="167">
        <f t="shared" ref="D45:D52" si="13">B45+C45</f>
        <v>0</v>
      </c>
      <c r="E45" s="167">
        <v>0</v>
      </c>
      <c r="F45" s="167">
        <v>0</v>
      </c>
      <c r="G45" s="167">
        <f t="shared" ref="G45:G52" si="14">D45-E45</f>
        <v>0</v>
      </c>
      <c r="H45" s="99" t="s">
        <v>581</v>
      </c>
    </row>
    <row r="46" spans="1:8">
      <c r="A46" s="72" t="s">
        <v>580</v>
      </c>
      <c r="B46" s="167">
        <v>0</v>
      </c>
      <c r="C46" s="167">
        <v>0</v>
      </c>
      <c r="D46" s="167">
        <f t="shared" si="13"/>
        <v>0</v>
      </c>
      <c r="E46" s="167">
        <v>0</v>
      </c>
      <c r="F46" s="167">
        <v>0</v>
      </c>
      <c r="G46" s="167">
        <f t="shared" si="14"/>
        <v>0</v>
      </c>
      <c r="H46" s="99" t="s">
        <v>579</v>
      </c>
    </row>
    <row r="47" spans="1:8">
      <c r="A47" s="72" t="s">
        <v>578</v>
      </c>
      <c r="B47" s="167">
        <v>0</v>
      </c>
      <c r="C47" s="167">
        <v>0</v>
      </c>
      <c r="D47" s="167">
        <f t="shared" si="13"/>
        <v>0</v>
      </c>
      <c r="E47" s="167">
        <v>0</v>
      </c>
      <c r="F47" s="167">
        <v>0</v>
      </c>
      <c r="G47" s="167">
        <f t="shared" si="14"/>
        <v>0</v>
      </c>
      <c r="H47" s="99" t="s">
        <v>577</v>
      </c>
    </row>
    <row r="48" spans="1:8">
      <c r="A48" s="72" t="s">
        <v>576</v>
      </c>
      <c r="B48" s="167">
        <v>0</v>
      </c>
      <c r="C48" s="167">
        <v>0</v>
      </c>
      <c r="D48" s="167">
        <f t="shared" si="13"/>
        <v>0</v>
      </c>
      <c r="E48" s="167">
        <v>0</v>
      </c>
      <c r="F48" s="167">
        <v>0</v>
      </c>
      <c r="G48" s="167">
        <f t="shared" si="14"/>
        <v>0</v>
      </c>
      <c r="H48" s="99" t="s">
        <v>575</v>
      </c>
    </row>
    <row r="49" spans="1:8">
      <c r="A49" s="72" t="s">
        <v>574</v>
      </c>
      <c r="B49" s="167">
        <v>0</v>
      </c>
      <c r="C49" s="167">
        <v>0</v>
      </c>
      <c r="D49" s="167">
        <f t="shared" si="13"/>
        <v>0</v>
      </c>
      <c r="E49" s="167">
        <v>0</v>
      </c>
      <c r="F49" s="167">
        <v>0</v>
      </c>
      <c r="G49" s="167">
        <f t="shared" si="14"/>
        <v>0</v>
      </c>
      <c r="H49" s="99" t="s">
        <v>573</v>
      </c>
    </row>
    <row r="50" spans="1:8">
      <c r="A50" s="72" t="s">
        <v>572</v>
      </c>
      <c r="B50" s="167">
        <v>0</v>
      </c>
      <c r="C50" s="167">
        <v>0</v>
      </c>
      <c r="D50" s="167">
        <f t="shared" si="13"/>
        <v>0</v>
      </c>
      <c r="E50" s="167">
        <v>0</v>
      </c>
      <c r="F50" s="167">
        <v>0</v>
      </c>
      <c r="G50" s="167">
        <f t="shared" si="14"/>
        <v>0</v>
      </c>
      <c r="H50" s="99" t="s">
        <v>571</v>
      </c>
    </row>
    <row r="51" spans="1:8">
      <c r="A51" s="72" t="s">
        <v>570</v>
      </c>
      <c r="B51" s="167">
        <v>0</v>
      </c>
      <c r="C51" s="167">
        <v>0</v>
      </c>
      <c r="D51" s="167">
        <f t="shared" si="13"/>
        <v>0</v>
      </c>
      <c r="E51" s="167">
        <v>0</v>
      </c>
      <c r="F51" s="167">
        <v>0</v>
      </c>
      <c r="G51" s="167">
        <f t="shared" si="14"/>
        <v>0</v>
      </c>
      <c r="H51" s="99" t="s">
        <v>569</v>
      </c>
    </row>
    <row r="52" spans="1:8">
      <c r="A52" s="72" t="s">
        <v>568</v>
      </c>
      <c r="B52" s="167">
        <v>0</v>
      </c>
      <c r="C52" s="167">
        <v>0</v>
      </c>
      <c r="D52" s="167">
        <f t="shared" si="13"/>
        <v>0</v>
      </c>
      <c r="E52" s="167">
        <v>0</v>
      </c>
      <c r="F52" s="167">
        <v>0</v>
      </c>
      <c r="G52" s="167">
        <f t="shared" si="14"/>
        <v>0</v>
      </c>
      <c r="H52" s="99" t="s">
        <v>567</v>
      </c>
    </row>
    <row r="53" spans="1:8">
      <c r="A53" s="51" t="s">
        <v>566</v>
      </c>
      <c r="B53" s="167">
        <f t="shared" ref="B53:G53" si="15">SUM(B54:B60)</f>
        <v>0</v>
      </c>
      <c r="C53" s="167">
        <f t="shared" si="15"/>
        <v>0</v>
      </c>
      <c r="D53" s="167">
        <f t="shared" si="15"/>
        <v>0</v>
      </c>
      <c r="E53" s="167">
        <f t="shared" si="15"/>
        <v>0</v>
      </c>
      <c r="F53" s="167">
        <f t="shared" si="15"/>
        <v>0</v>
      </c>
      <c r="G53" s="167">
        <f t="shared" si="15"/>
        <v>0</v>
      </c>
    </row>
    <row r="54" spans="1:8">
      <c r="A54" s="72" t="s">
        <v>565</v>
      </c>
      <c r="B54" s="167">
        <v>0</v>
      </c>
      <c r="C54" s="167">
        <v>0</v>
      </c>
      <c r="D54" s="167">
        <f t="shared" ref="D54:D60" si="16">B54+C54</f>
        <v>0</v>
      </c>
      <c r="E54" s="167">
        <v>0</v>
      </c>
      <c r="F54" s="167">
        <v>0</v>
      </c>
      <c r="G54" s="167">
        <f t="shared" ref="G54:G60" si="17">D54-E54</f>
        <v>0</v>
      </c>
      <c r="H54" s="99" t="s">
        <v>564</v>
      </c>
    </row>
    <row r="55" spans="1:8">
      <c r="A55" s="72" t="s">
        <v>563</v>
      </c>
      <c r="B55" s="167">
        <v>0</v>
      </c>
      <c r="C55" s="167">
        <v>0</v>
      </c>
      <c r="D55" s="167">
        <f t="shared" si="16"/>
        <v>0</v>
      </c>
      <c r="E55" s="167">
        <v>0</v>
      </c>
      <c r="F55" s="167">
        <v>0</v>
      </c>
      <c r="G55" s="167">
        <f t="shared" si="17"/>
        <v>0</v>
      </c>
      <c r="H55" s="99" t="s">
        <v>562</v>
      </c>
    </row>
    <row r="56" spans="1:8">
      <c r="A56" s="72" t="s">
        <v>561</v>
      </c>
      <c r="B56" s="167">
        <v>0</v>
      </c>
      <c r="C56" s="167">
        <v>0</v>
      </c>
      <c r="D56" s="167">
        <f t="shared" si="16"/>
        <v>0</v>
      </c>
      <c r="E56" s="167">
        <v>0</v>
      </c>
      <c r="F56" s="167">
        <v>0</v>
      </c>
      <c r="G56" s="167">
        <f t="shared" si="17"/>
        <v>0</v>
      </c>
      <c r="H56" s="99" t="s">
        <v>560</v>
      </c>
    </row>
    <row r="57" spans="1:8">
      <c r="A57" s="73" t="s">
        <v>559</v>
      </c>
      <c r="B57" s="167">
        <v>0</v>
      </c>
      <c r="C57" s="167">
        <v>0</v>
      </c>
      <c r="D57" s="167">
        <f t="shared" si="16"/>
        <v>0</v>
      </c>
      <c r="E57" s="167">
        <v>0</v>
      </c>
      <c r="F57" s="167">
        <v>0</v>
      </c>
      <c r="G57" s="167">
        <f t="shared" si="17"/>
        <v>0</v>
      </c>
      <c r="H57" s="99" t="s">
        <v>558</v>
      </c>
    </row>
    <row r="58" spans="1:8">
      <c r="A58" s="72" t="s">
        <v>557</v>
      </c>
      <c r="B58" s="167">
        <v>0</v>
      </c>
      <c r="C58" s="167">
        <v>0</v>
      </c>
      <c r="D58" s="167">
        <f t="shared" si="16"/>
        <v>0</v>
      </c>
      <c r="E58" s="167">
        <v>0</v>
      </c>
      <c r="F58" s="167">
        <v>0</v>
      </c>
      <c r="G58" s="167">
        <f t="shared" si="17"/>
        <v>0</v>
      </c>
      <c r="H58" s="99" t="s">
        <v>556</v>
      </c>
    </row>
    <row r="59" spans="1:8">
      <c r="A59" s="72" t="s">
        <v>555</v>
      </c>
      <c r="B59" s="167">
        <v>0</v>
      </c>
      <c r="C59" s="167">
        <v>0</v>
      </c>
      <c r="D59" s="167">
        <f t="shared" si="16"/>
        <v>0</v>
      </c>
      <c r="E59" s="167">
        <v>0</v>
      </c>
      <c r="F59" s="167">
        <v>0</v>
      </c>
      <c r="G59" s="167">
        <f t="shared" si="17"/>
        <v>0</v>
      </c>
      <c r="H59" s="99" t="s">
        <v>554</v>
      </c>
    </row>
    <row r="60" spans="1:8">
      <c r="A60" s="72" t="s">
        <v>553</v>
      </c>
      <c r="B60" s="167">
        <v>0</v>
      </c>
      <c r="C60" s="167">
        <v>0</v>
      </c>
      <c r="D60" s="167">
        <f t="shared" si="16"/>
        <v>0</v>
      </c>
      <c r="E60" s="167">
        <v>0</v>
      </c>
      <c r="F60" s="167">
        <v>0</v>
      </c>
      <c r="G60" s="167">
        <f t="shared" si="17"/>
        <v>0</v>
      </c>
      <c r="H60" s="99" t="s">
        <v>552</v>
      </c>
    </row>
    <row r="61" spans="1:8">
      <c r="A61" s="51" t="s">
        <v>551</v>
      </c>
      <c r="B61" s="167">
        <f t="shared" ref="B61:G61" si="18">SUM(B62:B70)</f>
        <v>0</v>
      </c>
      <c r="C61" s="167">
        <f t="shared" si="18"/>
        <v>0</v>
      </c>
      <c r="D61" s="167">
        <f t="shared" si="18"/>
        <v>0</v>
      </c>
      <c r="E61" s="167">
        <f t="shared" si="18"/>
        <v>0</v>
      </c>
      <c r="F61" s="167">
        <f t="shared" si="18"/>
        <v>0</v>
      </c>
      <c r="G61" s="167">
        <f t="shared" si="18"/>
        <v>0</v>
      </c>
    </row>
    <row r="62" spans="1:8">
      <c r="A62" s="72" t="s">
        <v>550</v>
      </c>
      <c r="B62" s="167">
        <v>0</v>
      </c>
      <c r="C62" s="167">
        <v>0</v>
      </c>
      <c r="D62" s="167">
        <f t="shared" ref="D62:D70" si="19">B62+C62</f>
        <v>0</v>
      </c>
      <c r="E62" s="167">
        <v>0</v>
      </c>
      <c r="F62" s="167">
        <v>0</v>
      </c>
      <c r="G62" s="167">
        <f t="shared" ref="G62:G70" si="20">D62-E62</f>
        <v>0</v>
      </c>
      <c r="H62" s="99" t="s">
        <v>549</v>
      </c>
    </row>
    <row r="63" spans="1:8">
      <c r="A63" s="72" t="s">
        <v>548</v>
      </c>
      <c r="B63" s="167">
        <v>0</v>
      </c>
      <c r="C63" s="167">
        <v>0</v>
      </c>
      <c r="D63" s="167">
        <f t="shared" si="19"/>
        <v>0</v>
      </c>
      <c r="E63" s="167">
        <v>0</v>
      </c>
      <c r="F63" s="167">
        <v>0</v>
      </c>
      <c r="G63" s="167">
        <f t="shared" si="20"/>
        <v>0</v>
      </c>
      <c r="H63" s="99" t="s">
        <v>547</v>
      </c>
    </row>
    <row r="64" spans="1:8">
      <c r="A64" s="72" t="s">
        <v>546</v>
      </c>
      <c r="B64" s="167">
        <v>0</v>
      </c>
      <c r="C64" s="167">
        <v>0</v>
      </c>
      <c r="D64" s="167">
        <f t="shared" si="19"/>
        <v>0</v>
      </c>
      <c r="E64" s="167">
        <v>0</v>
      </c>
      <c r="F64" s="167">
        <v>0</v>
      </c>
      <c r="G64" s="167">
        <f t="shared" si="20"/>
        <v>0</v>
      </c>
      <c r="H64" s="99" t="s">
        <v>545</v>
      </c>
    </row>
    <row r="65" spans="1:8">
      <c r="A65" s="72" t="s">
        <v>544</v>
      </c>
      <c r="B65" s="167">
        <v>0</v>
      </c>
      <c r="C65" s="167">
        <v>0</v>
      </c>
      <c r="D65" s="167">
        <f t="shared" si="19"/>
        <v>0</v>
      </c>
      <c r="E65" s="167">
        <v>0</v>
      </c>
      <c r="F65" s="167">
        <v>0</v>
      </c>
      <c r="G65" s="167">
        <f t="shared" si="20"/>
        <v>0</v>
      </c>
      <c r="H65" s="99" t="s">
        <v>543</v>
      </c>
    </row>
    <row r="66" spans="1:8">
      <c r="A66" s="72" t="s">
        <v>542</v>
      </c>
      <c r="B66" s="167">
        <v>0</v>
      </c>
      <c r="C66" s="167">
        <v>0</v>
      </c>
      <c r="D66" s="167">
        <f t="shared" si="19"/>
        <v>0</v>
      </c>
      <c r="E66" s="167">
        <v>0</v>
      </c>
      <c r="F66" s="167">
        <v>0</v>
      </c>
      <c r="G66" s="167">
        <f t="shared" si="20"/>
        <v>0</v>
      </c>
      <c r="H66" s="99" t="s">
        <v>541</v>
      </c>
    </row>
    <row r="67" spans="1:8">
      <c r="A67" s="72" t="s">
        <v>540</v>
      </c>
      <c r="B67" s="167">
        <v>0</v>
      </c>
      <c r="C67" s="167">
        <v>0</v>
      </c>
      <c r="D67" s="167">
        <f t="shared" si="19"/>
        <v>0</v>
      </c>
      <c r="E67" s="167">
        <v>0</v>
      </c>
      <c r="F67" s="167">
        <v>0</v>
      </c>
      <c r="G67" s="167">
        <f t="shared" si="20"/>
        <v>0</v>
      </c>
      <c r="H67" s="99" t="s">
        <v>539</v>
      </c>
    </row>
    <row r="68" spans="1:8">
      <c r="A68" s="72" t="s">
        <v>538</v>
      </c>
      <c r="B68" s="167">
        <v>0</v>
      </c>
      <c r="C68" s="167">
        <v>0</v>
      </c>
      <c r="D68" s="167">
        <f t="shared" si="19"/>
        <v>0</v>
      </c>
      <c r="E68" s="167">
        <v>0</v>
      </c>
      <c r="F68" s="167">
        <v>0</v>
      </c>
      <c r="G68" s="167">
        <f t="shared" si="20"/>
        <v>0</v>
      </c>
      <c r="H68" s="99" t="s">
        <v>537</v>
      </c>
    </row>
    <row r="69" spans="1:8">
      <c r="A69" s="72" t="s">
        <v>536</v>
      </c>
      <c r="B69" s="167">
        <v>0</v>
      </c>
      <c r="C69" s="167">
        <v>0</v>
      </c>
      <c r="D69" s="167">
        <f t="shared" si="19"/>
        <v>0</v>
      </c>
      <c r="E69" s="167">
        <v>0</v>
      </c>
      <c r="F69" s="167">
        <v>0</v>
      </c>
      <c r="G69" s="167">
        <f t="shared" si="20"/>
        <v>0</v>
      </c>
      <c r="H69" s="99" t="s">
        <v>535</v>
      </c>
    </row>
    <row r="70" spans="1:8">
      <c r="A70" s="72" t="s">
        <v>534</v>
      </c>
      <c r="B70" s="167">
        <v>0</v>
      </c>
      <c r="C70" s="167">
        <v>0</v>
      </c>
      <c r="D70" s="167">
        <f t="shared" si="19"/>
        <v>0</v>
      </c>
      <c r="E70" s="167">
        <v>0</v>
      </c>
      <c r="F70" s="167">
        <v>0</v>
      </c>
      <c r="G70" s="167">
        <f t="shared" si="20"/>
        <v>0</v>
      </c>
      <c r="H70" s="99" t="s">
        <v>533</v>
      </c>
    </row>
    <row r="71" spans="1:8">
      <c r="A71" s="100" t="s">
        <v>532</v>
      </c>
      <c r="B71" s="170">
        <f t="shared" ref="B71:G71" si="21">SUM(B72:B75)</f>
        <v>0</v>
      </c>
      <c r="C71" s="170">
        <f t="shared" si="21"/>
        <v>0</v>
      </c>
      <c r="D71" s="170">
        <f t="shared" si="21"/>
        <v>0</v>
      </c>
      <c r="E71" s="170">
        <f t="shared" si="21"/>
        <v>0</v>
      </c>
      <c r="F71" s="170">
        <f t="shared" si="21"/>
        <v>0</v>
      </c>
      <c r="G71" s="170">
        <f t="shared" si="21"/>
        <v>0</v>
      </c>
    </row>
    <row r="72" spans="1:8" ht="30">
      <c r="A72" s="72" t="s">
        <v>531</v>
      </c>
      <c r="B72" s="167">
        <v>0</v>
      </c>
      <c r="C72" s="167">
        <v>0</v>
      </c>
      <c r="D72" s="167">
        <f>B72+C72</f>
        <v>0</v>
      </c>
      <c r="E72" s="167">
        <v>0</v>
      </c>
      <c r="F72" s="167">
        <v>0</v>
      </c>
      <c r="G72" s="167">
        <f>D72-E72</f>
        <v>0</v>
      </c>
      <c r="H72" s="99" t="s">
        <v>530</v>
      </c>
    </row>
    <row r="73" spans="1:8" ht="30">
      <c r="A73" s="72" t="s">
        <v>529</v>
      </c>
      <c r="B73" s="167">
        <v>0</v>
      </c>
      <c r="C73" s="167">
        <v>0</v>
      </c>
      <c r="D73" s="167">
        <f>B73+C73</f>
        <v>0</v>
      </c>
      <c r="E73" s="167">
        <v>0</v>
      </c>
      <c r="F73" s="167">
        <v>0</v>
      </c>
      <c r="G73" s="167">
        <f>D73-E73</f>
        <v>0</v>
      </c>
      <c r="H73" s="99" t="s">
        <v>528</v>
      </c>
    </row>
    <row r="74" spans="1:8">
      <c r="A74" s="72" t="s">
        <v>527</v>
      </c>
      <c r="B74" s="167">
        <v>0</v>
      </c>
      <c r="C74" s="167">
        <v>0</v>
      </c>
      <c r="D74" s="167">
        <f>B74+C74</f>
        <v>0</v>
      </c>
      <c r="E74" s="167">
        <v>0</v>
      </c>
      <c r="F74" s="167">
        <v>0</v>
      </c>
      <c r="G74" s="167">
        <f>D74-E74</f>
        <v>0</v>
      </c>
      <c r="H74" s="99" t="s">
        <v>526</v>
      </c>
    </row>
    <row r="75" spans="1:8">
      <c r="A75" s="72" t="s">
        <v>525</v>
      </c>
      <c r="B75" s="167">
        <v>0</v>
      </c>
      <c r="C75" s="167">
        <v>0</v>
      </c>
      <c r="D75" s="167">
        <f>B75+C75</f>
        <v>0</v>
      </c>
      <c r="E75" s="167">
        <v>0</v>
      </c>
      <c r="F75" s="167">
        <v>0</v>
      </c>
      <c r="G75" s="167">
        <f>D75-E75</f>
        <v>0</v>
      </c>
      <c r="H75" s="99" t="s">
        <v>524</v>
      </c>
    </row>
    <row r="76" spans="1:8">
      <c r="A76" s="7"/>
      <c r="B76" s="171"/>
      <c r="C76" s="171"/>
      <c r="D76" s="171"/>
      <c r="E76" s="171"/>
      <c r="F76" s="171"/>
      <c r="G76" s="171"/>
    </row>
    <row r="77" spans="1:8">
      <c r="A77" s="11" t="s">
        <v>303</v>
      </c>
      <c r="B77" s="169">
        <f t="shared" ref="B77:G77" si="22">B9+B43</f>
        <v>8861092.25</v>
      </c>
      <c r="C77" s="169">
        <f t="shared" si="22"/>
        <v>519893.01</v>
      </c>
      <c r="D77" s="169">
        <f t="shared" si="22"/>
        <v>9380985.2599999998</v>
      </c>
      <c r="E77" s="169">
        <f t="shared" si="22"/>
        <v>8132739.4900000002</v>
      </c>
      <c r="F77" s="169">
        <f t="shared" si="22"/>
        <v>8090124.3399999999</v>
      </c>
      <c r="G77" s="169">
        <f t="shared" si="22"/>
        <v>1248245.7699999996</v>
      </c>
    </row>
    <row r="78" spans="1:8">
      <c r="A78" s="41"/>
      <c r="B78" s="98"/>
      <c r="C78" s="98"/>
      <c r="D78" s="98"/>
      <c r="E78" s="98"/>
      <c r="F78" s="98"/>
      <c r="G78" s="98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CCDDD-711D-4573-AF9E-1164237B809E}">
  <dimension ref="A1:G34"/>
  <sheetViews>
    <sheetView topLeftCell="A4" zoomScaleNormal="100" workbookViewId="0">
      <selection activeCell="B36" sqref="B36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>
      <c r="A1" s="147" t="s">
        <v>636</v>
      </c>
      <c r="B1" s="146"/>
      <c r="C1" s="146"/>
      <c r="D1" s="146"/>
      <c r="E1" s="146"/>
      <c r="F1" s="146"/>
      <c r="G1" s="146"/>
    </row>
    <row r="2" spans="1:7">
      <c r="A2" s="132" t="s">
        <v>122</v>
      </c>
      <c r="B2" s="133"/>
      <c r="C2" s="133"/>
      <c r="D2" s="133"/>
      <c r="E2" s="133"/>
      <c r="F2" s="133"/>
      <c r="G2" s="134"/>
    </row>
    <row r="3" spans="1:7">
      <c r="A3" s="135" t="s">
        <v>509</v>
      </c>
      <c r="B3" s="136"/>
      <c r="C3" s="136"/>
      <c r="D3" s="136"/>
      <c r="E3" s="136"/>
      <c r="F3" s="136"/>
      <c r="G3" s="137"/>
    </row>
    <row r="4" spans="1:7">
      <c r="A4" s="135" t="s">
        <v>635</v>
      </c>
      <c r="B4" s="136"/>
      <c r="C4" s="136"/>
      <c r="D4" s="136"/>
      <c r="E4" s="136"/>
      <c r="F4" s="136"/>
      <c r="G4" s="137"/>
    </row>
    <row r="5" spans="1:7">
      <c r="A5" s="135" t="s">
        <v>189</v>
      </c>
      <c r="B5" s="136"/>
      <c r="C5" s="136"/>
      <c r="D5" s="136"/>
      <c r="E5" s="136"/>
      <c r="F5" s="136"/>
      <c r="G5" s="137"/>
    </row>
    <row r="6" spans="1:7">
      <c r="A6" s="138" t="s">
        <v>2</v>
      </c>
      <c r="B6" s="139"/>
      <c r="C6" s="139"/>
      <c r="D6" s="139"/>
      <c r="E6" s="139"/>
      <c r="F6" s="139"/>
      <c r="G6" s="140"/>
    </row>
    <row r="7" spans="1:7">
      <c r="A7" s="143" t="s">
        <v>634</v>
      </c>
      <c r="B7" s="148" t="s">
        <v>507</v>
      </c>
      <c r="C7" s="148"/>
      <c r="D7" s="148"/>
      <c r="E7" s="148"/>
      <c r="F7" s="148"/>
      <c r="G7" s="148" t="s">
        <v>506</v>
      </c>
    </row>
    <row r="8" spans="1:7" ht="30">
      <c r="A8" s="144"/>
      <c r="B8" s="32" t="s">
        <v>505</v>
      </c>
      <c r="C8" s="104" t="s">
        <v>616</v>
      </c>
      <c r="D8" s="104" t="s">
        <v>295</v>
      </c>
      <c r="E8" s="104" t="s">
        <v>201</v>
      </c>
      <c r="F8" s="104" t="s">
        <v>219</v>
      </c>
      <c r="G8" s="156"/>
    </row>
    <row r="9" spans="1:7">
      <c r="A9" s="78" t="s">
        <v>633</v>
      </c>
      <c r="B9" s="162">
        <f t="shared" ref="B9:G9" si="0">B10+B11+B12+B15+B16+B19</f>
        <v>7906092.25</v>
      </c>
      <c r="C9" s="162">
        <f t="shared" si="0"/>
        <v>444893.01</v>
      </c>
      <c r="D9" s="162">
        <f t="shared" si="0"/>
        <v>8350985.2599999998</v>
      </c>
      <c r="E9" s="162">
        <f t="shared" si="0"/>
        <v>7308104.3300000001</v>
      </c>
      <c r="F9" s="162">
        <f t="shared" si="0"/>
        <v>7291371.1799999997</v>
      </c>
      <c r="G9" s="162">
        <f t="shared" si="0"/>
        <v>1042880.9299999997</v>
      </c>
    </row>
    <row r="10" spans="1:7">
      <c r="A10" s="51" t="s">
        <v>631</v>
      </c>
      <c r="B10" s="163">
        <v>7906092.25</v>
      </c>
      <c r="C10" s="163">
        <v>444893.01</v>
      </c>
      <c r="D10" s="164">
        <f>B10+C10</f>
        <v>8350985.2599999998</v>
      </c>
      <c r="E10" s="163">
        <v>7308104.3300000001</v>
      </c>
      <c r="F10" s="163">
        <v>7291371.1799999997</v>
      </c>
      <c r="G10" s="164">
        <f>D10-E10</f>
        <v>1042880.9299999997</v>
      </c>
    </row>
    <row r="11" spans="1:7">
      <c r="A11" s="51" t="s">
        <v>630</v>
      </c>
      <c r="B11" s="164">
        <v>0</v>
      </c>
      <c r="C11" s="164">
        <v>0</v>
      </c>
      <c r="D11" s="164">
        <f>B11+C11</f>
        <v>0</v>
      </c>
      <c r="E11" s="164">
        <v>0</v>
      </c>
      <c r="F11" s="164">
        <v>0</v>
      </c>
      <c r="G11" s="164">
        <f>D11-E11</f>
        <v>0</v>
      </c>
    </row>
    <row r="12" spans="1:7">
      <c r="A12" s="51" t="s">
        <v>629</v>
      </c>
      <c r="B12" s="164">
        <f t="shared" ref="B12:G12" si="1">B13+B14</f>
        <v>0</v>
      </c>
      <c r="C12" s="164">
        <f t="shared" si="1"/>
        <v>0</v>
      </c>
      <c r="D12" s="164">
        <f t="shared" si="1"/>
        <v>0</v>
      </c>
      <c r="E12" s="164">
        <f t="shared" si="1"/>
        <v>0</v>
      </c>
      <c r="F12" s="164">
        <f t="shared" si="1"/>
        <v>0</v>
      </c>
      <c r="G12" s="164">
        <f t="shared" si="1"/>
        <v>0</v>
      </c>
    </row>
    <row r="13" spans="1:7">
      <c r="A13" s="74" t="s">
        <v>628</v>
      </c>
      <c r="B13" s="164">
        <v>0</v>
      </c>
      <c r="C13" s="164">
        <v>0</v>
      </c>
      <c r="D13" s="164">
        <f>B13+C13</f>
        <v>0</v>
      </c>
      <c r="E13" s="164">
        <v>0</v>
      </c>
      <c r="F13" s="164">
        <v>0</v>
      </c>
      <c r="G13" s="164">
        <f>D13-E13</f>
        <v>0</v>
      </c>
    </row>
    <row r="14" spans="1:7">
      <c r="A14" s="74" t="s">
        <v>627</v>
      </c>
      <c r="B14" s="164">
        <v>0</v>
      </c>
      <c r="C14" s="164">
        <v>0</v>
      </c>
      <c r="D14" s="164">
        <f>B14+C14</f>
        <v>0</v>
      </c>
      <c r="E14" s="164">
        <v>0</v>
      </c>
      <c r="F14" s="164">
        <v>0</v>
      </c>
      <c r="G14" s="164">
        <f>D14-E14</f>
        <v>0</v>
      </c>
    </row>
    <row r="15" spans="1:7">
      <c r="A15" s="51" t="s">
        <v>626</v>
      </c>
      <c r="B15" s="164">
        <v>0</v>
      </c>
      <c r="C15" s="164">
        <v>0</v>
      </c>
      <c r="D15" s="164">
        <f>B15+C15</f>
        <v>0</v>
      </c>
      <c r="E15" s="164">
        <v>0</v>
      </c>
      <c r="F15" s="164">
        <v>0</v>
      </c>
      <c r="G15" s="164">
        <f>D15-E15</f>
        <v>0</v>
      </c>
    </row>
    <row r="16" spans="1:7" ht="30">
      <c r="A16" s="100" t="s">
        <v>625</v>
      </c>
      <c r="B16" s="164">
        <f t="shared" ref="B16:G16" si="2">B17+B18</f>
        <v>0</v>
      </c>
      <c r="C16" s="164">
        <f t="shared" si="2"/>
        <v>0</v>
      </c>
      <c r="D16" s="164">
        <f t="shared" si="2"/>
        <v>0</v>
      </c>
      <c r="E16" s="164">
        <f t="shared" si="2"/>
        <v>0</v>
      </c>
      <c r="F16" s="164">
        <f t="shared" si="2"/>
        <v>0</v>
      </c>
      <c r="G16" s="164">
        <f t="shared" si="2"/>
        <v>0</v>
      </c>
    </row>
    <row r="17" spans="1:7">
      <c r="A17" s="74" t="s">
        <v>624</v>
      </c>
      <c r="B17" s="164">
        <v>0</v>
      </c>
      <c r="C17" s="164">
        <v>0</v>
      </c>
      <c r="D17" s="164">
        <f>B17+C17</f>
        <v>0</v>
      </c>
      <c r="E17" s="164">
        <v>0</v>
      </c>
      <c r="F17" s="164">
        <v>0</v>
      </c>
      <c r="G17" s="164">
        <f>D17-E17</f>
        <v>0</v>
      </c>
    </row>
    <row r="18" spans="1:7">
      <c r="A18" s="74" t="s">
        <v>623</v>
      </c>
      <c r="B18" s="164">
        <v>0</v>
      </c>
      <c r="C18" s="164">
        <v>0</v>
      </c>
      <c r="D18" s="164">
        <f>B18+C18</f>
        <v>0</v>
      </c>
      <c r="E18" s="164">
        <v>0</v>
      </c>
      <c r="F18" s="164">
        <v>0</v>
      </c>
      <c r="G18" s="164">
        <f>D18-E18</f>
        <v>0</v>
      </c>
    </row>
    <row r="19" spans="1:7">
      <c r="A19" s="51" t="s">
        <v>622</v>
      </c>
      <c r="B19" s="164">
        <v>0</v>
      </c>
      <c r="C19" s="164">
        <v>0</v>
      </c>
      <c r="D19" s="164">
        <f>B19+C19</f>
        <v>0</v>
      </c>
      <c r="E19" s="164">
        <v>0</v>
      </c>
      <c r="F19" s="164">
        <v>0</v>
      </c>
      <c r="G19" s="164">
        <f>D19-E19</f>
        <v>0</v>
      </c>
    </row>
    <row r="20" spans="1:7">
      <c r="A20" s="7"/>
      <c r="B20" s="165"/>
      <c r="C20" s="165"/>
      <c r="D20" s="165"/>
      <c r="E20" s="165"/>
      <c r="F20" s="165"/>
      <c r="G20" s="165"/>
    </row>
    <row r="21" spans="1:7">
      <c r="A21" s="103" t="s">
        <v>632</v>
      </c>
      <c r="B21" s="162">
        <f t="shared" ref="B21:G21" si="3">B22+B23+B24+B27+B28+B31</f>
        <v>0</v>
      </c>
      <c r="C21" s="162">
        <f t="shared" si="3"/>
        <v>0</v>
      </c>
      <c r="D21" s="162">
        <f t="shared" si="3"/>
        <v>0</v>
      </c>
      <c r="E21" s="162">
        <f t="shared" si="3"/>
        <v>0</v>
      </c>
      <c r="F21" s="162">
        <f t="shared" si="3"/>
        <v>0</v>
      </c>
      <c r="G21" s="162">
        <f t="shared" si="3"/>
        <v>0</v>
      </c>
    </row>
    <row r="22" spans="1:7">
      <c r="A22" s="51" t="s">
        <v>631</v>
      </c>
      <c r="B22" s="163">
        <v>0</v>
      </c>
      <c r="C22" s="163">
        <v>0</v>
      </c>
      <c r="D22" s="164">
        <f>B22+C22</f>
        <v>0</v>
      </c>
      <c r="E22" s="163">
        <v>0</v>
      </c>
      <c r="F22" s="163">
        <v>0</v>
      </c>
      <c r="G22" s="164">
        <f>D22-E22</f>
        <v>0</v>
      </c>
    </row>
    <row r="23" spans="1:7">
      <c r="A23" s="51" t="s">
        <v>630</v>
      </c>
      <c r="B23" s="164">
        <v>0</v>
      </c>
      <c r="C23" s="164">
        <v>0</v>
      </c>
      <c r="D23" s="164">
        <f>B23+C23</f>
        <v>0</v>
      </c>
      <c r="E23" s="164">
        <v>0</v>
      </c>
      <c r="F23" s="164">
        <v>0</v>
      </c>
      <c r="G23" s="164">
        <f>D23-E23</f>
        <v>0</v>
      </c>
    </row>
    <row r="24" spans="1:7">
      <c r="A24" s="51" t="s">
        <v>629</v>
      </c>
      <c r="B24" s="164">
        <f t="shared" ref="B24:G24" si="4">B25+B26</f>
        <v>0</v>
      </c>
      <c r="C24" s="164">
        <f t="shared" si="4"/>
        <v>0</v>
      </c>
      <c r="D24" s="164">
        <f t="shared" si="4"/>
        <v>0</v>
      </c>
      <c r="E24" s="164">
        <f t="shared" si="4"/>
        <v>0</v>
      </c>
      <c r="F24" s="164">
        <f t="shared" si="4"/>
        <v>0</v>
      </c>
      <c r="G24" s="164">
        <f t="shared" si="4"/>
        <v>0</v>
      </c>
    </row>
    <row r="25" spans="1:7">
      <c r="A25" s="74" t="s">
        <v>628</v>
      </c>
      <c r="B25" s="164">
        <v>0</v>
      </c>
      <c r="C25" s="164">
        <v>0</v>
      </c>
      <c r="D25" s="164">
        <f>B25+C25</f>
        <v>0</v>
      </c>
      <c r="E25" s="164">
        <v>0</v>
      </c>
      <c r="F25" s="164">
        <v>0</v>
      </c>
      <c r="G25" s="164">
        <f>D25-E25</f>
        <v>0</v>
      </c>
    </row>
    <row r="26" spans="1:7">
      <c r="A26" s="74" t="s">
        <v>627</v>
      </c>
      <c r="B26" s="164">
        <v>0</v>
      </c>
      <c r="C26" s="164">
        <v>0</v>
      </c>
      <c r="D26" s="164">
        <f>B26+C26</f>
        <v>0</v>
      </c>
      <c r="E26" s="164">
        <v>0</v>
      </c>
      <c r="F26" s="164">
        <v>0</v>
      </c>
      <c r="G26" s="164">
        <f>D26-E26</f>
        <v>0</v>
      </c>
    </row>
    <row r="27" spans="1:7">
      <c r="A27" s="51" t="s">
        <v>626</v>
      </c>
      <c r="B27" s="164">
        <v>0</v>
      </c>
      <c r="C27" s="164">
        <v>0</v>
      </c>
      <c r="D27" s="164">
        <f>B27+C27</f>
        <v>0</v>
      </c>
      <c r="E27" s="164">
        <v>0</v>
      </c>
      <c r="F27" s="164">
        <v>0</v>
      </c>
      <c r="G27" s="164">
        <f>D27-E27</f>
        <v>0</v>
      </c>
    </row>
    <row r="28" spans="1:7" ht="30">
      <c r="A28" s="100" t="s">
        <v>625</v>
      </c>
      <c r="B28" s="164">
        <f t="shared" ref="B28:G28" si="5">B29+B30</f>
        <v>0</v>
      </c>
      <c r="C28" s="164">
        <f t="shared" si="5"/>
        <v>0</v>
      </c>
      <c r="D28" s="164">
        <f t="shared" si="5"/>
        <v>0</v>
      </c>
      <c r="E28" s="164">
        <f t="shared" si="5"/>
        <v>0</v>
      </c>
      <c r="F28" s="164">
        <f t="shared" si="5"/>
        <v>0</v>
      </c>
      <c r="G28" s="164">
        <f t="shared" si="5"/>
        <v>0</v>
      </c>
    </row>
    <row r="29" spans="1:7">
      <c r="A29" s="74" t="s">
        <v>624</v>
      </c>
      <c r="B29" s="164">
        <v>0</v>
      </c>
      <c r="C29" s="164">
        <v>0</v>
      </c>
      <c r="D29" s="164">
        <f>B29+C29</f>
        <v>0</v>
      </c>
      <c r="E29" s="164">
        <v>0</v>
      </c>
      <c r="F29" s="164">
        <v>0</v>
      </c>
      <c r="G29" s="164">
        <f>D29-E29</f>
        <v>0</v>
      </c>
    </row>
    <row r="30" spans="1:7">
      <c r="A30" s="74" t="s">
        <v>623</v>
      </c>
      <c r="B30" s="164">
        <v>0</v>
      </c>
      <c r="C30" s="164">
        <v>0</v>
      </c>
      <c r="D30" s="164">
        <f>B30+C30</f>
        <v>0</v>
      </c>
      <c r="E30" s="164">
        <v>0</v>
      </c>
      <c r="F30" s="164">
        <v>0</v>
      </c>
      <c r="G30" s="164">
        <f>D30-E30</f>
        <v>0</v>
      </c>
    </row>
    <row r="31" spans="1:7">
      <c r="A31" s="51" t="s">
        <v>622</v>
      </c>
      <c r="B31" s="164">
        <v>0</v>
      </c>
      <c r="C31" s="164">
        <v>0</v>
      </c>
      <c r="D31" s="164">
        <f>B31+C31</f>
        <v>0</v>
      </c>
      <c r="E31" s="164">
        <v>0</v>
      </c>
      <c r="F31" s="164">
        <v>0</v>
      </c>
      <c r="G31" s="164">
        <f>D31-E31</f>
        <v>0</v>
      </c>
    </row>
    <row r="32" spans="1:7">
      <c r="A32" s="7"/>
      <c r="B32" s="165"/>
      <c r="C32" s="165"/>
      <c r="D32" s="165"/>
      <c r="E32" s="165"/>
      <c r="F32" s="165"/>
      <c r="G32" s="165"/>
    </row>
    <row r="33" spans="1:7">
      <c r="A33" s="11" t="s">
        <v>621</v>
      </c>
      <c r="B33" s="162">
        <f t="shared" ref="B33:G33" si="6">B9+B21</f>
        <v>7906092.25</v>
      </c>
      <c r="C33" s="162">
        <f t="shared" si="6"/>
        <v>444893.01</v>
      </c>
      <c r="D33" s="162">
        <f t="shared" si="6"/>
        <v>8350985.2599999998</v>
      </c>
      <c r="E33" s="162">
        <f t="shared" si="6"/>
        <v>7308104.3300000001</v>
      </c>
      <c r="F33" s="162">
        <f t="shared" si="6"/>
        <v>7291371.1799999997</v>
      </c>
      <c r="G33" s="162">
        <f t="shared" si="6"/>
        <v>1042880.9299999997</v>
      </c>
    </row>
    <row r="34" spans="1:7">
      <c r="A34" s="41"/>
      <c r="B34" s="102"/>
      <c r="C34" s="102"/>
      <c r="D34" s="102"/>
      <c r="E34" s="102"/>
      <c r="F34" s="102"/>
      <c r="G34" s="10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</vt:lpstr>
      <vt:lpstr>Formato 6 b</vt:lpstr>
      <vt:lpstr>Formato 6 c</vt:lpstr>
      <vt:lpstr>Formato 6 d</vt:lpstr>
      <vt:lpstr>Formato 7 c</vt:lpstr>
      <vt:lpstr>Formato 7 d</vt:lpstr>
      <vt:lpstr>'Formato 4'!Área_de_impresión</vt:lpstr>
      <vt:lpstr>'Formato 6 a'!Área_de_impresión</vt:lpstr>
      <vt:lpstr>'Formato 6 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Claudia Cristina</cp:lastModifiedBy>
  <dcterms:created xsi:type="dcterms:W3CDTF">2018-11-20T17:29:30Z</dcterms:created>
  <dcterms:modified xsi:type="dcterms:W3CDTF">2026-02-17T22:15:27Z</dcterms:modified>
</cp:coreProperties>
</file>