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PUBLICACION CP 2025\MPIO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  <definedName name="_xlnm.Print_Area" localSheetId="2">COG!$A$1:$G$80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4" l="1"/>
  <c r="G68" i="4" s="1"/>
  <c r="D67" i="4"/>
  <c r="G67" i="4" s="1"/>
  <c r="D66" i="4"/>
  <c r="G66" i="4" s="1"/>
  <c r="D65" i="4"/>
  <c r="G65" i="4" s="1"/>
  <c r="D64" i="4"/>
  <c r="G64" i="4" s="1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F71" i="4" l="1"/>
  <c r="E71" i="4"/>
  <c r="C71" i="4"/>
  <c r="B71" i="4"/>
  <c r="F105" i="4" l="1"/>
  <c r="E105" i="4"/>
  <c r="C105" i="4"/>
  <c r="B105" i="4"/>
  <c r="D103" i="4"/>
  <c r="G103" i="4" s="1"/>
  <c r="D99" i="4"/>
  <c r="G99" i="4" s="1"/>
  <c r="D101" i="4"/>
  <c r="G101" i="4" s="1"/>
  <c r="D97" i="4"/>
  <c r="G97" i="4" s="1"/>
  <c r="D95" i="4"/>
  <c r="G95" i="4" s="1"/>
  <c r="D93" i="4"/>
  <c r="G93" i="4" s="1"/>
  <c r="D91" i="4"/>
  <c r="G91" i="4" s="1"/>
  <c r="D89" i="4"/>
  <c r="G89" i="4" s="1"/>
  <c r="F82" i="4"/>
  <c r="E82" i="4"/>
  <c r="D80" i="4"/>
  <c r="G80" i="4" s="1"/>
  <c r="D79" i="4"/>
  <c r="G79" i="4" s="1"/>
  <c r="D78" i="4"/>
  <c r="G78" i="4" s="1"/>
  <c r="D77" i="4"/>
  <c r="G77" i="4" s="1"/>
  <c r="C82" i="4"/>
  <c r="B82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71" i="4" s="1"/>
  <c r="D71" i="4"/>
  <c r="G105" i="4"/>
  <c r="D105" i="4"/>
  <c r="G82" i="4"/>
  <c r="D82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<sst xmlns="http://schemas.openxmlformats.org/spreadsheetml/2006/main" count="250" uniqueCount="197">
  <si>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</si>
  <si>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</si>
  <si>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</si>
  <si>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</si>
  <si>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</si>
  <si>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</si>
  <si>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</si>
  <si>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</si>
  <si>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</si>
  <si>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</si>
  <si>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</si>
  <si>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</si>
  <si>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</si>
  <si>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</si>
  <si>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</si>
  <si>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</si>
  <si>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</si>
  <si>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</si>
  <si>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</si>
  <si>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</si>
  <si>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</si>
  <si>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</si>
  <si>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</si>
  <si>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</si>
  <si>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</si>
  <si>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</si>
  <si>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</si>
  <si>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</si>
  <si>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</si>
  <si>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</si>
  <si>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</si>
  <si>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</si>
  <si>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</si>
  <si>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</si>
  <si>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</si>
  <si>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</si>
  <si>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</si>
  <si>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</si>
  <si>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</si>
  <si>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</si>
  <si>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</si>
  <si>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</si>
  <si>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</si>
  <si>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</si>
  <si>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</si>
  <si>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</si>
  <si>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</si>
  <si>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</si>
  <si>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</si>
  <si>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</si>
  <si>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</si>
  <si>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</si>
  <si>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</si>
  <si>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</si>
  <si>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</si>
  <si>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</si>
  <si>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</si>
  <si>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</si>
  <si>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</si>
  <si>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</si>
  <si>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</si>
  <si>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</si>
  <si>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</si>
  <si>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</si>
  <si>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</si>
  <si>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</si>
  <si>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</si>
  <si>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</si>
  <si>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</si>
  <si>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</si>
  <si>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</si>
  <si>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</si>
  <si>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</si>
  <si>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</si>
  <si>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</si>
  <si>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</si>
  <si>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</si>
  <si>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</si>
  <si>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</si>
  <si>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</si>
  <si>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</si>
  <si>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</si>
  <si>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</si>
  <si>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</si>
  <si>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</si>
  <si>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</si>
  <si>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</si>
  <si>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</si>
  <si>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</si>
  <si>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</si>
  <si>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</si>
  <si>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</si>
  <si>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</si>
  <si>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</si>
  <si>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</si>
  <si>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</si>
  <si>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</si>
  <si>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</si>
  <si>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</si>
  <si>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</si>
  <si>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</si>
  <si>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</si>
  <si>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</si>
  <si>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</si>
  <si>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</si>
  <si>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</si>
  <si>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</si>
  <si>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</si>
  <si>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</si>
  <si>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</si>
  <si>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</si>
  <si>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</si>
  <si>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</si>
  <si>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</si>
  <si>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</si>
  <si>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</si>
  <si>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</si>
  <si>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</si>
  <si>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</si>
  <si>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</si>
  <si>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</si>
  <si>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</si>
  <si>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</si>
  <si>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</si>
  <si>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</si>
  <si>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</si>
  <si>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</si>
  <si>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</si>
  <si>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Guanajuato
Estado Analítico del Ejercicio del Presupuesto de Egresos
Clasificación por Objeto del Gasto (Capítulo y Concepto)
Del 1 de Enero al 31 de Diciembre de 2025
(Cifras en Pesos)</t>
  </si>
  <si>
    <t>Municipio de Guanajuato
Estado Analítico del Ejercicio del Presupuesto de Egresos
Clasificación Económica (por Tipo de Gasto)
Del 1 de Enero al 31 de Diciembre de 2025
(Cifras en Pesos)</t>
  </si>
  <si>
    <t>31111M130010100 OFICINA DE LA PRESIDENCI</t>
  </si>
  <si>
    <t>31111M130010200 SECRETARIA EJECUTIVA</t>
  </si>
  <si>
    <t>31111M130010300 SECRETARIA TECNICA GESTI</t>
  </si>
  <si>
    <t>31111M130010400 UNIDAD INNOVACION Y POLI</t>
  </si>
  <si>
    <t>31111M130010500 DESP PRESIDENTE MUNICIPA</t>
  </si>
  <si>
    <t>31111M130020100 DESP SINDICATURA Y REGID</t>
  </si>
  <si>
    <t>31111M130050100 DESP CONTRALORIA MUNICIP</t>
  </si>
  <si>
    <t>31111M130070100 DESPACHO SECRETARIA DEL</t>
  </si>
  <si>
    <t>31111M130070300 DIRECCION DE LA FUNCION</t>
  </si>
  <si>
    <t>31111M130070400 DIRECCION DE ARCHIVO MUN</t>
  </si>
  <si>
    <t>31111M130070500 UNIDAD TRANSPARENCIA Y A</t>
  </si>
  <si>
    <t>31111M130080100 DESP DIR GENERAL DE SERV</t>
  </si>
  <si>
    <t>31111M130090100 DESPACHO TESORERIA MUNIC</t>
  </si>
  <si>
    <t>31111M130090200 DIRECCION DE INGRESOS</t>
  </si>
  <si>
    <t>31111M130090300 DIRECCION DE CATASTRO E</t>
  </si>
  <si>
    <t>31111M130090400 COORDINACION GENERAL DE</t>
  </si>
  <si>
    <t>31111M130090500 COORDINACION GENERAL DE</t>
  </si>
  <si>
    <t>31111M130090600 DIR. DE ADQUISICIONES Y</t>
  </si>
  <si>
    <t>31111M130090700 DIRECCION DE RECURSOS HU</t>
  </si>
  <si>
    <t>31111M130100100 DESP DIR GENERAL DE SERV</t>
  </si>
  <si>
    <t>31111M130100200 DIRECCION DE SERVICIOS C</t>
  </si>
  <si>
    <t>31111M130100300 DIRECCION DE SERVICIOS B</t>
  </si>
  <si>
    <t>31111M130100400 SUBDIRECCION DE ALUMBRAD</t>
  </si>
  <si>
    <t>31111M130120100 DESPACHO DIR GENERAL DE</t>
  </si>
  <si>
    <t>31111M130120200 DIR TECNICA ADVA DE OBRA</t>
  </si>
  <si>
    <t>31111M130120300 DIRECCION DE CONSTRUCCIO</t>
  </si>
  <si>
    <t>31111M130120400 DIR PROG DE OBRA, ESTUDI</t>
  </si>
  <si>
    <t>31111M130120500 DIRECCION DE MANTENIMIEN</t>
  </si>
  <si>
    <t>31111M130130100 DESPACHO SRIA DE SEGURID</t>
  </si>
  <si>
    <t>31111M130130200 SUBSEC TRANSITO MOVILIDA</t>
  </si>
  <si>
    <t>31111M130130300 COMISARIA DE LA POLICIA</t>
  </si>
  <si>
    <t>31111M130130400 DIRECCION DE PROTECCION</t>
  </si>
  <si>
    <t>31111M130130500 DIR FISCALIZACION Y CTRO</t>
  </si>
  <si>
    <t>31111M130130600 PROCURADURIA AUX PROT NI</t>
  </si>
  <si>
    <t>31111M130130700 DIR CENTRO COMPUTO COMAN</t>
  </si>
  <si>
    <t>31111M130140100 DESP DIR GENERAL ATENCIO</t>
  </si>
  <si>
    <t>31111M130150100 DESP DIR GRAL DESARROLLO</t>
  </si>
  <si>
    <t>31111M130150200 DIR DE PROGRAMAS Y PARTI</t>
  </si>
  <si>
    <t>31111M130150300 DIR DES RURAL Y PROYECTO</t>
  </si>
  <si>
    <t>31111M130150500 DIR ORGANIZACIONES Y PRO</t>
  </si>
  <si>
    <t>31111M130150600 DIRECCION DE SALUD</t>
  </si>
  <si>
    <t>31111M130160100 DESP DIR GRAL TURISMO HO</t>
  </si>
  <si>
    <t>31111M130160200 DIRECCION DE PROMOCION T</t>
  </si>
  <si>
    <t>31111M130160300 DIR DE POLITICA Y DESARR</t>
  </si>
  <si>
    <t>31111M130160600 DIR HOSPITALIDAD Y DESAR</t>
  </si>
  <si>
    <t>31111M130170100 DESPACHO DIR GRAL DE CUL</t>
  </si>
  <si>
    <t>31111M130170200 DIRECCION DE JUVENTUDES</t>
  </si>
  <si>
    <t>31111M130170300 DIRECCION DE MUSEO DE LA</t>
  </si>
  <si>
    <t>31111M130180100 DIRECCION DE GESTION AMB</t>
  </si>
  <si>
    <t>31111M130180200 DESP DIR GENERAL DE MEDI</t>
  </si>
  <si>
    <t>31111M130190100 DIRECCION DE ATRACCION D</t>
  </si>
  <si>
    <t>31111M130190200 DIR SECT PRODUCTIVOS Y E</t>
  </si>
  <si>
    <t>31111M130190300 DIRECCION DE PROYECTOS P</t>
  </si>
  <si>
    <t>31111M130190400 DESP DIR GENERAL DE FOME</t>
  </si>
  <si>
    <t>31111M130200100 DESP JUZGADO ADMINISTRAT</t>
  </si>
  <si>
    <t>31111M130210100 DESP DIRECCION GRAL DE D</t>
  </si>
  <si>
    <t>31111M130210200 DIRECCION TECNICA ADMINI</t>
  </si>
  <si>
    <t>31111M130210300 DIRECCION DE ADMINISTRAC</t>
  </si>
  <si>
    <t>31111M130210400 DIR IMAGEN URB Y GESTION</t>
  </si>
  <si>
    <t>31111M130210500 DIRECCION DE LA TENENCIA</t>
  </si>
  <si>
    <t>31111M130900100 DES INTEGRAL PARA LA FAM</t>
  </si>
  <si>
    <t>31111M130900200 COMISION MPAL DEL DEPORT</t>
  </si>
  <si>
    <t>31111M130900300 INST. MPAL DE PLANEACION</t>
  </si>
  <si>
    <t>31111M130900400 INST. MPAL ATENCION INTE</t>
  </si>
  <si>
    <t>Municipio de Guanajuato
Estado Analítico del Ejercicio del Presupuesto de Egresos
Clasificación Administrativa
Del 1 de Enero al 31 de Diciembre de 2025
(Cifras en Pesos)</t>
  </si>
  <si>
    <t>Municipio de Guanajuato
Estado Analítico del Ejercicio del Presupuesto de Egresos
Clasificación Funcional (Finalidad y Función)
Del 1 de Enero al 31 de Diciembre de 2025
(Cifras en Pesos)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</si>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</sst>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indent="1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 indent="1"/>
    </xf>
    <xf numFmtId="0" fontId="6" fillId="0" borderId="10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zoomScaleNormal="100" workbookViewId="0">
      <selection activeCell="A78" sqref="A7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8" width="12" style="1"/>
    <col min="9" max="9" width="12.6640625" style="1" bestFit="1" customWidth="1"/>
    <col min="10" max="16384" width="12" style="1"/>
  </cols>
  <sheetData>
    <row r="1" spans="1:7" ht="57" customHeight="1" x14ac:dyDescent="0.2">
      <c r="A1" s="36" t="s">
        <v>194</v>
      </c>
      <c r="B1" s="37"/>
      <c r="C1" s="37"/>
      <c r="D1" s="37"/>
      <c r="E1" s="37"/>
      <c r="F1" s="37"/>
      <c r="G1" s="38"/>
    </row>
    <row r="2" spans="1:7" x14ac:dyDescent="0.2">
      <c r="A2" s="13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12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7"/>
      <c r="B4" s="3"/>
      <c r="C4" s="3"/>
      <c r="D4" s="3"/>
      <c r="E4" s="3"/>
      <c r="F4" s="3"/>
      <c r="G4" s="3"/>
    </row>
    <row r="5" spans="1:7" x14ac:dyDescent="0.2">
      <c r="A5" s="8" t="s">
        <v>130</v>
      </c>
      <c r="B5" s="20">
        <v>7522860</v>
      </c>
      <c r="C5" s="20">
        <v>-522335.87</v>
      </c>
      <c r="D5" s="20">
        <f>B5+C5</f>
        <v>7000524.1299999999</v>
      </c>
      <c r="E5" s="20">
        <v>6689872.4500000002</v>
      </c>
      <c r="F5" s="20">
        <v>6519661.8300000001</v>
      </c>
      <c r="G5" s="20">
        <f>D5-E5</f>
        <v>310651.6799999997</v>
      </c>
    </row>
    <row r="6" spans="1:7" x14ac:dyDescent="0.2">
      <c r="A6" s="8" t="s">
        <v>131</v>
      </c>
      <c r="B6" s="20">
        <v>822657</v>
      </c>
      <c r="C6" s="20">
        <v>-459144.6</v>
      </c>
      <c r="D6" s="20">
        <f t="shared" ref="D6:D11" si="0">B6+C6</f>
        <v>363512.4</v>
      </c>
      <c r="E6" s="20">
        <v>354815.43</v>
      </c>
      <c r="F6" s="20">
        <v>333824.07</v>
      </c>
      <c r="G6" s="20">
        <f t="shared" ref="G6:G11" si="1">D6-E6</f>
        <v>8696.9700000000303</v>
      </c>
    </row>
    <row r="7" spans="1:7" x14ac:dyDescent="0.2">
      <c r="A7" s="8" t="s">
        <v>132</v>
      </c>
      <c r="B7" s="20">
        <v>32213585</v>
      </c>
      <c r="C7" s="20">
        <v>-6251330.3200000003</v>
      </c>
      <c r="D7" s="20">
        <f t="shared" si="0"/>
        <v>25962254.68</v>
      </c>
      <c r="E7" s="20">
        <v>25485143.129999999</v>
      </c>
      <c r="F7" s="20">
        <v>24239290.02</v>
      </c>
      <c r="G7" s="20">
        <f t="shared" si="1"/>
        <v>477111.55000000075</v>
      </c>
    </row>
    <row r="8" spans="1:7" x14ac:dyDescent="0.2">
      <c r="A8" s="8" t="s">
        <v>133</v>
      </c>
      <c r="B8" s="20">
        <v>10715168</v>
      </c>
      <c r="C8" s="20">
        <v>-2312190.41</v>
      </c>
      <c r="D8" s="20">
        <f t="shared" si="0"/>
        <v>8402977.5899999999</v>
      </c>
      <c r="E8" s="20">
        <v>8247618.21</v>
      </c>
      <c r="F8" s="20">
        <v>8082029.1699999999</v>
      </c>
      <c r="G8" s="20">
        <f t="shared" si="1"/>
        <v>155359.37999999989</v>
      </c>
    </row>
    <row r="9" spans="1:7" x14ac:dyDescent="0.2">
      <c r="A9" s="8" t="s">
        <v>134</v>
      </c>
      <c r="B9" s="20">
        <v>2448747</v>
      </c>
      <c r="C9" s="20">
        <v>-123821.86</v>
      </c>
      <c r="D9" s="20">
        <f t="shared" si="0"/>
        <v>2324925.14</v>
      </c>
      <c r="E9" s="20">
        <v>2317527.9</v>
      </c>
      <c r="F9" s="20">
        <v>2272959.37</v>
      </c>
      <c r="G9" s="20">
        <f t="shared" si="1"/>
        <v>7397.2400000002235</v>
      </c>
    </row>
    <row r="10" spans="1:7" x14ac:dyDescent="0.2">
      <c r="A10" s="8" t="s">
        <v>135</v>
      </c>
      <c r="B10" s="20">
        <v>23065977</v>
      </c>
      <c r="C10" s="20">
        <v>-1495891.97</v>
      </c>
      <c r="D10" s="20">
        <f t="shared" si="0"/>
        <v>21570085.030000001</v>
      </c>
      <c r="E10" s="20">
        <v>21474007.91</v>
      </c>
      <c r="F10" s="20">
        <v>21287611.390000001</v>
      </c>
      <c r="G10" s="20">
        <f t="shared" si="1"/>
        <v>96077.120000001043</v>
      </c>
    </row>
    <row r="11" spans="1:7" x14ac:dyDescent="0.2">
      <c r="A11" s="8" t="s">
        <v>136</v>
      </c>
      <c r="B11" s="20">
        <v>11746206</v>
      </c>
      <c r="C11" s="20">
        <v>-463930.62</v>
      </c>
      <c r="D11" s="20">
        <f t="shared" si="0"/>
        <v>11282275.380000001</v>
      </c>
      <c r="E11" s="20">
        <v>11015762.51</v>
      </c>
      <c r="F11" s="20">
        <v>10628272.02</v>
      </c>
      <c r="G11" s="20">
        <f t="shared" si="1"/>
        <v>266512.87000000104</v>
      </c>
    </row>
    <row r="12" spans="1:7" x14ac:dyDescent="0.2">
      <c r="A12" s="8" t="s">
        <v>137</v>
      </c>
      <c r="B12" s="20">
        <v>4615051</v>
      </c>
      <c r="C12" s="20">
        <v>-1679666.47</v>
      </c>
      <c r="D12" s="20">
        <f t="shared" ref="D12" si="2">B12+C12</f>
        <v>2935384.5300000003</v>
      </c>
      <c r="E12" s="20">
        <v>2650280.7599999998</v>
      </c>
      <c r="F12" s="20">
        <v>2487502.23</v>
      </c>
      <c r="G12" s="20">
        <f t="shared" ref="G12" si="3">D12-E12</f>
        <v>285103.77000000048</v>
      </c>
    </row>
    <row r="13" spans="1:7" x14ac:dyDescent="0.2">
      <c r="A13" s="8" t="s">
        <v>138</v>
      </c>
      <c r="B13" s="20">
        <v>3437767</v>
      </c>
      <c r="C13" s="20">
        <v>-12298.79</v>
      </c>
      <c r="D13" s="20">
        <f t="shared" ref="D13" si="4">B13+C13</f>
        <v>3425468.21</v>
      </c>
      <c r="E13" s="20">
        <v>3357652.47</v>
      </c>
      <c r="F13" s="20">
        <v>3272495.62</v>
      </c>
      <c r="G13" s="20">
        <f t="shared" ref="G13" si="5">D13-E13</f>
        <v>67815.739999999758</v>
      </c>
    </row>
    <row r="14" spans="1:7" x14ac:dyDescent="0.2">
      <c r="A14" s="8" t="s">
        <v>139</v>
      </c>
      <c r="B14" s="20">
        <v>2198746</v>
      </c>
      <c r="C14" s="20">
        <v>-37176.379999999997</v>
      </c>
      <c r="D14" s="20">
        <f t="shared" ref="D14" si="6">B14+C14</f>
        <v>2161569.62</v>
      </c>
      <c r="E14" s="20">
        <v>2139591.63</v>
      </c>
      <c r="F14" s="20">
        <v>2070477.55</v>
      </c>
      <c r="G14" s="20">
        <f t="shared" ref="G14" si="7">D14-E14</f>
        <v>21977.990000000224</v>
      </c>
    </row>
    <row r="15" spans="1:7" x14ac:dyDescent="0.2">
      <c r="A15" s="8" t="s">
        <v>140</v>
      </c>
      <c r="B15" s="20">
        <v>618667</v>
      </c>
      <c r="C15" s="20">
        <v>-6206.04</v>
      </c>
      <c r="D15" s="20">
        <f t="shared" ref="D15" si="8">B15+C15</f>
        <v>612460.96</v>
      </c>
      <c r="E15" s="20">
        <v>597545.37</v>
      </c>
      <c r="F15" s="20">
        <v>582028.55000000005</v>
      </c>
      <c r="G15" s="20">
        <f t="shared" ref="G15" si="9">D15-E15</f>
        <v>14915.589999999967</v>
      </c>
    </row>
    <row r="16" spans="1:7" x14ac:dyDescent="0.2">
      <c r="A16" s="8" t="s">
        <v>141</v>
      </c>
      <c r="B16" s="20">
        <v>10469263</v>
      </c>
      <c r="C16" s="20">
        <v>-1194057.57</v>
      </c>
      <c r="D16" s="20">
        <f t="shared" ref="D16" si="10">B16+C16</f>
        <v>9275205.4299999997</v>
      </c>
      <c r="E16" s="20">
        <v>9053040.5500000007</v>
      </c>
      <c r="F16" s="20">
        <v>8832922.8599999994</v>
      </c>
      <c r="G16" s="20">
        <f t="shared" ref="G16" si="11">D16-E16</f>
        <v>222164.87999999896</v>
      </c>
    </row>
    <row r="17" spans="1:7" x14ac:dyDescent="0.2">
      <c r="A17" s="8" t="s">
        <v>142</v>
      </c>
      <c r="B17" s="20">
        <v>9542590</v>
      </c>
      <c r="C17" s="20">
        <v>-1207578.3500000001</v>
      </c>
      <c r="D17" s="20">
        <f t="shared" ref="D17" si="12">B17+C17</f>
        <v>8335011.6500000004</v>
      </c>
      <c r="E17" s="20">
        <v>6434410.4400000004</v>
      </c>
      <c r="F17" s="20">
        <v>6306741.8200000003</v>
      </c>
      <c r="G17" s="20">
        <f t="shared" ref="G17" si="13">D17-E17</f>
        <v>1900601.21</v>
      </c>
    </row>
    <row r="18" spans="1:7" x14ac:dyDescent="0.2">
      <c r="A18" s="8" t="s">
        <v>143</v>
      </c>
      <c r="B18" s="20">
        <v>17189733</v>
      </c>
      <c r="C18" s="20">
        <v>1338027.95</v>
      </c>
      <c r="D18" s="20">
        <f t="shared" ref="D18" si="14">B18+C18</f>
        <v>18527760.949999999</v>
      </c>
      <c r="E18" s="20">
        <v>18420094.57</v>
      </c>
      <c r="F18" s="20">
        <v>16679625.789999999</v>
      </c>
      <c r="G18" s="20">
        <f t="shared" ref="G18" si="15">D18-E18</f>
        <v>107666.37999999896</v>
      </c>
    </row>
    <row r="19" spans="1:7" x14ac:dyDescent="0.2">
      <c r="A19" s="8" t="s">
        <v>144</v>
      </c>
      <c r="B19" s="20">
        <v>8356160</v>
      </c>
      <c r="C19" s="20">
        <v>-631065.79</v>
      </c>
      <c r="D19" s="20">
        <f t="shared" ref="D19" si="16">B19+C19</f>
        <v>7725094.21</v>
      </c>
      <c r="E19" s="20">
        <v>7550511.4800000004</v>
      </c>
      <c r="F19" s="20">
        <v>7228611.9100000001</v>
      </c>
      <c r="G19" s="20">
        <f t="shared" ref="G19" si="17">D19-E19</f>
        <v>174582.72999999952</v>
      </c>
    </row>
    <row r="20" spans="1:7" x14ac:dyDescent="0.2">
      <c r="A20" s="8" t="s">
        <v>145</v>
      </c>
      <c r="B20" s="20">
        <v>15692362</v>
      </c>
      <c r="C20" s="20">
        <v>-205353.47</v>
      </c>
      <c r="D20" s="20">
        <f t="shared" ref="D20" si="18">B20+C20</f>
        <v>15487008.529999999</v>
      </c>
      <c r="E20" s="20">
        <v>15288626.83</v>
      </c>
      <c r="F20" s="20">
        <v>14700256</v>
      </c>
      <c r="G20" s="20">
        <f t="shared" ref="G20" si="19">D20-E20</f>
        <v>198381.69999999925</v>
      </c>
    </row>
    <row r="21" spans="1:7" x14ac:dyDescent="0.2">
      <c r="A21" s="8" t="s">
        <v>146</v>
      </c>
      <c r="B21" s="20">
        <v>2127743</v>
      </c>
      <c r="C21" s="20">
        <v>-61928.21</v>
      </c>
      <c r="D21" s="20">
        <f t="shared" ref="D21" si="20">B21+C21</f>
        <v>2065814.79</v>
      </c>
      <c r="E21" s="20">
        <v>2012492.97</v>
      </c>
      <c r="F21" s="20">
        <v>1959286</v>
      </c>
      <c r="G21" s="20">
        <f t="shared" ref="G21" si="21">D21-E21</f>
        <v>53321.820000000065</v>
      </c>
    </row>
    <row r="22" spans="1:7" x14ac:dyDescent="0.2">
      <c r="A22" s="8" t="s">
        <v>147</v>
      </c>
      <c r="B22" s="20">
        <v>18482708</v>
      </c>
      <c r="C22" s="20">
        <v>294410.33</v>
      </c>
      <c r="D22" s="20">
        <f t="shared" ref="D22" si="22">B22+C22</f>
        <v>18777118.329999998</v>
      </c>
      <c r="E22" s="20">
        <v>18468724.690000001</v>
      </c>
      <c r="F22" s="20">
        <v>18096615.079999998</v>
      </c>
      <c r="G22" s="20">
        <f t="shared" ref="G22" si="23">D22-E22</f>
        <v>308393.63999999687</v>
      </c>
    </row>
    <row r="23" spans="1:7" x14ac:dyDescent="0.2">
      <c r="A23" s="8" t="s">
        <v>148</v>
      </c>
      <c r="B23" s="20">
        <v>63531743</v>
      </c>
      <c r="C23" s="20">
        <v>52185721.07</v>
      </c>
      <c r="D23" s="20">
        <f t="shared" ref="D23" si="24">B23+C23</f>
        <v>115717464.06999999</v>
      </c>
      <c r="E23" s="20">
        <v>115668156.31</v>
      </c>
      <c r="F23" s="20">
        <v>99108972.200000003</v>
      </c>
      <c r="G23" s="20">
        <f t="shared" ref="G23" si="25">D23-E23</f>
        <v>49307.759999990463</v>
      </c>
    </row>
    <row r="24" spans="1:7" x14ac:dyDescent="0.2">
      <c r="A24" s="8" t="s">
        <v>149</v>
      </c>
      <c r="B24" s="20">
        <v>7620240</v>
      </c>
      <c r="C24" s="20">
        <v>677001.82</v>
      </c>
      <c r="D24" s="20">
        <f t="shared" ref="D24" si="26">B24+C24</f>
        <v>8297241.8200000003</v>
      </c>
      <c r="E24" s="20">
        <v>8265036.9400000004</v>
      </c>
      <c r="F24" s="20">
        <v>7384245.7000000002</v>
      </c>
      <c r="G24" s="20">
        <f t="shared" ref="G24" si="27">D24-E24</f>
        <v>32204.879999999888</v>
      </c>
    </row>
    <row r="25" spans="1:7" x14ac:dyDescent="0.2">
      <c r="A25" s="8" t="s">
        <v>150</v>
      </c>
      <c r="B25" s="20">
        <v>18480836</v>
      </c>
      <c r="C25" s="20">
        <v>-2142000.15</v>
      </c>
      <c r="D25" s="20">
        <f t="shared" ref="D25" si="28">B25+C25</f>
        <v>16338835.85</v>
      </c>
      <c r="E25" s="20">
        <v>16145895.470000001</v>
      </c>
      <c r="F25" s="20">
        <v>15621209.34</v>
      </c>
      <c r="G25" s="20">
        <f t="shared" ref="G25" si="29">D25-E25</f>
        <v>192940.37999999896</v>
      </c>
    </row>
    <row r="26" spans="1:7" x14ac:dyDescent="0.2">
      <c r="A26" s="8" t="s">
        <v>151</v>
      </c>
      <c r="B26" s="20">
        <v>69339731</v>
      </c>
      <c r="C26" s="20">
        <v>11952157.439999999</v>
      </c>
      <c r="D26" s="20">
        <f t="shared" ref="D26" si="30">B26+C26</f>
        <v>81291888.439999998</v>
      </c>
      <c r="E26" s="20">
        <v>79578387.560000002</v>
      </c>
      <c r="F26" s="20">
        <v>75843009.870000005</v>
      </c>
      <c r="G26" s="20">
        <f t="shared" ref="G26" si="31">D26-E26</f>
        <v>1713500.8799999952</v>
      </c>
    </row>
    <row r="27" spans="1:7" x14ac:dyDescent="0.2">
      <c r="A27" s="8" t="s">
        <v>152</v>
      </c>
      <c r="B27" s="20">
        <v>33218472.84</v>
      </c>
      <c r="C27" s="20">
        <v>6635535.2599999998</v>
      </c>
      <c r="D27" s="20">
        <f t="shared" ref="D27" si="32">B27+C27</f>
        <v>39854008.100000001</v>
      </c>
      <c r="E27" s="20">
        <v>39733487.600000001</v>
      </c>
      <c r="F27" s="20">
        <v>36012936.969999999</v>
      </c>
      <c r="G27" s="20">
        <f t="shared" ref="G27" si="33">D27-E27</f>
        <v>120520.5</v>
      </c>
    </row>
    <row r="28" spans="1:7" x14ac:dyDescent="0.2">
      <c r="A28" s="8" t="s">
        <v>153</v>
      </c>
      <c r="B28" s="20">
        <v>6389563</v>
      </c>
      <c r="C28" s="20">
        <v>-77817.41</v>
      </c>
      <c r="D28" s="20">
        <f t="shared" ref="D28" si="34">B28+C28</f>
        <v>6311745.5899999999</v>
      </c>
      <c r="E28" s="20">
        <v>6254172.2699999996</v>
      </c>
      <c r="F28" s="20">
        <v>6058678.8099999996</v>
      </c>
      <c r="G28" s="20">
        <f t="shared" ref="G28" si="35">D28-E28</f>
        <v>57573.320000000298</v>
      </c>
    </row>
    <row r="29" spans="1:7" x14ac:dyDescent="0.2">
      <c r="A29" s="8" t="s">
        <v>154</v>
      </c>
      <c r="B29" s="20">
        <v>4501223</v>
      </c>
      <c r="C29" s="20">
        <v>-99626.72</v>
      </c>
      <c r="D29" s="20">
        <f t="shared" ref="D29" si="36">B29+C29</f>
        <v>4401596.28</v>
      </c>
      <c r="E29" s="20">
        <v>4336086.82</v>
      </c>
      <c r="F29" s="20">
        <v>4192472.69</v>
      </c>
      <c r="G29" s="20">
        <f t="shared" ref="G29" si="37">D29-E29</f>
        <v>65509.459999999963</v>
      </c>
    </row>
    <row r="30" spans="1:7" x14ac:dyDescent="0.2">
      <c r="A30" s="8" t="s">
        <v>155</v>
      </c>
      <c r="B30" s="20">
        <v>73186893</v>
      </c>
      <c r="C30" s="20">
        <v>91830218.939999998</v>
      </c>
      <c r="D30" s="20">
        <f t="shared" ref="D30" si="38">B30+C30</f>
        <v>165017111.94</v>
      </c>
      <c r="E30" s="20">
        <v>154664851.69</v>
      </c>
      <c r="F30" s="20">
        <v>129694838.81</v>
      </c>
      <c r="G30" s="20">
        <f t="shared" ref="G30" si="39">D30-E30</f>
        <v>10352260.25</v>
      </c>
    </row>
    <row r="31" spans="1:7" x14ac:dyDescent="0.2">
      <c r="A31" s="8" t="s">
        <v>156</v>
      </c>
      <c r="B31" s="20">
        <v>9156029</v>
      </c>
      <c r="C31" s="20">
        <v>5794400.2199999997</v>
      </c>
      <c r="D31" s="20">
        <f t="shared" ref="D31" si="40">B31+C31</f>
        <v>14950429.219999999</v>
      </c>
      <c r="E31" s="20">
        <v>14870048.66</v>
      </c>
      <c r="F31" s="20">
        <v>14517299.65</v>
      </c>
      <c r="G31" s="20">
        <f t="shared" ref="G31" si="41">D31-E31</f>
        <v>80380.559999998659</v>
      </c>
    </row>
    <row r="32" spans="1:7" x14ac:dyDescent="0.2">
      <c r="A32" s="8" t="s">
        <v>157</v>
      </c>
      <c r="B32" s="20">
        <v>28766184</v>
      </c>
      <c r="C32" s="20">
        <v>-736327.07</v>
      </c>
      <c r="D32" s="20">
        <f t="shared" ref="D32" si="42">B32+C32</f>
        <v>28029856.93</v>
      </c>
      <c r="E32" s="20">
        <v>27725303.690000001</v>
      </c>
      <c r="F32" s="20">
        <v>27256663.239999998</v>
      </c>
      <c r="G32" s="20">
        <f t="shared" ref="G32" si="43">D32-E32</f>
        <v>304553.23999999836</v>
      </c>
    </row>
    <row r="33" spans="1:7" x14ac:dyDescent="0.2">
      <c r="A33" s="8" t="s">
        <v>158</v>
      </c>
      <c r="B33" s="20">
        <v>12954118</v>
      </c>
      <c r="C33" s="20">
        <v>-3802384.01</v>
      </c>
      <c r="D33" s="20">
        <f t="shared" ref="D33" si="44">B33+C33</f>
        <v>9151733.9900000002</v>
      </c>
      <c r="E33" s="20">
        <v>8652284.0899999999</v>
      </c>
      <c r="F33" s="20">
        <v>7057510.7800000003</v>
      </c>
      <c r="G33" s="20">
        <f t="shared" ref="G33" si="45">D33-E33</f>
        <v>499449.90000000037</v>
      </c>
    </row>
    <row r="34" spans="1:7" x14ac:dyDescent="0.2">
      <c r="A34" s="8" t="s">
        <v>159</v>
      </c>
      <c r="B34" s="20">
        <v>48639447</v>
      </c>
      <c r="C34" s="20">
        <v>-887015.12</v>
      </c>
      <c r="D34" s="20">
        <f t="shared" ref="D34" si="46">B34+C34</f>
        <v>47752431.880000003</v>
      </c>
      <c r="E34" s="20">
        <v>47171144.090000004</v>
      </c>
      <c r="F34" s="20">
        <v>45338974.539999999</v>
      </c>
      <c r="G34" s="20">
        <f t="shared" ref="G34" si="47">D34-E34</f>
        <v>581287.78999999911</v>
      </c>
    </row>
    <row r="35" spans="1:7" x14ac:dyDescent="0.2">
      <c r="A35" s="8" t="s">
        <v>160</v>
      </c>
      <c r="B35" s="20">
        <v>189507169.41</v>
      </c>
      <c r="C35" s="20">
        <v>4454380.21</v>
      </c>
      <c r="D35" s="20">
        <f t="shared" ref="D35" si="48">B35+C35</f>
        <v>193961549.62</v>
      </c>
      <c r="E35" s="20">
        <v>192807029.56999999</v>
      </c>
      <c r="F35" s="20">
        <v>186324955.46000001</v>
      </c>
      <c r="G35" s="20">
        <f t="shared" ref="G35" si="49">D35-E35</f>
        <v>1154520.0500000119</v>
      </c>
    </row>
    <row r="36" spans="1:7" x14ac:dyDescent="0.2">
      <c r="A36" s="8" t="s">
        <v>161</v>
      </c>
      <c r="B36" s="20">
        <v>10014188</v>
      </c>
      <c r="C36" s="20">
        <v>2012344.72</v>
      </c>
      <c r="D36" s="20">
        <f t="shared" ref="D36" si="50">B36+C36</f>
        <v>12026532.720000001</v>
      </c>
      <c r="E36" s="20">
        <v>10775354.32</v>
      </c>
      <c r="F36" s="20">
        <v>10510117.98</v>
      </c>
      <c r="G36" s="20">
        <f t="shared" ref="G36" si="51">D36-E36</f>
        <v>1251178.4000000004</v>
      </c>
    </row>
    <row r="37" spans="1:7" x14ac:dyDescent="0.2">
      <c r="A37" s="8" t="s">
        <v>162</v>
      </c>
      <c r="B37" s="20">
        <v>7682420</v>
      </c>
      <c r="C37" s="20">
        <v>-410321.91</v>
      </c>
      <c r="D37" s="20">
        <f t="shared" ref="D37" si="52">B37+C37</f>
        <v>7272098.0899999999</v>
      </c>
      <c r="E37" s="20">
        <v>7116487.8499999996</v>
      </c>
      <c r="F37" s="20">
        <v>6917878.0700000003</v>
      </c>
      <c r="G37" s="20">
        <f t="shared" ref="G37" si="53">D37-E37</f>
        <v>155610.24000000022</v>
      </c>
    </row>
    <row r="38" spans="1:7" x14ac:dyDescent="0.2">
      <c r="A38" s="8" t="s">
        <v>163</v>
      </c>
      <c r="B38" s="20">
        <v>8528689</v>
      </c>
      <c r="C38" s="20">
        <v>-412446.15</v>
      </c>
      <c r="D38" s="20">
        <f t="shared" ref="D38" si="54">B38+C38</f>
        <v>8116242.8499999996</v>
      </c>
      <c r="E38" s="20">
        <v>7934048.9699999997</v>
      </c>
      <c r="F38" s="20">
        <v>7738320.8300000001</v>
      </c>
      <c r="G38" s="20">
        <f t="shared" ref="G38" si="55">D38-E38</f>
        <v>182193.87999999989</v>
      </c>
    </row>
    <row r="39" spans="1:7" x14ac:dyDescent="0.2">
      <c r="A39" s="8" t="s">
        <v>164</v>
      </c>
      <c r="B39" s="20">
        <v>1748707</v>
      </c>
      <c r="C39" s="20">
        <v>-161360.65</v>
      </c>
      <c r="D39" s="20">
        <f t="shared" ref="D39" si="56">B39+C39</f>
        <v>1587346.35</v>
      </c>
      <c r="E39" s="20">
        <v>1581603.35</v>
      </c>
      <c r="F39" s="20">
        <v>1535432.31</v>
      </c>
      <c r="G39" s="20">
        <f t="shared" ref="G39" si="57">D39-E39</f>
        <v>5743</v>
      </c>
    </row>
    <row r="40" spans="1:7" x14ac:dyDescent="0.2">
      <c r="A40" s="8" t="s">
        <v>165</v>
      </c>
      <c r="B40" s="20">
        <v>8073293</v>
      </c>
      <c r="C40" s="20">
        <v>-8073293</v>
      </c>
      <c r="D40" s="20">
        <f t="shared" ref="D40" si="58">B40+C40</f>
        <v>0</v>
      </c>
      <c r="E40" s="20">
        <v>0</v>
      </c>
      <c r="F40" s="20">
        <v>0</v>
      </c>
      <c r="G40" s="20">
        <f t="shared" ref="G40" si="59">D40-E40</f>
        <v>0</v>
      </c>
    </row>
    <row r="41" spans="1:7" x14ac:dyDescent="0.2">
      <c r="A41" s="8" t="s">
        <v>166</v>
      </c>
      <c r="B41" s="20">
        <v>6054718</v>
      </c>
      <c r="C41" s="20">
        <v>-196591.8</v>
      </c>
      <c r="D41" s="20">
        <f t="shared" ref="D41" si="60">B41+C41</f>
        <v>5858126.2000000002</v>
      </c>
      <c r="E41" s="20">
        <v>5753767</v>
      </c>
      <c r="F41" s="20">
        <v>5500964.5300000003</v>
      </c>
      <c r="G41" s="20">
        <f t="shared" ref="G41" si="61">D41-E41</f>
        <v>104359.20000000019</v>
      </c>
    </row>
    <row r="42" spans="1:7" x14ac:dyDescent="0.2">
      <c r="A42" s="8" t="s">
        <v>167</v>
      </c>
      <c r="B42" s="20">
        <v>3942007</v>
      </c>
      <c r="C42" s="20">
        <v>-811880.33</v>
      </c>
      <c r="D42" s="20">
        <f t="shared" ref="D42" si="62">B42+C42</f>
        <v>3130126.67</v>
      </c>
      <c r="E42" s="20">
        <v>3091052.27</v>
      </c>
      <c r="F42" s="20">
        <v>3007091.3</v>
      </c>
      <c r="G42" s="20">
        <f t="shared" ref="G42" si="63">D42-E42</f>
        <v>39074.399999999907</v>
      </c>
    </row>
    <row r="43" spans="1:7" x14ac:dyDescent="0.2">
      <c r="A43" s="8" t="s">
        <v>168</v>
      </c>
      <c r="B43" s="20">
        <v>8898468</v>
      </c>
      <c r="C43" s="20">
        <v>-178611.73</v>
      </c>
      <c r="D43" s="20">
        <f t="shared" ref="D43" si="64">B43+C43</f>
        <v>8719856.2699999996</v>
      </c>
      <c r="E43" s="20">
        <v>8687752.9800000004</v>
      </c>
      <c r="F43" s="20">
        <v>6093066.0599999996</v>
      </c>
      <c r="G43" s="20">
        <f t="shared" ref="G43" si="65">D43-E43</f>
        <v>32103.289999999106</v>
      </c>
    </row>
    <row r="44" spans="1:7" x14ac:dyDescent="0.2">
      <c r="A44" s="8" t="s">
        <v>169</v>
      </c>
      <c r="B44" s="20">
        <v>7406801</v>
      </c>
      <c r="C44" s="20">
        <v>-482274.37</v>
      </c>
      <c r="D44" s="20">
        <f t="shared" ref="D44" si="66">B44+C44</f>
        <v>6924526.6299999999</v>
      </c>
      <c r="E44" s="20">
        <v>6899594.0099999998</v>
      </c>
      <c r="F44" s="20">
        <v>4352072.0599999996</v>
      </c>
      <c r="G44" s="20">
        <f t="shared" ref="G44" si="67">D44-E44</f>
        <v>24932.620000000112</v>
      </c>
    </row>
    <row r="45" spans="1:7" x14ac:dyDescent="0.2">
      <c r="A45" s="8" t="s">
        <v>170</v>
      </c>
      <c r="B45" s="20">
        <v>7023187</v>
      </c>
      <c r="C45" s="20">
        <v>-587468.52</v>
      </c>
      <c r="D45" s="20">
        <f t="shared" ref="D45" si="68">B45+C45</f>
        <v>6435718.4800000004</v>
      </c>
      <c r="E45" s="20">
        <v>6214984.79</v>
      </c>
      <c r="F45" s="20">
        <v>5913802.8700000001</v>
      </c>
      <c r="G45" s="20">
        <f t="shared" ref="G45" si="69">D45-E45</f>
        <v>220733.69000000041</v>
      </c>
    </row>
    <row r="46" spans="1:7" x14ac:dyDescent="0.2">
      <c r="A46" s="8" t="s">
        <v>171</v>
      </c>
      <c r="B46" s="20">
        <v>4533505</v>
      </c>
      <c r="C46" s="20">
        <v>-1371021.38</v>
      </c>
      <c r="D46" s="20">
        <f t="shared" ref="D46" si="70">B46+C46</f>
        <v>3162483.62</v>
      </c>
      <c r="E46" s="20">
        <v>3063773.08</v>
      </c>
      <c r="F46" s="20">
        <v>2983883.88</v>
      </c>
      <c r="G46" s="20">
        <f t="shared" ref="G46" si="71">D46-E46</f>
        <v>98710.540000000037</v>
      </c>
    </row>
    <row r="47" spans="1:7" x14ac:dyDescent="0.2">
      <c r="A47" s="8" t="s">
        <v>172</v>
      </c>
      <c r="B47" s="20">
        <v>16341922</v>
      </c>
      <c r="C47" s="20">
        <v>7455349.1200000001</v>
      </c>
      <c r="D47" s="20">
        <f t="shared" ref="D47" si="72">B47+C47</f>
        <v>23797271.120000001</v>
      </c>
      <c r="E47" s="20">
        <v>23737343.600000001</v>
      </c>
      <c r="F47" s="20">
        <v>21336177.809999999</v>
      </c>
      <c r="G47" s="20">
        <f t="shared" ref="G47" si="73">D47-E47</f>
        <v>59927.519999999553</v>
      </c>
    </row>
    <row r="48" spans="1:7" x14ac:dyDescent="0.2">
      <c r="A48" s="8" t="s">
        <v>173</v>
      </c>
      <c r="B48" s="20">
        <v>1239307</v>
      </c>
      <c r="C48" s="20">
        <v>-299399.75</v>
      </c>
      <c r="D48" s="20">
        <f t="shared" ref="D48" si="74">B48+C48</f>
        <v>939907.25</v>
      </c>
      <c r="E48" s="20">
        <v>934370.22</v>
      </c>
      <c r="F48" s="20">
        <v>911330.59</v>
      </c>
      <c r="G48" s="20">
        <f t="shared" ref="G48" si="75">D48-E48</f>
        <v>5537.0300000000279</v>
      </c>
    </row>
    <row r="49" spans="1:7" x14ac:dyDescent="0.2">
      <c r="A49" s="8" t="s">
        <v>174</v>
      </c>
      <c r="B49" s="20">
        <v>3566968</v>
      </c>
      <c r="C49" s="20">
        <v>-7139.35</v>
      </c>
      <c r="D49" s="20">
        <f t="shared" ref="D49" si="76">B49+C49</f>
        <v>3559828.65</v>
      </c>
      <c r="E49" s="20">
        <v>3527548.14</v>
      </c>
      <c r="F49" s="20">
        <v>3502496.01</v>
      </c>
      <c r="G49" s="20">
        <f t="shared" ref="G49" si="77">D49-E49</f>
        <v>32280.509999999776</v>
      </c>
    </row>
    <row r="50" spans="1:7" x14ac:dyDescent="0.2">
      <c r="A50" s="8" t="s">
        <v>175</v>
      </c>
      <c r="B50" s="20">
        <v>15382550</v>
      </c>
      <c r="C50" s="20">
        <v>-985683.86</v>
      </c>
      <c r="D50" s="20">
        <f t="shared" ref="D50" si="78">B50+C50</f>
        <v>14396866.140000001</v>
      </c>
      <c r="E50" s="20">
        <v>14277644.34</v>
      </c>
      <c r="F50" s="20">
        <v>14072836.77</v>
      </c>
      <c r="G50" s="20">
        <f t="shared" ref="G50" si="79">D50-E50</f>
        <v>119221.80000000075</v>
      </c>
    </row>
    <row r="51" spans="1:7" x14ac:dyDescent="0.2">
      <c r="A51" s="8" t="s">
        <v>176</v>
      </c>
      <c r="B51" s="20">
        <v>1718661</v>
      </c>
      <c r="C51" s="20">
        <v>71019.820000000007</v>
      </c>
      <c r="D51" s="20">
        <f t="shared" ref="D51" si="80">B51+C51</f>
        <v>1789680.82</v>
      </c>
      <c r="E51" s="20">
        <v>1754461.25</v>
      </c>
      <c r="F51" s="20">
        <v>1723345.62</v>
      </c>
      <c r="G51" s="20">
        <f t="shared" ref="G51" si="81">D51-E51</f>
        <v>35219.570000000065</v>
      </c>
    </row>
    <row r="52" spans="1:7" x14ac:dyDescent="0.2">
      <c r="A52" s="8" t="s">
        <v>177</v>
      </c>
      <c r="B52" s="20">
        <v>3070063</v>
      </c>
      <c r="C52" s="20">
        <v>-17164.5</v>
      </c>
      <c r="D52" s="20">
        <f t="shared" ref="D52" si="82">B52+C52</f>
        <v>3052898.5</v>
      </c>
      <c r="E52" s="20">
        <v>2998523.23</v>
      </c>
      <c r="F52" s="20">
        <v>2906343.39</v>
      </c>
      <c r="G52" s="20">
        <f t="shared" ref="G52" si="83">D52-E52</f>
        <v>54375.270000000019</v>
      </c>
    </row>
    <row r="53" spans="1:7" x14ac:dyDescent="0.2">
      <c r="A53" s="8" t="s">
        <v>178</v>
      </c>
      <c r="B53" s="20">
        <v>5758150</v>
      </c>
      <c r="C53" s="20">
        <v>-126883.81</v>
      </c>
      <c r="D53" s="20">
        <f t="shared" ref="D53" si="84">B53+C53</f>
        <v>5631266.1900000004</v>
      </c>
      <c r="E53" s="20">
        <v>5609495</v>
      </c>
      <c r="F53" s="20">
        <v>5422655.9199999999</v>
      </c>
      <c r="G53" s="20">
        <f t="shared" ref="G53" si="85">D53-E53</f>
        <v>21771.19000000041</v>
      </c>
    </row>
    <row r="54" spans="1:7" x14ac:dyDescent="0.2">
      <c r="A54" s="8" t="s">
        <v>179</v>
      </c>
      <c r="B54" s="20">
        <v>1737410</v>
      </c>
      <c r="C54" s="20">
        <v>-26442.15</v>
      </c>
      <c r="D54" s="20">
        <f t="shared" ref="D54" si="86">B54+C54</f>
        <v>1710967.85</v>
      </c>
      <c r="E54" s="20">
        <v>1701593.66</v>
      </c>
      <c r="F54" s="20">
        <v>1631779.22</v>
      </c>
      <c r="G54" s="20">
        <f t="shared" ref="G54" si="87">D54-E54</f>
        <v>9374.190000000177</v>
      </c>
    </row>
    <row r="55" spans="1:7" x14ac:dyDescent="0.2">
      <c r="A55" s="8" t="s">
        <v>180</v>
      </c>
      <c r="B55" s="20">
        <v>6907263</v>
      </c>
      <c r="C55" s="20">
        <v>-5489678.3099999996</v>
      </c>
      <c r="D55" s="20">
        <f t="shared" ref="D55" si="88">B55+C55</f>
        <v>1417584.6900000004</v>
      </c>
      <c r="E55" s="20">
        <v>1351534.74</v>
      </c>
      <c r="F55" s="20">
        <v>1312321.47</v>
      </c>
      <c r="G55" s="20">
        <f t="shared" ref="G55" si="89">D55-E55</f>
        <v>66049.950000000419</v>
      </c>
    </row>
    <row r="56" spans="1:7" x14ac:dyDescent="0.2">
      <c r="A56" s="8" t="s">
        <v>181</v>
      </c>
      <c r="B56" s="20">
        <v>5706497</v>
      </c>
      <c r="C56" s="20">
        <v>-451667.37</v>
      </c>
      <c r="D56" s="20">
        <f t="shared" ref="D56" si="90">B56+C56</f>
        <v>5254829.63</v>
      </c>
      <c r="E56" s="20">
        <v>5183787.55</v>
      </c>
      <c r="F56" s="20">
        <v>1159935.6299999999</v>
      </c>
      <c r="G56" s="20">
        <f t="shared" ref="G56" si="91">D56-E56</f>
        <v>71042.080000000075</v>
      </c>
    </row>
    <row r="57" spans="1:7" x14ac:dyDescent="0.2">
      <c r="A57" s="8" t="s">
        <v>182</v>
      </c>
      <c r="B57" s="20">
        <v>7397687</v>
      </c>
      <c r="C57" s="20">
        <v>2344477.04</v>
      </c>
      <c r="D57" s="20">
        <f t="shared" ref="D57" si="92">B57+C57</f>
        <v>9742164.0399999991</v>
      </c>
      <c r="E57" s="20">
        <v>9480788.5899999999</v>
      </c>
      <c r="F57" s="20">
        <v>9440756.3599999994</v>
      </c>
      <c r="G57" s="20">
        <f t="shared" ref="G57" si="93">D57-E57</f>
        <v>261375.44999999925</v>
      </c>
    </row>
    <row r="58" spans="1:7" x14ac:dyDescent="0.2">
      <c r="A58" s="8" t="s">
        <v>183</v>
      </c>
      <c r="B58" s="20">
        <v>1472710</v>
      </c>
      <c r="C58" s="20">
        <v>-9192.81</v>
      </c>
      <c r="D58" s="20">
        <f t="shared" ref="D58" si="94">B58+C58</f>
        <v>1463517.19</v>
      </c>
      <c r="E58" s="20">
        <v>1460655.8</v>
      </c>
      <c r="F58" s="20">
        <v>1421477.22</v>
      </c>
      <c r="G58" s="20">
        <f t="shared" ref="G58" si="95">D58-E58</f>
        <v>2861.3899999998976</v>
      </c>
    </row>
    <row r="59" spans="1:7" x14ac:dyDescent="0.2">
      <c r="A59" s="8" t="s">
        <v>184</v>
      </c>
      <c r="B59" s="20">
        <v>2244090</v>
      </c>
      <c r="C59" s="20">
        <v>-41413.35</v>
      </c>
      <c r="D59" s="20">
        <f t="shared" ref="D59" si="96">B59+C59</f>
        <v>2202676.65</v>
      </c>
      <c r="E59" s="20">
        <v>2162172.87</v>
      </c>
      <c r="F59" s="20">
        <v>2081701.59</v>
      </c>
      <c r="G59" s="20">
        <f t="shared" ref="G59" si="97">D59-E59</f>
        <v>40503.779999999795</v>
      </c>
    </row>
    <row r="60" spans="1:7" x14ac:dyDescent="0.2">
      <c r="A60" s="8" t="s">
        <v>185</v>
      </c>
      <c r="B60" s="20">
        <v>4445271</v>
      </c>
      <c r="C60" s="20">
        <v>-48074.78</v>
      </c>
      <c r="D60" s="20">
        <f t="shared" ref="D60" si="98">B60+C60</f>
        <v>4397196.22</v>
      </c>
      <c r="E60" s="20">
        <v>4330597.5999999996</v>
      </c>
      <c r="F60" s="20">
        <v>4118595.18</v>
      </c>
      <c r="G60" s="20">
        <f t="shared" ref="G60" si="99">D60-E60</f>
        <v>66598.620000000112</v>
      </c>
    </row>
    <row r="61" spans="1:7" x14ac:dyDescent="0.2">
      <c r="A61" s="8" t="s">
        <v>186</v>
      </c>
      <c r="B61" s="20">
        <v>2634226</v>
      </c>
      <c r="C61" s="20">
        <v>-89509.92</v>
      </c>
      <c r="D61" s="20">
        <f t="shared" ref="D61" si="100">B61+C61</f>
        <v>2544716.08</v>
      </c>
      <c r="E61" s="20">
        <v>2516010.5</v>
      </c>
      <c r="F61" s="20">
        <v>2438392.1800000002</v>
      </c>
      <c r="G61" s="20">
        <f t="shared" ref="G61" si="101">D61-E61</f>
        <v>28705.580000000075</v>
      </c>
    </row>
    <row r="62" spans="1:7" x14ac:dyDescent="0.2">
      <c r="A62" s="8" t="s">
        <v>187</v>
      </c>
      <c r="B62" s="20">
        <v>4927404</v>
      </c>
      <c r="C62" s="20">
        <v>-306428.81</v>
      </c>
      <c r="D62" s="20">
        <f t="shared" ref="D62" si="102">B62+C62</f>
        <v>4620975.1900000004</v>
      </c>
      <c r="E62" s="20">
        <v>4580273.5</v>
      </c>
      <c r="F62" s="20">
        <v>4451676.96</v>
      </c>
      <c r="G62" s="20">
        <f t="shared" ref="G62" si="103">D62-E62</f>
        <v>40701.69000000041</v>
      </c>
    </row>
    <row r="63" spans="1:7" x14ac:dyDescent="0.2">
      <c r="A63" s="8" t="s">
        <v>188</v>
      </c>
      <c r="B63" s="20">
        <v>7324541</v>
      </c>
      <c r="C63" s="20">
        <v>-341385.73</v>
      </c>
      <c r="D63" s="20">
        <f t="shared" ref="D63" si="104">B63+C63</f>
        <v>6983155.2699999996</v>
      </c>
      <c r="E63" s="20">
        <v>6918622.79</v>
      </c>
      <c r="F63" s="20">
        <v>6689634.6200000001</v>
      </c>
      <c r="G63" s="20">
        <f t="shared" ref="G63" si="105">D63-E63</f>
        <v>64532.479999999516</v>
      </c>
    </row>
    <row r="64" spans="1:7" x14ac:dyDescent="0.2">
      <c r="A64" s="8" t="s">
        <v>189</v>
      </c>
      <c r="B64" s="20">
        <v>1317155</v>
      </c>
      <c r="C64" s="20">
        <v>-83208.87</v>
      </c>
      <c r="D64" s="20">
        <f t="shared" ref="D64" si="106">B64+C64</f>
        <v>1233946.1299999999</v>
      </c>
      <c r="E64" s="20">
        <v>1208352.6399999999</v>
      </c>
      <c r="F64" s="20">
        <v>1179272.05</v>
      </c>
      <c r="G64" s="20">
        <f t="shared" ref="G64" si="107">D64-E64</f>
        <v>25593.489999999991</v>
      </c>
    </row>
    <row r="65" spans="1:9" x14ac:dyDescent="0.2">
      <c r="A65" s="8" t="s">
        <v>190</v>
      </c>
      <c r="B65" s="20">
        <v>33840574.600000001</v>
      </c>
      <c r="C65" s="20">
        <v>0</v>
      </c>
      <c r="D65" s="20">
        <f t="shared" ref="D65" si="108">B65+C65</f>
        <v>33840574.600000001</v>
      </c>
      <c r="E65" s="20">
        <v>33840574.600000001</v>
      </c>
      <c r="F65" s="20">
        <v>33840574.600000001</v>
      </c>
      <c r="G65" s="20">
        <f t="shared" ref="G65" si="109">D65-E65</f>
        <v>0</v>
      </c>
    </row>
    <row r="66" spans="1:9" x14ac:dyDescent="0.2">
      <c r="A66" s="8" t="s">
        <v>191</v>
      </c>
      <c r="B66" s="20">
        <v>11150454.9</v>
      </c>
      <c r="C66" s="20">
        <v>0</v>
      </c>
      <c r="D66" s="20">
        <f t="shared" ref="D66" si="110">B66+C66</f>
        <v>11150454.9</v>
      </c>
      <c r="E66" s="20">
        <v>11150454.84</v>
      </c>
      <c r="F66" s="20">
        <v>11150454.84</v>
      </c>
      <c r="G66" s="20">
        <f t="shared" ref="G66" si="111">D66-E66</f>
        <v>6.0000000521540642E-2</v>
      </c>
    </row>
    <row r="67" spans="1:9" x14ac:dyDescent="0.2">
      <c r="A67" s="8" t="s">
        <v>192</v>
      </c>
      <c r="B67" s="20">
        <v>8861092.25</v>
      </c>
      <c r="C67" s="20">
        <v>0</v>
      </c>
      <c r="D67" s="20">
        <f t="shared" ref="D67" si="112">B67+C67</f>
        <v>8861092.25</v>
      </c>
      <c r="E67" s="20">
        <v>8861092.25</v>
      </c>
      <c r="F67" s="20">
        <v>8861092.25</v>
      </c>
      <c r="G67" s="20">
        <f t="shared" ref="G67" si="113">D67-E67</f>
        <v>0</v>
      </c>
    </row>
    <row r="68" spans="1:9" x14ac:dyDescent="0.2">
      <c r="A68" s="8" t="s">
        <v>193</v>
      </c>
      <c r="B68" s="20">
        <v>0</v>
      </c>
      <c r="C68" s="20">
        <v>13073293</v>
      </c>
      <c r="D68" s="20">
        <f t="shared" ref="D68" si="114">B68+C68</f>
        <v>13073293</v>
      </c>
      <c r="E68" s="20">
        <v>13073293</v>
      </c>
      <c r="F68" s="20">
        <v>13073293</v>
      </c>
      <c r="G68" s="20">
        <f t="shared" ref="G68" si="115">D68-E68</f>
        <v>0</v>
      </c>
    </row>
    <row r="69" spans="1:9" x14ac:dyDescent="0.2">
      <c r="A69" s="8"/>
      <c r="B69" s="20"/>
      <c r="C69" s="20"/>
      <c r="D69" s="20"/>
      <c r="E69" s="20"/>
      <c r="F69" s="20"/>
      <c r="G69" s="20"/>
    </row>
    <row r="70" spans="1:9" x14ac:dyDescent="0.2">
      <c r="A70" s="8"/>
      <c r="B70" s="20"/>
      <c r="C70" s="20"/>
      <c r="D70" s="20"/>
      <c r="E70" s="20"/>
      <c r="F70" s="20"/>
      <c r="G70" s="20"/>
    </row>
    <row r="71" spans="1:9" x14ac:dyDescent="0.2">
      <c r="A71" s="19" t="s">
        <v>122</v>
      </c>
      <c r="B71" s="21">
        <f t="shared" ref="B71:G71" si="116">SUM(B5:B70)</f>
        <v>967507618.99999988</v>
      </c>
      <c r="C71" s="21">
        <f t="shared" si="116"/>
        <v>154700646.52999997</v>
      </c>
      <c r="D71" s="21">
        <f t="shared" si="116"/>
        <v>1122208265.5300004</v>
      </c>
      <c r="E71" s="21">
        <f t="shared" si="116"/>
        <v>1099207213.3900003</v>
      </c>
      <c r="F71" s="21">
        <f t="shared" si="116"/>
        <v>1017270752.5099998</v>
      </c>
      <c r="G71" s="21">
        <f t="shared" si="116"/>
        <v>23001052.139999993</v>
      </c>
      <c r="I71" s="26"/>
    </row>
    <row r="73" spans="1:9" ht="55.35" customHeight="1" x14ac:dyDescent="0.2">
      <c r="A73" s="36" t="s">
        <v>194</v>
      </c>
      <c r="B73" s="37"/>
      <c r="C73" s="37"/>
      <c r="D73" s="37"/>
      <c r="E73" s="37"/>
      <c r="F73" s="37"/>
      <c r="G73" s="38"/>
    </row>
    <row r="74" spans="1:9" x14ac:dyDescent="0.2">
      <c r="A74" s="13"/>
      <c r="B74" s="39" t="s">
        <v>56</v>
      </c>
      <c r="C74" s="40"/>
      <c r="D74" s="40"/>
      <c r="E74" s="40"/>
      <c r="F74" s="41"/>
      <c r="G74" s="34" t="s">
        <v>55</v>
      </c>
    </row>
    <row r="75" spans="1:9" ht="22.5" x14ac:dyDescent="0.2">
      <c r="A75" s="12" t="s">
        <v>50</v>
      </c>
      <c r="B75" s="2" t="s">
        <v>51</v>
      </c>
      <c r="C75" s="2" t="s">
        <v>114</v>
      </c>
      <c r="D75" s="2" t="s">
        <v>52</v>
      </c>
      <c r="E75" s="2" t="s">
        <v>53</v>
      </c>
      <c r="F75" s="2" t="s">
        <v>54</v>
      </c>
      <c r="G75" s="35"/>
    </row>
    <row r="76" spans="1:9" x14ac:dyDescent="0.2">
      <c r="A76" s="14" t="s">
        <v>196</v>
      </c>
      <c r="B76" s="15"/>
      <c r="C76" s="15"/>
      <c r="D76" s="15"/>
      <c r="E76" s="15"/>
      <c r="F76" s="15"/>
      <c r="G76" s="15"/>
    </row>
    <row r="77" spans="1:9" x14ac:dyDescent="0.2">
      <c r="A77" s="9" t="s">
        <v>8</v>
      </c>
      <c r="B77" s="20">
        <v>0</v>
      </c>
      <c r="C77" s="20">
        <v>0</v>
      </c>
      <c r="D77" s="20">
        <f>B77+C77</f>
        <v>0</v>
      </c>
      <c r="E77" s="20">
        <v>0</v>
      </c>
      <c r="F77" s="20">
        <v>0</v>
      </c>
      <c r="G77" s="20">
        <f>D77-E77</f>
        <v>0</v>
      </c>
    </row>
    <row r="78" spans="1:9" x14ac:dyDescent="0.2">
      <c r="A78" s="9" t="s">
        <v>9</v>
      </c>
      <c r="B78" s="20">
        <v>0</v>
      </c>
      <c r="C78" s="20">
        <v>0</v>
      </c>
      <c r="D78" s="20">
        <f t="shared" ref="D78:D80" si="117">B78+C78</f>
        <v>0</v>
      </c>
      <c r="E78" s="20">
        <v>0</v>
      </c>
      <c r="F78" s="20">
        <v>0</v>
      </c>
      <c r="G78" s="20">
        <f t="shared" ref="G78:G80" si="118">D78-E78</f>
        <v>0</v>
      </c>
    </row>
    <row r="79" spans="1:9" x14ac:dyDescent="0.2">
      <c r="A79" s="9" t="s">
        <v>10</v>
      </c>
      <c r="B79" s="20">
        <v>0</v>
      </c>
      <c r="C79" s="20">
        <v>0</v>
      </c>
      <c r="D79" s="20">
        <f t="shared" si="117"/>
        <v>0</v>
      </c>
      <c r="E79" s="20">
        <v>0</v>
      </c>
      <c r="F79" s="20">
        <v>0</v>
      </c>
      <c r="G79" s="20">
        <f t="shared" si="118"/>
        <v>0</v>
      </c>
    </row>
    <row r="80" spans="1:9" x14ac:dyDescent="0.2">
      <c r="A80" s="9" t="s">
        <v>123</v>
      </c>
      <c r="B80" s="20">
        <v>0</v>
      </c>
      <c r="C80" s="20">
        <v>0</v>
      </c>
      <c r="D80" s="20">
        <f t="shared" si="117"/>
        <v>0</v>
      </c>
      <c r="E80" s="20">
        <v>0</v>
      </c>
      <c r="F80" s="20">
        <v>0</v>
      </c>
      <c r="G80" s="20">
        <f t="shared" si="118"/>
        <v>0</v>
      </c>
    </row>
    <row r="81" spans="1:7" x14ac:dyDescent="0.2">
      <c r="A81" s="9"/>
      <c r="B81" s="20"/>
      <c r="C81" s="20"/>
      <c r="D81" s="20"/>
      <c r="E81" s="20"/>
      <c r="F81" s="20"/>
      <c r="G81" s="20"/>
    </row>
    <row r="82" spans="1:7" x14ac:dyDescent="0.2">
      <c r="A82" s="6" t="s">
        <v>122</v>
      </c>
      <c r="B82" s="21">
        <f t="shared" ref="B82:G82" si="119">SUM(B77:B80)</f>
        <v>0</v>
      </c>
      <c r="C82" s="21">
        <f t="shared" si="119"/>
        <v>0</v>
      </c>
      <c r="D82" s="21">
        <f t="shared" si="119"/>
        <v>0</v>
      </c>
      <c r="E82" s="21">
        <f t="shared" si="119"/>
        <v>0</v>
      </c>
      <c r="F82" s="21">
        <f t="shared" si="119"/>
        <v>0</v>
      </c>
      <c r="G82" s="21">
        <f t="shared" si="119"/>
        <v>0</v>
      </c>
    </row>
    <row r="85" spans="1:7" ht="59.45" customHeight="1" x14ac:dyDescent="0.2">
      <c r="A85" s="39" t="s">
        <v>194</v>
      </c>
      <c r="B85" s="40"/>
      <c r="C85" s="40"/>
      <c r="D85" s="40"/>
      <c r="E85" s="40"/>
      <c r="F85" s="40"/>
      <c r="G85" s="41"/>
    </row>
    <row r="86" spans="1:7" x14ac:dyDescent="0.2">
      <c r="A86" s="13"/>
      <c r="B86" s="39" t="s">
        <v>56</v>
      </c>
      <c r="C86" s="40"/>
      <c r="D86" s="40"/>
      <c r="E86" s="40"/>
      <c r="F86" s="41"/>
      <c r="G86" s="34" t="s">
        <v>55</v>
      </c>
    </row>
    <row r="87" spans="1:7" ht="22.5" x14ac:dyDescent="0.2">
      <c r="A87" s="12" t="s">
        <v>50</v>
      </c>
      <c r="B87" s="2" t="s">
        <v>51</v>
      </c>
      <c r="C87" s="2" t="s">
        <v>114</v>
      </c>
      <c r="D87" s="2" t="s">
        <v>52</v>
      </c>
      <c r="E87" s="2" t="s">
        <v>53</v>
      </c>
      <c r="F87" s="2" t="s">
        <v>54</v>
      </c>
      <c r="G87" s="35"/>
    </row>
    <row r="88" spans="1:7" x14ac:dyDescent="0.2">
      <c r="A88" s="14"/>
      <c r="B88" s="15"/>
      <c r="C88" s="15"/>
      <c r="D88" s="15"/>
      <c r="E88" s="15"/>
      <c r="F88" s="15"/>
      <c r="G88" s="15"/>
    </row>
    <row r="89" spans="1:7" x14ac:dyDescent="0.2">
      <c r="A89" s="10" t="s">
        <v>12</v>
      </c>
      <c r="B89" s="20">
        <v>0</v>
      </c>
      <c r="C89" s="20">
        <v>0</v>
      </c>
      <c r="D89" s="20">
        <f t="shared" ref="D89:D101" si="120">B89+C89</f>
        <v>0</v>
      </c>
      <c r="E89" s="20">
        <v>0</v>
      </c>
      <c r="F89" s="20">
        <v>0</v>
      </c>
      <c r="G89" s="20">
        <f t="shared" ref="G89:G101" si="121">D89-E89</f>
        <v>0</v>
      </c>
    </row>
    <row r="90" spans="1:7" x14ac:dyDescent="0.2">
      <c r="A90" s="10"/>
      <c r="B90" s="20"/>
      <c r="C90" s="20"/>
      <c r="D90" s="20"/>
      <c r="E90" s="20"/>
      <c r="F90" s="20"/>
      <c r="G90" s="20"/>
    </row>
    <row r="91" spans="1:7" x14ac:dyDescent="0.2">
      <c r="A91" s="10" t="s">
        <v>11</v>
      </c>
      <c r="B91" s="20">
        <v>0</v>
      </c>
      <c r="C91" s="20">
        <v>0</v>
      </c>
      <c r="D91" s="20">
        <f t="shared" si="120"/>
        <v>0</v>
      </c>
      <c r="E91" s="20">
        <v>0</v>
      </c>
      <c r="F91" s="20">
        <v>0</v>
      </c>
      <c r="G91" s="20">
        <f t="shared" si="121"/>
        <v>0</v>
      </c>
    </row>
    <row r="92" spans="1:7" x14ac:dyDescent="0.2">
      <c r="A92" s="10"/>
      <c r="B92" s="20"/>
      <c r="C92" s="20"/>
      <c r="D92" s="20"/>
      <c r="E92" s="20"/>
      <c r="F92" s="20"/>
      <c r="G92" s="20"/>
    </row>
    <row r="93" spans="1:7" x14ac:dyDescent="0.2">
      <c r="A93" s="10" t="s">
        <v>13</v>
      </c>
      <c r="B93" s="20">
        <v>0</v>
      </c>
      <c r="C93" s="20">
        <v>0</v>
      </c>
      <c r="D93" s="20">
        <f t="shared" si="120"/>
        <v>0</v>
      </c>
      <c r="E93" s="20">
        <v>0</v>
      </c>
      <c r="F93" s="20">
        <v>0</v>
      </c>
      <c r="G93" s="20">
        <f t="shared" si="121"/>
        <v>0</v>
      </c>
    </row>
    <row r="94" spans="1:7" x14ac:dyDescent="0.2">
      <c r="A94" s="10"/>
      <c r="B94" s="20"/>
      <c r="C94" s="20"/>
      <c r="D94" s="20"/>
      <c r="E94" s="20"/>
      <c r="F94" s="20"/>
      <c r="G94" s="20"/>
    </row>
    <row r="95" spans="1:7" x14ac:dyDescent="0.2">
      <c r="A95" s="10" t="s">
        <v>25</v>
      </c>
      <c r="B95" s="20">
        <v>0</v>
      </c>
      <c r="C95" s="20">
        <v>0</v>
      </c>
      <c r="D95" s="20">
        <f t="shared" si="120"/>
        <v>0</v>
      </c>
      <c r="E95" s="20">
        <v>0</v>
      </c>
      <c r="F95" s="20">
        <v>0</v>
      </c>
      <c r="G95" s="20">
        <f t="shared" si="121"/>
        <v>0</v>
      </c>
    </row>
    <row r="96" spans="1:7" x14ac:dyDescent="0.2">
      <c r="A96" s="10"/>
      <c r="B96" s="20"/>
      <c r="C96" s="20"/>
      <c r="D96" s="20"/>
      <c r="E96" s="20"/>
      <c r="F96" s="20"/>
      <c r="G96" s="20"/>
    </row>
    <row r="97" spans="1:7" ht="22.5" x14ac:dyDescent="0.2">
      <c r="A97" s="10" t="s">
        <v>26</v>
      </c>
      <c r="B97" s="20">
        <v>0</v>
      </c>
      <c r="C97" s="20">
        <v>0</v>
      </c>
      <c r="D97" s="20">
        <f t="shared" si="120"/>
        <v>0</v>
      </c>
      <c r="E97" s="20">
        <v>0</v>
      </c>
      <c r="F97" s="20">
        <v>0</v>
      </c>
      <c r="G97" s="20">
        <f t="shared" si="121"/>
        <v>0</v>
      </c>
    </row>
    <row r="98" spans="1:7" x14ac:dyDescent="0.2">
      <c r="A98" s="10"/>
      <c r="B98" s="20"/>
      <c r="C98" s="20"/>
      <c r="D98" s="20"/>
      <c r="E98" s="20"/>
      <c r="F98" s="20"/>
      <c r="G98" s="20"/>
    </row>
    <row r="99" spans="1:7" ht="22.5" x14ac:dyDescent="0.2">
      <c r="A99" s="10" t="s">
        <v>124</v>
      </c>
      <c r="B99" s="20">
        <v>0</v>
      </c>
      <c r="C99" s="20">
        <v>0</v>
      </c>
      <c r="D99" s="20">
        <f t="shared" ref="D99" si="122">B99+C99</f>
        <v>0</v>
      </c>
      <c r="E99" s="20">
        <v>0</v>
      </c>
      <c r="F99" s="20">
        <v>0</v>
      </c>
      <c r="G99" s="20">
        <f t="shared" ref="G99" si="123">D99-E99</f>
        <v>0</v>
      </c>
    </row>
    <row r="100" spans="1:7" x14ac:dyDescent="0.2">
      <c r="A100" s="10"/>
      <c r="B100" s="20"/>
      <c r="C100" s="20"/>
      <c r="D100" s="20"/>
      <c r="E100" s="20"/>
      <c r="F100" s="20"/>
      <c r="G100" s="20"/>
    </row>
    <row r="101" spans="1:7" x14ac:dyDescent="0.2">
      <c r="A101" s="10" t="s">
        <v>14</v>
      </c>
      <c r="B101" s="20">
        <v>0</v>
      </c>
      <c r="C101" s="20">
        <v>0</v>
      </c>
      <c r="D101" s="20">
        <f t="shared" si="120"/>
        <v>0</v>
      </c>
      <c r="E101" s="20">
        <v>0</v>
      </c>
      <c r="F101" s="20">
        <v>0</v>
      </c>
      <c r="G101" s="20">
        <f t="shared" si="121"/>
        <v>0</v>
      </c>
    </row>
    <row r="102" spans="1:7" x14ac:dyDescent="0.2">
      <c r="A102" s="10"/>
      <c r="B102" s="20"/>
      <c r="C102" s="20"/>
      <c r="D102" s="20"/>
      <c r="E102" s="20"/>
      <c r="F102" s="20"/>
      <c r="G102" s="20"/>
    </row>
    <row r="103" spans="1:7" x14ac:dyDescent="0.2">
      <c r="A103" s="10" t="s">
        <v>125</v>
      </c>
      <c r="B103" s="20">
        <v>53852121.75</v>
      </c>
      <c r="C103" s="20">
        <v>13073293</v>
      </c>
      <c r="D103" s="20">
        <f t="shared" ref="D103" si="124">B103+C103</f>
        <v>66925414.75</v>
      </c>
      <c r="E103" s="20">
        <v>66925414.689999998</v>
      </c>
      <c r="F103" s="20">
        <v>66925414.689999998</v>
      </c>
      <c r="G103" s="20">
        <f t="shared" ref="G103" si="125">D103-E103</f>
        <v>6.0000002384185791E-2</v>
      </c>
    </row>
    <row r="104" spans="1:7" x14ac:dyDescent="0.2">
      <c r="A104" s="10"/>
      <c r="B104" s="20"/>
      <c r="C104" s="20"/>
      <c r="D104" s="20"/>
      <c r="E104" s="20"/>
      <c r="F104" s="20"/>
      <c r="G104" s="20"/>
    </row>
    <row r="105" spans="1:7" x14ac:dyDescent="0.2">
      <c r="A105" s="6" t="s">
        <v>122</v>
      </c>
      <c r="B105" s="21">
        <f t="shared" ref="B105:G105" si="126">SUM(B89:B103)</f>
        <v>53852121.75</v>
      </c>
      <c r="C105" s="21">
        <f t="shared" si="126"/>
        <v>13073293</v>
      </c>
      <c r="D105" s="21">
        <f t="shared" si="126"/>
        <v>66925414.75</v>
      </c>
      <c r="E105" s="21">
        <f t="shared" si="126"/>
        <v>66925414.689999998</v>
      </c>
      <c r="F105" s="21">
        <f t="shared" si="126"/>
        <v>66925414.689999998</v>
      </c>
      <c r="G105" s="21">
        <f t="shared" si="126"/>
        <v>6.0000002384185791E-2</v>
      </c>
    </row>
    <row r="107" spans="1:7" x14ac:dyDescent="0.2">
      <c r="A107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73:G73"/>
    <mergeCell ref="G86:G87"/>
    <mergeCell ref="G74:G75"/>
    <mergeCell ref="A85:G85"/>
    <mergeCell ref="B2:F2"/>
    <mergeCell ref="B74:F74"/>
    <mergeCell ref="B86:F8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C30" sqref="C3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9" t="s">
        <v>129</v>
      </c>
      <c r="B1" s="40"/>
      <c r="C1" s="40"/>
      <c r="D1" s="40"/>
      <c r="E1" s="40"/>
      <c r="F1" s="40"/>
      <c r="G1" s="41"/>
    </row>
    <row r="2" spans="1:7" x14ac:dyDescent="0.2">
      <c r="A2" s="13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12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14"/>
      <c r="B4" s="15"/>
      <c r="C4" s="15"/>
      <c r="D4" s="15"/>
      <c r="E4" s="15"/>
      <c r="F4" s="15"/>
      <c r="G4" s="15"/>
    </row>
    <row r="5" spans="1:7" x14ac:dyDescent="0.2">
      <c r="A5" s="17" t="s">
        <v>0</v>
      </c>
      <c r="B5" s="20">
        <v>879204811</v>
      </c>
      <c r="C5" s="20">
        <v>67174410.739999995</v>
      </c>
      <c r="D5" s="20">
        <f>B5+C5</f>
        <v>946379221.74000001</v>
      </c>
      <c r="E5" s="20">
        <v>936140093.09000003</v>
      </c>
      <c r="F5" s="20">
        <v>879815836.45000005</v>
      </c>
      <c r="G5" s="20">
        <f>D5-E5</f>
        <v>10239128.649999976</v>
      </c>
    </row>
    <row r="6" spans="1:7" x14ac:dyDescent="0.2">
      <c r="A6" s="17"/>
      <c r="B6" s="20"/>
      <c r="C6" s="20"/>
      <c r="D6" s="20"/>
      <c r="E6" s="20"/>
      <c r="F6" s="20"/>
      <c r="G6" s="20"/>
    </row>
    <row r="7" spans="1:7" x14ac:dyDescent="0.2">
      <c r="A7" s="17" t="s">
        <v>1</v>
      </c>
      <c r="B7" s="20">
        <v>88302808</v>
      </c>
      <c r="C7" s="20">
        <v>87526235.790000007</v>
      </c>
      <c r="D7" s="20">
        <f>B7+C7</f>
        <v>175829043.79000002</v>
      </c>
      <c r="E7" s="20">
        <v>163067120.30000001</v>
      </c>
      <c r="F7" s="20">
        <v>137454916.06</v>
      </c>
      <c r="G7" s="20">
        <f>D7-E7</f>
        <v>12761923.49000001</v>
      </c>
    </row>
    <row r="8" spans="1:7" x14ac:dyDescent="0.2">
      <c r="A8" s="17"/>
      <c r="B8" s="20"/>
      <c r="C8" s="20"/>
      <c r="D8" s="20"/>
      <c r="E8" s="20"/>
      <c r="F8" s="20"/>
      <c r="G8" s="20"/>
    </row>
    <row r="9" spans="1:7" x14ac:dyDescent="0.2">
      <c r="A9" s="17" t="s">
        <v>2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7"/>
      <c r="B10" s="20"/>
      <c r="C10" s="20"/>
      <c r="D10" s="20"/>
      <c r="E10" s="20"/>
      <c r="F10" s="20"/>
      <c r="G10" s="20"/>
    </row>
    <row r="11" spans="1:7" x14ac:dyDescent="0.2">
      <c r="A11" s="17" t="s">
        <v>39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</row>
    <row r="12" spans="1:7" x14ac:dyDescent="0.2">
      <c r="A12" s="17"/>
      <c r="B12" s="20"/>
      <c r="C12" s="20"/>
      <c r="D12" s="20"/>
      <c r="E12" s="20"/>
      <c r="F12" s="20"/>
      <c r="G12" s="20"/>
    </row>
    <row r="13" spans="1:7" x14ac:dyDescent="0.2">
      <c r="A13" s="18" t="s">
        <v>36</v>
      </c>
      <c r="B13" s="20">
        <v>0</v>
      </c>
      <c r="C13" s="20">
        <v>0</v>
      </c>
      <c r="D13" s="20">
        <f>B13+C13</f>
        <v>0</v>
      </c>
      <c r="E13" s="20">
        <v>0</v>
      </c>
      <c r="F13" s="20">
        <v>0</v>
      </c>
      <c r="G13" s="20">
        <f>D13-E13</f>
        <v>0</v>
      </c>
    </row>
    <row r="14" spans="1:7" x14ac:dyDescent="0.2">
      <c r="A14" s="16"/>
      <c r="B14" s="22"/>
      <c r="C14" s="22"/>
      <c r="D14" s="22"/>
      <c r="E14" s="22"/>
      <c r="F14" s="22"/>
      <c r="G14" s="22"/>
    </row>
    <row r="15" spans="1:7" x14ac:dyDescent="0.2">
      <c r="A15" s="5" t="s">
        <v>122</v>
      </c>
      <c r="B15" s="23">
        <f t="shared" ref="B15:G15" si="0">SUM(B5+B7+B9+B11+B13)</f>
        <v>967507619</v>
      </c>
      <c r="C15" s="23">
        <f t="shared" si="0"/>
        <v>154700646.53</v>
      </c>
      <c r="D15" s="23">
        <f t="shared" si="0"/>
        <v>1122208265.53</v>
      </c>
      <c r="E15" s="23">
        <f t="shared" si="0"/>
        <v>1099207213.3900001</v>
      </c>
      <c r="F15" s="23">
        <f t="shared" si="0"/>
        <v>1017270752.51</v>
      </c>
      <c r="G15" s="23">
        <f t="shared" si="0"/>
        <v>23001052.139999986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zoomScaleNormal="100" workbookViewId="0">
      <selection activeCell="A5" sqref="A5"/>
    </sheetView>
  </sheetViews>
  <sheetFormatPr baseColWidth="10" defaultColWidth="12" defaultRowHeight="11.25" x14ac:dyDescent="0.2"/>
  <cols>
    <col min="1" max="1" width="67" style="1" customWidth="1"/>
    <col min="2" max="7" width="30.1640625" style="1" customWidth="1"/>
    <col min="8" max="16384" width="12" style="1"/>
  </cols>
  <sheetData>
    <row r="1" spans="1:7" ht="60.6" customHeight="1" x14ac:dyDescent="0.2">
      <c r="A1" s="39" t="s">
        <v>128</v>
      </c>
      <c r="B1" s="40"/>
      <c r="C1" s="40"/>
      <c r="D1" s="40"/>
      <c r="E1" s="40"/>
      <c r="F1" s="40"/>
      <c r="G1" s="41"/>
    </row>
    <row r="2" spans="1:7" x14ac:dyDescent="0.2">
      <c r="A2" s="27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2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29" t="s">
        <v>57</v>
      </c>
      <c r="B4" s="24">
        <f>SUM(B5:B11)</f>
        <v>565165297</v>
      </c>
      <c r="C4" s="24">
        <f>SUM(C5:C11)</f>
        <v>24967077.060000002</v>
      </c>
      <c r="D4" s="24">
        <f>B4+C4</f>
        <v>590132374.05999994</v>
      </c>
      <c r="E4" s="24">
        <f>SUM(E5:E11)</f>
        <v>589845937.69000006</v>
      </c>
      <c r="F4" s="24">
        <f>SUM(F5:F11)</f>
        <v>562105353.86000001</v>
      </c>
      <c r="G4" s="24">
        <f>D4-E4</f>
        <v>286436.36999988556</v>
      </c>
    </row>
    <row r="5" spans="1:7" x14ac:dyDescent="0.2">
      <c r="A5" s="30" t="s">
        <v>61</v>
      </c>
      <c r="B5" s="20">
        <v>169147694</v>
      </c>
      <c r="C5" s="20">
        <v>-6342634.2699999996</v>
      </c>
      <c r="D5" s="20">
        <f t="shared" ref="D5:D68" si="0">B5+C5</f>
        <v>162805059.72999999</v>
      </c>
      <c r="E5" s="20">
        <v>162805059.72999999</v>
      </c>
      <c r="F5" s="20">
        <v>162805059.72999999</v>
      </c>
      <c r="G5" s="20">
        <f t="shared" ref="G5:G68" si="1">D5-E5</f>
        <v>0</v>
      </c>
    </row>
    <row r="6" spans="1:7" x14ac:dyDescent="0.2">
      <c r="A6" s="30" t="s">
        <v>62</v>
      </c>
      <c r="B6" s="20">
        <v>41273633</v>
      </c>
      <c r="C6" s="20">
        <v>30240270.699999999</v>
      </c>
      <c r="D6" s="20">
        <f t="shared" si="0"/>
        <v>71513903.700000003</v>
      </c>
      <c r="E6" s="20">
        <v>71513903.700000003</v>
      </c>
      <c r="F6" s="20">
        <v>70055525.450000003</v>
      </c>
      <c r="G6" s="20">
        <f t="shared" si="1"/>
        <v>0</v>
      </c>
    </row>
    <row r="7" spans="1:7" x14ac:dyDescent="0.2">
      <c r="A7" s="30" t="s">
        <v>63</v>
      </c>
      <c r="B7" s="20">
        <v>52780418</v>
      </c>
      <c r="C7" s="20">
        <v>12191018.85</v>
      </c>
      <c r="D7" s="20">
        <f t="shared" si="0"/>
        <v>64971436.850000001</v>
      </c>
      <c r="E7" s="20">
        <v>64717650.609999999</v>
      </c>
      <c r="F7" s="20">
        <v>60940729.270000003</v>
      </c>
      <c r="G7" s="20">
        <f t="shared" si="1"/>
        <v>253786.24000000209</v>
      </c>
    </row>
    <row r="8" spans="1:7" x14ac:dyDescent="0.2">
      <c r="A8" s="30" t="s">
        <v>33</v>
      </c>
      <c r="B8" s="20">
        <v>127293024</v>
      </c>
      <c r="C8" s="20">
        <v>-21211317.609999999</v>
      </c>
      <c r="D8" s="20">
        <f t="shared" si="0"/>
        <v>106081706.39</v>
      </c>
      <c r="E8" s="20">
        <v>106081706.39</v>
      </c>
      <c r="F8" s="20">
        <v>96676206.060000002</v>
      </c>
      <c r="G8" s="20">
        <f t="shared" si="1"/>
        <v>0</v>
      </c>
    </row>
    <row r="9" spans="1:7" x14ac:dyDescent="0.2">
      <c r="A9" s="30" t="s">
        <v>64</v>
      </c>
      <c r="B9" s="20">
        <v>174670528</v>
      </c>
      <c r="C9" s="20">
        <v>10089739.390000001</v>
      </c>
      <c r="D9" s="20">
        <f t="shared" si="0"/>
        <v>184760267.38999999</v>
      </c>
      <c r="E9" s="20">
        <v>184727617.25999999</v>
      </c>
      <c r="F9" s="20">
        <v>171627833.34999999</v>
      </c>
      <c r="G9" s="20">
        <f t="shared" si="1"/>
        <v>32650.129999995232</v>
      </c>
    </row>
    <row r="10" spans="1:7" x14ac:dyDescent="0.2">
      <c r="A10" s="30" t="s">
        <v>34</v>
      </c>
      <c r="B10" s="20">
        <v>0</v>
      </c>
      <c r="C10" s="20">
        <v>0</v>
      </c>
      <c r="D10" s="20">
        <f t="shared" si="0"/>
        <v>0</v>
      </c>
      <c r="E10" s="20">
        <v>0</v>
      </c>
      <c r="F10" s="20">
        <v>0</v>
      </c>
      <c r="G10" s="20">
        <f t="shared" si="1"/>
        <v>0</v>
      </c>
    </row>
    <row r="11" spans="1:7" x14ac:dyDescent="0.2">
      <c r="A11" s="30" t="s">
        <v>65</v>
      </c>
      <c r="B11" s="20">
        <v>0</v>
      </c>
      <c r="C11" s="20">
        <v>0</v>
      </c>
      <c r="D11" s="20">
        <f t="shared" si="0"/>
        <v>0</v>
      </c>
      <c r="E11" s="20">
        <v>0</v>
      </c>
      <c r="F11" s="20">
        <v>0</v>
      </c>
      <c r="G11" s="20">
        <f t="shared" si="1"/>
        <v>0</v>
      </c>
    </row>
    <row r="12" spans="1:7" x14ac:dyDescent="0.2">
      <c r="A12" s="29" t="s">
        <v>117</v>
      </c>
      <c r="B12" s="25">
        <f>SUM(B13:B21)</f>
        <v>76732423.409999996</v>
      </c>
      <c r="C12" s="25">
        <f>SUM(C13:C21)</f>
        <v>11277909.160000002</v>
      </c>
      <c r="D12" s="25">
        <f t="shared" si="0"/>
        <v>88010332.569999993</v>
      </c>
      <c r="E12" s="25">
        <f>SUM(E13:E21)</f>
        <v>84396490.100000009</v>
      </c>
      <c r="F12" s="25">
        <f>SUM(F13:F21)</f>
        <v>77688422.829999998</v>
      </c>
      <c r="G12" s="25">
        <f t="shared" si="1"/>
        <v>3613842.4699999839</v>
      </c>
    </row>
    <row r="13" spans="1:7" x14ac:dyDescent="0.2">
      <c r="A13" s="30" t="s">
        <v>66</v>
      </c>
      <c r="B13" s="20">
        <v>8526761</v>
      </c>
      <c r="C13" s="20">
        <v>989785.14</v>
      </c>
      <c r="D13" s="20">
        <f t="shared" si="0"/>
        <v>9516546.1400000006</v>
      </c>
      <c r="E13" s="20">
        <v>8512357.1300000008</v>
      </c>
      <c r="F13" s="20">
        <v>7393407.1600000001</v>
      </c>
      <c r="G13" s="20">
        <f t="shared" si="1"/>
        <v>1004189.0099999998</v>
      </c>
    </row>
    <row r="14" spans="1:7" x14ac:dyDescent="0.2">
      <c r="A14" s="30" t="s">
        <v>67</v>
      </c>
      <c r="B14" s="20">
        <v>7177501</v>
      </c>
      <c r="C14" s="20">
        <v>2277573.73</v>
      </c>
      <c r="D14" s="20">
        <f t="shared" si="0"/>
        <v>9455074.7300000004</v>
      </c>
      <c r="E14" s="20">
        <v>9196058.4900000002</v>
      </c>
      <c r="F14" s="20">
        <v>9074466.7200000007</v>
      </c>
      <c r="G14" s="20">
        <f t="shared" si="1"/>
        <v>259016.24000000022</v>
      </c>
    </row>
    <row r="15" spans="1:7" x14ac:dyDescent="0.2">
      <c r="A15" s="30" t="s">
        <v>68</v>
      </c>
      <c r="B15" s="20">
        <v>0</v>
      </c>
      <c r="C15" s="20">
        <v>0</v>
      </c>
      <c r="D15" s="20">
        <f t="shared" si="0"/>
        <v>0</v>
      </c>
      <c r="E15" s="20">
        <v>0</v>
      </c>
      <c r="F15" s="20">
        <v>0</v>
      </c>
      <c r="G15" s="20">
        <f t="shared" si="1"/>
        <v>0</v>
      </c>
    </row>
    <row r="16" spans="1:7" x14ac:dyDescent="0.2">
      <c r="A16" s="30" t="s">
        <v>69</v>
      </c>
      <c r="B16" s="20">
        <v>18051574</v>
      </c>
      <c r="C16" s="20">
        <v>614227.52</v>
      </c>
      <c r="D16" s="20">
        <f t="shared" si="0"/>
        <v>18665801.52</v>
      </c>
      <c r="E16" s="20">
        <v>18195346.579999998</v>
      </c>
      <c r="F16" s="20">
        <v>17612698.989999998</v>
      </c>
      <c r="G16" s="20">
        <f t="shared" si="1"/>
        <v>470454.94000000134</v>
      </c>
    </row>
    <row r="17" spans="1:7" x14ac:dyDescent="0.2">
      <c r="A17" s="30" t="s">
        <v>70</v>
      </c>
      <c r="B17" s="20">
        <v>1075900</v>
      </c>
      <c r="C17" s="20">
        <v>-88360.84</v>
      </c>
      <c r="D17" s="20">
        <f t="shared" si="0"/>
        <v>987539.16</v>
      </c>
      <c r="E17" s="20">
        <v>807635.92</v>
      </c>
      <c r="F17" s="20">
        <v>788500.22</v>
      </c>
      <c r="G17" s="20">
        <f t="shared" si="1"/>
        <v>179903.24</v>
      </c>
    </row>
    <row r="18" spans="1:7" x14ac:dyDescent="0.2">
      <c r="A18" s="30" t="s">
        <v>71</v>
      </c>
      <c r="B18" s="20">
        <v>33557739.409999996</v>
      </c>
      <c r="C18" s="20">
        <v>11139002.800000001</v>
      </c>
      <c r="D18" s="20">
        <f t="shared" si="0"/>
        <v>44696742.209999993</v>
      </c>
      <c r="E18" s="20">
        <v>43785479.789999999</v>
      </c>
      <c r="F18" s="20">
        <v>40822515.450000003</v>
      </c>
      <c r="G18" s="20">
        <f t="shared" si="1"/>
        <v>911262.41999999434</v>
      </c>
    </row>
    <row r="19" spans="1:7" x14ac:dyDescent="0.2">
      <c r="A19" s="30" t="s">
        <v>72</v>
      </c>
      <c r="B19" s="20">
        <v>6650170</v>
      </c>
      <c r="C19" s="20">
        <v>-3509088.15</v>
      </c>
      <c r="D19" s="20">
        <f t="shared" si="0"/>
        <v>3141081.85</v>
      </c>
      <c r="E19" s="20">
        <v>2912384.51</v>
      </c>
      <c r="F19" s="20">
        <v>1054595.46</v>
      </c>
      <c r="G19" s="20">
        <f t="shared" si="1"/>
        <v>228697.34000000032</v>
      </c>
    </row>
    <row r="20" spans="1:7" x14ac:dyDescent="0.2">
      <c r="A20" s="30" t="s">
        <v>73</v>
      </c>
      <c r="B20" s="20">
        <v>195000</v>
      </c>
      <c r="C20" s="20">
        <v>-34532.85</v>
      </c>
      <c r="D20" s="20">
        <f t="shared" si="0"/>
        <v>160467.15</v>
      </c>
      <c r="E20" s="20">
        <v>14546.4</v>
      </c>
      <c r="F20" s="20">
        <v>14546.4</v>
      </c>
      <c r="G20" s="20">
        <f t="shared" si="1"/>
        <v>145920.75</v>
      </c>
    </row>
    <row r="21" spans="1:7" x14ac:dyDescent="0.2">
      <c r="A21" s="30" t="s">
        <v>74</v>
      </c>
      <c r="B21" s="20">
        <v>1497778</v>
      </c>
      <c r="C21" s="20">
        <v>-110698.19</v>
      </c>
      <c r="D21" s="20">
        <f t="shared" si="0"/>
        <v>1387079.81</v>
      </c>
      <c r="E21" s="20">
        <v>972681.28</v>
      </c>
      <c r="F21" s="20">
        <v>927692.43</v>
      </c>
      <c r="G21" s="20">
        <f t="shared" si="1"/>
        <v>414398.53</v>
      </c>
    </row>
    <row r="22" spans="1:7" x14ac:dyDescent="0.2">
      <c r="A22" s="29" t="s">
        <v>58</v>
      </c>
      <c r="B22" s="25">
        <f>SUM(B23:B31)</f>
        <v>148231354.84</v>
      </c>
      <c r="C22" s="25">
        <f>SUM(C23:C31)</f>
        <v>17293736.189999998</v>
      </c>
      <c r="D22" s="25">
        <f t="shared" si="0"/>
        <v>165525091.03</v>
      </c>
      <c r="E22" s="25">
        <f>SUM(E23:E31)</f>
        <v>160226814.32999998</v>
      </c>
      <c r="F22" s="25">
        <f>SUM(F23:F31)</f>
        <v>149718831.69</v>
      </c>
      <c r="G22" s="25">
        <f t="shared" si="1"/>
        <v>5298276.7000000179</v>
      </c>
    </row>
    <row r="23" spans="1:7" x14ac:dyDescent="0.2">
      <c r="A23" s="30" t="s">
        <v>75</v>
      </c>
      <c r="B23" s="20">
        <v>23661532.84</v>
      </c>
      <c r="C23" s="20">
        <v>5686462.5999999996</v>
      </c>
      <c r="D23" s="20">
        <f t="shared" si="0"/>
        <v>29347995.439999998</v>
      </c>
      <c r="E23" s="20">
        <v>28876897.780000001</v>
      </c>
      <c r="F23" s="20">
        <v>24849829.899999999</v>
      </c>
      <c r="G23" s="20">
        <f t="shared" si="1"/>
        <v>471097.65999999642</v>
      </c>
    </row>
    <row r="24" spans="1:7" x14ac:dyDescent="0.2">
      <c r="A24" s="30" t="s">
        <v>76</v>
      </c>
      <c r="B24" s="20">
        <v>10509270</v>
      </c>
      <c r="C24" s="20">
        <v>-1666521.42</v>
      </c>
      <c r="D24" s="20">
        <f t="shared" si="0"/>
        <v>8842748.5800000001</v>
      </c>
      <c r="E24" s="20">
        <v>7633941.1200000001</v>
      </c>
      <c r="F24" s="20">
        <v>7573441.1200000001</v>
      </c>
      <c r="G24" s="20">
        <f t="shared" si="1"/>
        <v>1208807.46</v>
      </c>
    </row>
    <row r="25" spans="1:7" x14ac:dyDescent="0.2">
      <c r="A25" s="30" t="s">
        <v>77</v>
      </c>
      <c r="B25" s="20">
        <v>23389540</v>
      </c>
      <c r="C25" s="20">
        <v>-1620868.25</v>
      </c>
      <c r="D25" s="20">
        <f t="shared" si="0"/>
        <v>21768671.75</v>
      </c>
      <c r="E25" s="20">
        <v>21203227.989999998</v>
      </c>
      <c r="F25" s="20">
        <v>20234434.350000001</v>
      </c>
      <c r="G25" s="20">
        <f t="shared" si="1"/>
        <v>565443.76000000164</v>
      </c>
    </row>
    <row r="26" spans="1:7" x14ac:dyDescent="0.2">
      <c r="A26" s="30" t="s">
        <v>78</v>
      </c>
      <c r="B26" s="20">
        <v>8757367</v>
      </c>
      <c r="C26" s="20">
        <v>274597.02</v>
      </c>
      <c r="D26" s="20">
        <f t="shared" si="0"/>
        <v>9031964.0199999996</v>
      </c>
      <c r="E26" s="20">
        <v>8967445.5800000001</v>
      </c>
      <c r="F26" s="20">
        <v>8265055.7800000003</v>
      </c>
      <c r="G26" s="20">
        <f t="shared" si="1"/>
        <v>64518.439999999478</v>
      </c>
    </row>
    <row r="27" spans="1:7" x14ac:dyDescent="0.2">
      <c r="A27" s="30" t="s">
        <v>79</v>
      </c>
      <c r="B27" s="20">
        <v>35749453</v>
      </c>
      <c r="C27" s="20">
        <v>14316866.460000001</v>
      </c>
      <c r="D27" s="20">
        <f t="shared" si="0"/>
        <v>50066319.460000001</v>
      </c>
      <c r="E27" s="20">
        <v>49392461.740000002</v>
      </c>
      <c r="F27" s="20">
        <v>49122001.789999999</v>
      </c>
      <c r="G27" s="20">
        <f t="shared" si="1"/>
        <v>673857.71999999881</v>
      </c>
    </row>
    <row r="28" spans="1:7" x14ac:dyDescent="0.2">
      <c r="A28" s="30" t="s">
        <v>126</v>
      </c>
      <c r="B28" s="20">
        <v>12083400</v>
      </c>
      <c r="C28" s="20">
        <v>-2808172.78</v>
      </c>
      <c r="D28" s="20">
        <f t="shared" si="0"/>
        <v>9275227.2200000007</v>
      </c>
      <c r="E28" s="20">
        <v>9188015.7899999991</v>
      </c>
      <c r="F28" s="20">
        <v>8750170.6699999999</v>
      </c>
      <c r="G28" s="20">
        <f t="shared" si="1"/>
        <v>87211.430000001565</v>
      </c>
    </row>
    <row r="29" spans="1:7" x14ac:dyDescent="0.2">
      <c r="A29" s="30" t="s">
        <v>80</v>
      </c>
      <c r="B29" s="20">
        <v>2304300</v>
      </c>
      <c r="C29" s="20">
        <v>-793004.54</v>
      </c>
      <c r="D29" s="20">
        <f t="shared" si="0"/>
        <v>1511295.46</v>
      </c>
      <c r="E29" s="20">
        <v>1121661.8899999999</v>
      </c>
      <c r="F29" s="20">
        <v>1116261.8899999999</v>
      </c>
      <c r="G29" s="20">
        <f t="shared" si="1"/>
        <v>389633.57000000007</v>
      </c>
    </row>
    <row r="30" spans="1:7" x14ac:dyDescent="0.2">
      <c r="A30" s="30" t="s">
        <v>81</v>
      </c>
      <c r="B30" s="20">
        <v>15057475</v>
      </c>
      <c r="C30" s="20">
        <v>9182228.8800000008</v>
      </c>
      <c r="D30" s="20">
        <f t="shared" si="0"/>
        <v>24239703.880000003</v>
      </c>
      <c r="E30" s="20">
        <v>24155249.77</v>
      </c>
      <c r="F30" s="20">
        <v>21913970.739999998</v>
      </c>
      <c r="G30" s="20">
        <f t="shared" si="1"/>
        <v>84454.110000003129</v>
      </c>
    </row>
    <row r="31" spans="1:7" x14ac:dyDescent="0.2">
      <c r="A31" s="30" t="s">
        <v>18</v>
      </c>
      <c r="B31" s="20">
        <v>16719017</v>
      </c>
      <c r="C31" s="20">
        <v>-5277851.78</v>
      </c>
      <c r="D31" s="20">
        <f t="shared" si="0"/>
        <v>11441165.219999999</v>
      </c>
      <c r="E31" s="20">
        <v>9687912.6699999999</v>
      </c>
      <c r="F31" s="20">
        <v>7893665.4500000002</v>
      </c>
      <c r="G31" s="20">
        <f t="shared" si="1"/>
        <v>1753252.5499999989</v>
      </c>
    </row>
    <row r="32" spans="1:7" x14ac:dyDescent="0.2">
      <c r="A32" s="29" t="s">
        <v>118</v>
      </c>
      <c r="B32" s="25">
        <f>SUM(B33:B41)</f>
        <v>89075735.75</v>
      </c>
      <c r="C32" s="25">
        <f>SUM(C33:C41)</f>
        <v>13635688.33</v>
      </c>
      <c r="D32" s="25">
        <f t="shared" si="0"/>
        <v>102711424.08</v>
      </c>
      <c r="E32" s="25">
        <f>SUM(E33:E41)</f>
        <v>101670850.97</v>
      </c>
      <c r="F32" s="25">
        <f>SUM(F33:F41)</f>
        <v>90303228.069999993</v>
      </c>
      <c r="G32" s="25">
        <f t="shared" si="1"/>
        <v>1040573.1099999994</v>
      </c>
    </row>
    <row r="33" spans="1:7" x14ac:dyDescent="0.2">
      <c r="A33" s="30" t="s">
        <v>82</v>
      </c>
      <c r="B33" s="20">
        <v>53852121.75</v>
      </c>
      <c r="C33" s="20">
        <v>13073293</v>
      </c>
      <c r="D33" s="20">
        <f t="shared" si="0"/>
        <v>66925414.75</v>
      </c>
      <c r="E33" s="20">
        <v>66925414.689999998</v>
      </c>
      <c r="F33" s="20">
        <v>66925414.689999998</v>
      </c>
      <c r="G33" s="20">
        <f t="shared" si="1"/>
        <v>6.0000002384185791E-2</v>
      </c>
    </row>
    <row r="34" spans="1:7" x14ac:dyDescent="0.2">
      <c r="A34" s="30" t="s">
        <v>83</v>
      </c>
      <c r="B34" s="20">
        <v>0</v>
      </c>
      <c r="C34" s="20">
        <v>0</v>
      </c>
      <c r="D34" s="20">
        <f t="shared" si="0"/>
        <v>0</v>
      </c>
      <c r="E34" s="20">
        <v>0</v>
      </c>
      <c r="F34" s="20">
        <v>0</v>
      </c>
      <c r="G34" s="20">
        <f t="shared" si="1"/>
        <v>0</v>
      </c>
    </row>
    <row r="35" spans="1:7" x14ac:dyDescent="0.2">
      <c r="A35" s="30" t="s">
        <v>84</v>
      </c>
      <c r="B35" s="20">
        <v>565000</v>
      </c>
      <c r="C35" s="20">
        <v>0</v>
      </c>
      <c r="D35" s="20">
        <f t="shared" si="0"/>
        <v>565000</v>
      </c>
      <c r="E35" s="20">
        <v>564999.98</v>
      </c>
      <c r="F35" s="20">
        <v>564999.98</v>
      </c>
      <c r="G35" s="20">
        <f t="shared" si="1"/>
        <v>2.0000000018626451E-2</v>
      </c>
    </row>
    <row r="36" spans="1:7" x14ac:dyDescent="0.2">
      <c r="A36" s="30" t="s">
        <v>85</v>
      </c>
      <c r="B36" s="20">
        <v>34658614</v>
      </c>
      <c r="C36" s="20">
        <v>562395.32999999996</v>
      </c>
      <c r="D36" s="20">
        <f t="shared" si="0"/>
        <v>35221009.329999998</v>
      </c>
      <c r="E36" s="20">
        <v>34180436.299999997</v>
      </c>
      <c r="F36" s="20">
        <v>22812813.399999999</v>
      </c>
      <c r="G36" s="20">
        <f t="shared" si="1"/>
        <v>1040573.0300000012</v>
      </c>
    </row>
    <row r="37" spans="1:7" x14ac:dyDescent="0.2">
      <c r="A37" s="30" t="s">
        <v>39</v>
      </c>
      <c r="B37" s="20">
        <v>0</v>
      </c>
      <c r="C37" s="20">
        <v>0</v>
      </c>
      <c r="D37" s="20">
        <f t="shared" si="0"/>
        <v>0</v>
      </c>
      <c r="E37" s="20">
        <v>0</v>
      </c>
      <c r="F37" s="20">
        <v>0</v>
      </c>
      <c r="G37" s="20">
        <f t="shared" si="1"/>
        <v>0</v>
      </c>
    </row>
    <row r="38" spans="1:7" x14ac:dyDescent="0.2">
      <c r="A38" s="30" t="s">
        <v>86</v>
      </c>
      <c r="B38" s="20">
        <v>0</v>
      </c>
      <c r="C38" s="20">
        <v>0</v>
      </c>
      <c r="D38" s="20">
        <f t="shared" si="0"/>
        <v>0</v>
      </c>
      <c r="E38" s="20">
        <v>0</v>
      </c>
      <c r="F38" s="20">
        <v>0</v>
      </c>
      <c r="G38" s="20">
        <f t="shared" si="1"/>
        <v>0</v>
      </c>
    </row>
    <row r="39" spans="1:7" x14ac:dyDescent="0.2">
      <c r="A39" s="30" t="s">
        <v>87</v>
      </c>
      <c r="B39" s="20">
        <v>0</v>
      </c>
      <c r="C39" s="20">
        <v>0</v>
      </c>
      <c r="D39" s="20">
        <f t="shared" si="0"/>
        <v>0</v>
      </c>
      <c r="E39" s="20">
        <v>0</v>
      </c>
      <c r="F39" s="20">
        <v>0</v>
      </c>
      <c r="G39" s="20">
        <f t="shared" si="1"/>
        <v>0</v>
      </c>
    </row>
    <row r="40" spans="1:7" x14ac:dyDescent="0.2">
      <c r="A40" s="30" t="s">
        <v>35</v>
      </c>
      <c r="B40" s="20">
        <v>0</v>
      </c>
      <c r="C40" s="20">
        <v>0</v>
      </c>
      <c r="D40" s="20">
        <f t="shared" si="0"/>
        <v>0</v>
      </c>
      <c r="E40" s="20">
        <v>0</v>
      </c>
      <c r="F40" s="20">
        <v>0</v>
      </c>
      <c r="G40" s="20">
        <f t="shared" si="1"/>
        <v>0</v>
      </c>
    </row>
    <row r="41" spans="1:7" x14ac:dyDescent="0.2">
      <c r="A41" s="30" t="s">
        <v>88</v>
      </c>
      <c r="B41" s="20">
        <v>0</v>
      </c>
      <c r="C41" s="20">
        <v>0</v>
      </c>
      <c r="D41" s="20">
        <f t="shared" si="0"/>
        <v>0</v>
      </c>
      <c r="E41" s="20">
        <v>0</v>
      </c>
      <c r="F41" s="20">
        <v>0</v>
      </c>
      <c r="G41" s="20">
        <f t="shared" si="1"/>
        <v>0</v>
      </c>
    </row>
    <row r="42" spans="1:7" x14ac:dyDescent="0.2">
      <c r="A42" s="29" t="s">
        <v>119</v>
      </c>
      <c r="B42" s="25">
        <f>SUM(B43:B51)</f>
        <v>0</v>
      </c>
      <c r="C42" s="25">
        <f>SUM(C43:C51)</f>
        <v>1890124.5099999998</v>
      </c>
      <c r="D42" s="25">
        <f t="shared" si="0"/>
        <v>1890124.5099999998</v>
      </c>
      <c r="E42" s="25">
        <f>SUM(E43:E51)</f>
        <v>1244093.5900000001</v>
      </c>
      <c r="F42" s="25">
        <f>SUM(F43:F51)</f>
        <v>556374.32000000007</v>
      </c>
      <c r="G42" s="25">
        <f t="shared" si="1"/>
        <v>646030.91999999969</v>
      </c>
    </row>
    <row r="43" spans="1:7" x14ac:dyDescent="0.2">
      <c r="A43" s="31" t="s">
        <v>89</v>
      </c>
      <c r="B43" s="20">
        <v>0</v>
      </c>
      <c r="C43" s="20">
        <v>1087969.8899999999</v>
      </c>
      <c r="D43" s="20">
        <f t="shared" si="0"/>
        <v>1087969.8899999999</v>
      </c>
      <c r="E43" s="20">
        <v>1034092.37</v>
      </c>
      <c r="F43" s="20">
        <v>448649.09</v>
      </c>
      <c r="G43" s="20">
        <f t="shared" si="1"/>
        <v>53877.519999999902</v>
      </c>
    </row>
    <row r="44" spans="1:7" x14ac:dyDescent="0.2">
      <c r="A44" s="30" t="s">
        <v>90</v>
      </c>
      <c r="B44" s="20">
        <v>0</v>
      </c>
      <c r="C44" s="20">
        <v>37000</v>
      </c>
      <c r="D44" s="20">
        <f t="shared" si="0"/>
        <v>37000</v>
      </c>
      <c r="E44" s="20">
        <v>22699.99</v>
      </c>
      <c r="F44" s="20">
        <v>0</v>
      </c>
      <c r="G44" s="20">
        <f t="shared" si="1"/>
        <v>14300.009999999998</v>
      </c>
    </row>
    <row r="45" spans="1:7" x14ac:dyDescent="0.2">
      <c r="A45" s="30" t="s">
        <v>91</v>
      </c>
      <c r="B45" s="20">
        <v>0</v>
      </c>
      <c r="C45" s="20">
        <v>63885.599999999999</v>
      </c>
      <c r="D45" s="20">
        <f t="shared" si="0"/>
        <v>63885.599999999999</v>
      </c>
      <c r="E45" s="20">
        <v>46574</v>
      </c>
      <c r="F45" s="20">
        <v>0</v>
      </c>
      <c r="G45" s="20">
        <f t="shared" si="1"/>
        <v>17311.599999999999</v>
      </c>
    </row>
    <row r="46" spans="1:7" x14ac:dyDescent="0.2">
      <c r="A46" s="30" t="s">
        <v>92</v>
      </c>
      <c r="B46" s="20">
        <v>0</v>
      </c>
      <c r="C46" s="20">
        <v>0</v>
      </c>
      <c r="D46" s="20">
        <f t="shared" si="0"/>
        <v>0</v>
      </c>
      <c r="E46" s="20">
        <v>0</v>
      </c>
      <c r="F46" s="20">
        <v>0</v>
      </c>
      <c r="G46" s="20">
        <f t="shared" si="1"/>
        <v>0</v>
      </c>
    </row>
    <row r="47" spans="1:7" x14ac:dyDescent="0.2">
      <c r="A47" s="30" t="s">
        <v>93</v>
      </c>
      <c r="B47" s="20">
        <v>0</v>
      </c>
      <c r="C47" s="20">
        <v>455783.64</v>
      </c>
      <c r="D47" s="20">
        <f t="shared" si="0"/>
        <v>455783.64</v>
      </c>
      <c r="E47" s="20">
        <v>0</v>
      </c>
      <c r="F47" s="20">
        <v>0</v>
      </c>
      <c r="G47" s="20">
        <f t="shared" si="1"/>
        <v>455783.64</v>
      </c>
    </row>
    <row r="48" spans="1:7" x14ac:dyDescent="0.2">
      <c r="A48" s="30" t="s">
        <v>94</v>
      </c>
      <c r="B48" s="20">
        <v>0</v>
      </c>
      <c r="C48" s="20">
        <v>203685.38</v>
      </c>
      <c r="D48" s="20">
        <f t="shared" si="0"/>
        <v>203685.38</v>
      </c>
      <c r="E48" s="20">
        <v>140727.23000000001</v>
      </c>
      <c r="F48" s="20">
        <v>107725.23</v>
      </c>
      <c r="G48" s="20">
        <f t="shared" si="1"/>
        <v>62958.149999999994</v>
      </c>
    </row>
    <row r="49" spans="1:7" x14ac:dyDescent="0.2">
      <c r="A49" s="30" t="s">
        <v>95</v>
      </c>
      <c r="B49" s="20">
        <v>0</v>
      </c>
      <c r="C49" s="20">
        <v>0</v>
      </c>
      <c r="D49" s="20">
        <f t="shared" si="0"/>
        <v>0</v>
      </c>
      <c r="E49" s="20">
        <v>0</v>
      </c>
      <c r="F49" s="20">
        <v>0</v>
      </c>
      <c r="G49" s="20">
        <f t="shared" si="1"/>
        <v>0</v>
      </c>
    </row>
    <row r="50" spans="1:7" x14ac:dyDescent="0.2">
      <c r="A50" s="30" t="s">
        <v>96</v>
      </c>
      <c r="B50" s="20">
        <v>0</v>
      </c>
      <c r="C50" s="20">
        <v>0</v>
      </c>
      <c r="D50" s="20">
        <f t="shared" si="0"/>
        <v>0</v>
      </c>
      <c r="E50" s="20">
        <v>0</v>
      </c>
      <c r="F50" s="20">
        <v>0</v>
      </c>
      <c r="G50" s="20">
        <f t="shared" si="1"/>
        <v>0</v>
      </c>
    </row>
    <row r="51" spans="1:7" x14ac:dyDescent="0.2">
      <c r="A51" s="30" t="s">
        <v>97</v>
      </c>
      <c r="B51" s="20">
        <v>0</v>
      </c>
      <c r="C51" s="20">
        <v>41800</v>
      </c>
      <c r="D51" s="20">
        <f t="shared" si="0"/>
        <v>41800</v>
      </c>
      <c r="E51" s="20">
        <v>0</v>
      </c>
      <c r="F51" s="20">
        <v>0</v>
      </c>
      <c r="G51" s="20">
        <f t="shared" si="1"/>
        <v>41800</v>
      </c>
    </row>
    <row r="52" spans="1:7" x14ac:dyDescent="0.2">
      <c r="A52" s="29" t="s">
        <v>59</v>
      </c>
      <c r="B52" s="25">
        <f>SUM(B53:B55)</f>
        <v>71752808</v>
      </c>
      <c r="C52" s="25">
        <f>SUM(C53:C55)</f>
        <v>81844011.280000001</v>
      </c>
      <c r="D52" s="25">
        <f t="shared" si="0"/>
        <v>153596819.28</v>
      </c>
      <c r="E52" s="25">
        <f>SUM(E53:E55)</f>
        <v>143344092.25999999</v>
      </c>
      <c r="F52" s="25">
        <f>SUM(F53:F55)</f>
        <v>120033290.75</v>
      </c>
      <c r="G52" s="25">
        <f t="shared" si="1"/>
        <v>10252727.020000011</v>
      </c>
    </row>
    <row r="53" spans="1:7" x14ac:dyDescent="0.2">
      <c r="A53" s="30" t="s">
        <v>98</v>
      </c>
      <c r="B53" s="20">
        <v>71152808</v>
      </c>
      <c r="C53" s="20">
        <v>64132661.939999998</v>
      </c>
      <c r="D53" s="20">
        <f t="shared" si="0"/>
        <v>135285469.94</v>
      </c>
      <c r="E53" s="20">
        <v>125164965.72</v>
      </c>
      <c r="F53" s="20">
        <v>103031525.93000001</v>
      </c>
      <c r="G53" s="20">
        <f t="shared" si="1"/>
        <v>10120504.219999999</v>
      </c>
    </row>
    <row r="54" spans="1:7" x14ac:dyDescent="0.2">
      <c r="A54" s="30" t="s">
        <v>99</v>
      </c>
      <c r="B54" s="20">
        <v>600000</v>
      </c>
      <c r="C54" s="20">
        <v>17711349.34</v>
      </c>
      <c r="D54" s="20">
        <f t="shared" si="0"/>
        <v>18311349.34</v>
      </c>
      <c r="E54" s="20">
        <v>18179126.539999999</v>
      </c>
      <c r="F54" s="20">
        <v>17001764.82</v>
      </c>
      <c r="G54" s="20">
        <f t="shared" si="1"/>
        <v>132222.80000000075</v>
      </c>
    </row>
    <row r="55" spans="1:7" x14ac:dyDescent="0.2">
      <c r="A55" s="30" t="s">
        <v>100</v>
      </c>
      <c r="B55" s="20">
        <v>0</v>
      </c>
      <c r="C55" s="20">
        <v>0</v>
      </c>
      <c r="D55" s="20">
        <f t="shared" si="0"/>
        <v>0</v>
      </c>
      <c r="E55" s="20">
        <v>0</v>
      </c>
      <c r="F55" s="20">
        <v>0</v>
      </c>
      <c r="G55" s="20">
        <f t="shared" si="1"/>
        <v>0</v>
      </c>
    </row>
    <row r="56" spans="1:7" x14ac:dyDescent="0.2">
      <c r="A56" s="29" t="s">
        <v>120</v>
      </c>
      <c r="B56" s="25">
        <f>SUM(B57:B63)</f>
        <v>1800000</v>
      </c>
      <c r="C56" s="25">
        <f>SUM(C57:C63)</f>
        <v>0</v>
      </c>
      <c r="D56" s="25">
        <f t="shared" si="0"/>
        <v>1800000</v>
      </c>
      <c r="E56" s="25">
        <f>SUM(E57:E63)</f>
        <v>0</v>
      </c>
      <c r="F56" s="25">
        <f>SUM(F57:F63)</f>
        <v>0</v>
      </c>
      <c r="G56" s="25">
        <f t="shared" si="1"/>
        <v>1800000</v>
      </c>
    </row>
    <row r="57" spans="1:7" x14ac:dyDescent="0.2">
      <c r="A57" s="30" t="s">
        <v>127</v>
      </c>
      <c r="B57" s="20">
        <v>0</v>
      </c>
      <c r="C57" s="20">
        <v>0</v>
      </c>
      <c r="D57" s="20">
        <f t="shared" si="0"/>
        <v>0</v>
      </c>
      <c r="E57" s="20">
        <v>0</v>
      </c>
      <c r="F57" s="20">
        <v>0</v>
      </c>
      <c r="G57" s="20">
        <f t="shared" si="1"/>
        <v>0</v>
      </c>
    </row>
    <row r="58" spans="1:7" x14ac:dyDescent="0.2">
      <c r="A58" s="30" t="s">
        <v>101</v>
      </c>
      <c r="B58" s="20">
        <v>0</v>
      </c>
      <c r="C58" s="20">
        <v>0</v>
      </c>
      <c r="D58" s="20">
        <f t="shared" si="0"/>
        <v>0</v>
      </c>
      <c r="E58" s="20">
        <v>0</v>
      </c>
      <c r="F58" s="20">
        <v>0</v>
      </c>
      <c r="G58" s="20">
        <f t="shared" si="1"/>
        <v>0</v>
      </c>
    </row>
    <row r="59" spans="1:7" x14ac:dyDescent="0.2">
      <c r="A59" s="30" t="s">
        <v>102</v>
      </c>
      <c r="B59" s="20">
        <v>0</v>
      </c>
      <c r="C59" s="20">
        <v>0</v>
      </c>
      <c r="D59" s="20">
        <f t="shared" si="0"/>
        <v>0</v>
      </c>
      <c r="E59" s="20">
        <v>0</v>
      </c>
      <c r="F59" s="20">
        <v>0</v>
      </c>
      <c r="G59" s="20">
        <f t="shared" si="1"/>
        <v>0</v>
      </c>
    </row>
    <row r="60" spans="1:7" x14ac:dyDescent="0.2">
      <c r="A60" s="30" t="s">
        <v>103</v>
      </c>
      <c r="B60" s="20">
        <v>0</v>
      </c>
      <c r="C60" s="20">
        <v>0</v>
      </c>
      <c r="D60" s="20">
        <f t="shared" si="0"/>
        <v>0</v>
      </c>
      <c r="E60" s="20">
        <v>0</v>
      </c>
      <c r="F60" s="20">
        <v>0</v>
      </c>
      <c r="G60" s="20">
        <f t="shared" si="1"/>
        <v>0</v>
      </c>
    </row>
    <row r="61" spans="1:7" x14ac:dyDescent="0.2">
      <c r="A61" s="30" t="s">
        <v>104</v>
      </c>
      <c r="B61" s="20">
        <v>0</v>
      </c>
      <c r="C61" s="20">
        <v>0</v>
      </c>
      <c r="D61" s="20">
        <f t="shared" si="0"/>
        <v>0</v>
      </c>
      <c r="E61" s="20">
        <v>0</v>
      </c>
      <c r="F61" s="20">
        <v>0</v>
      </c>
      <c r="G61" s="20">
        <f t="shared" si="1"/>
        <v>0</v>
      </c>
    </row>
    <row r="62" spans="1:7" x14ac:dyDescent="0.2">
      <c r="A62" s="30" t="s">
        <v>105</v>
      </c>
      <c r="B62" s="20">
        <v>0</v>
      </c>
      <c r="C62" s="20">
        <v>0</v>
      </c>
      <c r="D62" s="20">
        <f t="shared" si="0"/>
        <v>0</v>
      </c>
      <c r="E62" s="20">
        <v>0</v>
      </c>
      <c r="F62" s="20">
        <v>0</v>
      </c>
      <c r="G62" s="20">
        <f t="shared" si="1"/>
        <v>0</v>
      </c>
    </row>
    <row r="63" spans="1:7" x14ac:dyDescent="0.2">
      <c r="A63" s="30" t="s">
        <v>106</v>
      </c>
      <c r="B63" s="20">
        <v>1800000</v>
      </c>
      <c r="C63" s="20">
        <v>0</v>
      </c>
      <c r="D63" s="20">
        <f t="shared" si="0"/>
        <v>1800000</v>
      </c>
      <c r="E63" s="20">
        <v>0</v>
      </c>
      <c r="F63" s="20">
        <v>0</v>
      </c>
      <c r="G63" s="20">
        <f t="shared" si="1"/>
        <v>1800000</v>
      </c>
    </row>
    <row r="64" spans="1:7" x14ac:dyDescent="0.2">
      <c r="A64" s="29" t="s">
        <v>121</v>
      </c>
      <c r="B64" s="25">
        <f>SUM(B65:B67)</f>
        <v>14750000</v>
      </c>
      <c r="C64" s="25">
        <f>SUM(C65:C67)</f>
        <v>3792100</v>
      </c>
      <c r="D64" s="25">
        <f t="shared" si="0"/>
        <v>18542100</v>
      </c>
      <c r="E64" s="25">
        <f>SUM(E65:E67)</f>
        <v>18478934.449999999</v>
      </c>
      <c r="F64" s="25">
        <f>SUM(F65:F67)</f>
        <v>16865250.989999998</v>
      </c>
      <c r="G64" s="25">
        <f t="shared" si="1"/>
        <v>63165.550000000745</v>
      </c>
    </row>
    <row r="65" spans="1:7" x14ac:dyDescent="0.2">
      <c r="A65" s="30" t="s">
        <v>36</v>
      </c>
      <c r="B65" s="20">
        <v>0</v>
      </c>
      <c r="C65" s="20">
        <v>0</v>
      </c>
      <c r="D65" s="20">
        <f t="shared" si="0"/>
        <v>0</v>
      </c>
      <c r="E65" s="20">
        <v>0</v>
      </c>
      <c r="F65" s="20">
        <v>0</v>
      </c>
      <c r="G65" s="20">
        <f t="shared" si="1"/>
        <v>0</v>
      </c>
    </row>
    <row r="66" spans="1:7" x14ac:dyDescent="0.2">
      <c r="A66" s="30" t="s">
        <v>37</v>
      </c>
      <c r="B66" s="20">
        <v>0</v>
      </c>
      <c r="C66" s="20">
        <v>0</v>
      </c>
      <c r="D66" s="20">
        <f t="shared" si="0"/>
        <v>0</v>
      </c>
      <c r="E66" s="20">
        <v>0</v>
      </c>
      <c r="F66" s="20">
        <v>0</v>
      </c>
      <c r="G66" s="20">
        <f t="shared" si="1"/>
        <v>0</v>
      </c>
    </row>
    <row r="67" spans="1:7" x14ac:dyDescent="0.2">
      <c r="A67" s="30" t="s">
        <v>38</v>
      </c>
      <c r="B67" s="20">
        <v>14750000</v>
      </c>
      <c r="C67" s="20">
        <v>3792100</v>
      </c>
      <c r="D67" s="20">
        <f t="shared" si="0"/>
        <v>18542100</v>
      </c>
      <c r="E67" s="20">
        <v>18478934.449999999</v>
      </c>
      <c r="F67" s="20">
        <v>16865250.989999998</v>
      </c>
      <c r="G67" s="20">
        <f t="shared" si="1"/>
        <v>63165.550000000745</v>
      </c>
    </row>
    <row r="68" spans="1:7" x14ac:dyDescent="0.2">
      <c r="A68" s="29" t="s">
        <v>60</v>
      </c>
      <c r="B68" s="25">
        <f>SUM(B69:B75)</f>
        <v>0</v>
      </c>
      <c r="C68" s="25">
        <f>SUM(C69:C75)</f>
        <v>0</v>
      </c>
      <c r="D68" s="25">
        <f t="shared" si="0"/>
        <v>0</v>
      </c>
      <c r="E68" s="25">
        <f>SUM(E69:E75)</f>
        <v>0</v>
      </c>
      <c r="F68" s="25">
        <f>SUM(F69:F75)</f>
        <v>0</v>
      </c>
      <c r="G68" s="25">
        <f t="shared" si="1"/>
        <v>0</v>
      </c>
    </row>
    <row r="69" spans="1:7" x14ac:dyDescent="0.2">
      <c r="A69" s="30" t="s">
        <v>107</v>
      </c>
      <c r="B69" s="20">
        <v>0</v>
      </c>
      <c r="C69" s="20">
        <v>0</v>
      </c>
      <c r="D69" s="20">
        <f t="shared" ref="D69:D75" si="2">B69+C69</f>
        <v>0</v>
      </c>
      <c r="E69" s="20">
        <v>0</v>
      </c>
      <c r="F69" s="20">
        <v>0</v>
      </c>
      <c r="G69" s="20">
        <f t="shared" ref="G69:G75" si="3">D69-E69</f>
        <v>0</v>
      </c>
    </row>
    <row r="70" spans="1:7" x14ac:dyDescent="0.2">
      <c r="A70" s="30" t="s">
        <v>108</v>
      </c>
      <c r="B70" s="20">
        <v>0</v>
      </c>
      <c r="C70" s="20">
        <v>0</v>
      </c>
      <c r="D70" s="20">
        <f t="shared" si="2"/>
        <v>0</v>
      </c>
      <c r="E70" s="20">
        <v>0</v>
      </c>
      <c r="F70" s="20">
        <v>0</v>
      </c>
      <c r="G70" s="20">
        <f t="shared" si="3"/>
        <v>0</v>
      </c>
    </row>
    <row r="71" spans="1:7" x14ac:dyDescent="0.2">
      <c r="A71" s="30" t="s">
        <v>109</v>
      </c>
      <c r="B71" s="20">
        <v>0</v>
      </c>
      <c r="C71" s="20">
        <v>0</v>
      </c>
      <c r="D71" s="20">
        <f t="shared" si="2"/>
        <v>0</v>
      </c>
      <c r="E71" s="20">
        <v>0</v>
      </c>
      <c r="F71" s="20">
        <v>0</v>
      </c>
      <c r="G71" s="20">
        <f t="shared" si="3"/>
        <v>0</v>
      </c>
    </row>
    <row r="72" spans="1:7" x14ac:dyDescent="0.2">
      <c r="A72" s="30" t="s">
        <v>110</v>
      </c>
      <c r="B72" s="20">
        <v>0</v>
      </c>
      <c r="C72" s="20">
        <v>0</v>
      </c>
      <c r="D72" s="20">
        <f t="shared" si="2"/>
        <v>0</v>
      </c>
      <c r="E72" s="20">
        <v>0</v>
      </c>
      <c r="F72" s="20">
        <v>0</v>
      </c>
      <c r="G72" s="20">
        <f t="shared" si="3"/>
        <v>0</v>
      </c>
    </row>
    <row r="73" spans="1:7" x14ac:dyDescent="0.2">
      <c r="A73" s="30" t="s">
        <v>111</v>
      </c>
      <c r="B73" s="20">
        <v>0</v>
      </c>
      <c r="C73" s="20">
        <v>0</v>
      </c>
      <c r="D73" s="20">
        <f t="shared" si="2"/>
        <v>0</v>
      </c>
      <c r="E73" s="20">
        <v>0</v>
      </c>
      <c r="F73" s="20">
        <v>0</v>
      </c>
      <c r="G73" s="20">
        <f t="shared" si="3"/>
        <v>0</v>
      </c>
    </row>
    <row r="74" spans="1:7" x14ac:dyDescent="0.2">
      <c r="A74" s="30" t="s">
        <v>112</v>
      </c>
      <c r="B74" s="20">
        <v>0</v>
      </c>
      <c r="C74" s="20">
        <v>0</v>
      </c>
      <c r="D74" s="20">
        <f t="shared" si="2"/>
        <v>0</v>
      </c>
      <c r="E74" s="20">
        <v>0</v>
      </c>
      <c r="F74" s="20">
        <v>0</v>
      </c>
      <c r="G74" s="20">
        <f t="shared" si="3"/>
        <v>0</v>
      </c>
    </row>
    <row r="75" spans="1:7" x14ac:dyDescent="0.2">
      <c r="A75" s="32" t="s">
        <v>113</v>
      </c>
      <c r="B75" s="22">
        <v>0</v>
      </c>
      <c r="C75" s="22">
        <v>0</v>
      </c>
      <c r="D75" s="22">
        <f t="shared" si="2"/>
        <v>0</v>
      </c>
      <c r="E75" s="22">
        <v>0</v>
      </c>
      <c r="F75" s="22">
        <v>0</v>
      </c>
      <c r="G75" s="22">
        <f t="shared" si="3"/>
        <v>0</v>
      </c>
    </row>
    <row r="76" spans="1:7" x14ac:dyDescent="0.2">
      <c r="A76" s="33" t="s">
        <v>122</v>
      </c>
      <c r="B76" s="23">
        <f t="shared" ref="B76:G76" si="4">SUM(B4+B12+B22+B32+B42+B52+B56+B64+B68)</f>
        <v>967507619</v>
      </c>
      <c r="C76" s="23">
        <f t="shared" si="4"/>
        <v>154700646.53000003</v>
      </c>
      <c r="D76" s="23">
        <f t="shared" si="4"/>
        <v>1122208265.53</v>
      </c>
      <c r="E76" s="23">
        <f t="shared" si="4"/>
        <v>1099207213.3900001</v>
      </c>
      <c r="F76" s="23">
        <f t="shared" si="4"/>
        <v>1017270752.5100001</v>
      </c>
      <c r="G76" s="23">
        <f t="shared" si="4"/>
        <v>23001052.1399999</v>
      </c>
    </row>
    <row r="78" spans="1:7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activeCell="G43" sqref="G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9" t="s">
        <v>195</v>
      </c>
      <c r="B1" s="40"/>
      <c r="C1" s="40"/>
      <c r="D1" s="40"/>
      <c r="E1" s="40"/>
      <c r="F1" s="40"/>
      <c r="G1" s="41"/>
    </row>
    <row r="2" spans="1:7" x14ac:dyDescent="0.2">
      <c r="A2" s="13"/>
      <c r="B2" s="39" t="s">
        <v>56</v>
      </c>
      <c r="C2" s="40"/>
      <c r="D2" s="40"/>
      <c r="E2" s="40"/>
      <c r="F2" s="41"/>
      <c r="G2" s="34" t="s">
        <v>55</v>
      </c>
    </row>
    <row r="3" spans="1:7" ht="24.95" customHeight="1" x14ac:dyDescent="0.2">
      <c r="A3" s="12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x14ac:dyDescent="0.2">
      <c r="A4" s="14"/>
      <c r="B4" s="15"/>
      <c r="C4" s="15"/>
      <c r="D4" s="15"/>
      <c r="E4" s="15"/>
      <c r="F4" s="15"/>
      <c r="G4" s="15"/>
    </row>
    <row r="5" spans="1:7" x14ac:dyDescent="0.2">
      <c r="A5" s="4" t="s">
        <v>15</v>
      </c>
      <c r="B5" s="25">
        <f t="shared" ref="B5:G5" si="0">SUM(B6:B13)</f>
        <v>568206957.15999997</v>
      </c>
      <c r="C5" s="25">
        <f t="shared" si="0"/>
        <v>28485157.830000006</v>
      </c>
      <c r="D5" s="25">
        <f t="shared" si="0"/>
        <v>596692114.99000001</v>
      </c>
      <c r="E5" s="25">
        <f t="shared" si="0"/>
        <v>588426849.92999995</v>
      </c>
      <c r="F5" s="25">
        <f t="shared" si="0"/>
        <v>555929526.38000011</v>
      </c>
      <c r="G5" s="25">
        <f t="shared" si="0"/>
        <v>8265265.060000034</v>
      </c>
    </row>
    <row r="6" spans="1:7" x14ac:dyDescent="0.2">
      <c r="A6" s="11" t="s">
        <v>40</v>
      </c>
      <c r="B6" s="20">
        <v>0</v>
      </c>
      <c r="C6" s="20">
        <v>0</v>
      </c>
      <c r="D6" s="20">
        <f>B6+C6</f>
        <v>0</v>
      </c>
      <c r="E6" s="20">
        <v>0</v>
      </c>
      <c r="F6" s="20">
        <v>0</v>
      </c>
      <c r="G6" s="20">
        <f>D6-E6</f>
        <v>0</v>
      </c>
    </row>
    <row r="7" spans="1:7" x14ac:dyDescent="0.2">
      <c r="A7" s="11" t="s">
        <v>16</v>
      </c>
      <c r="B7" s="20">
        <v>2244090</v>
      </c>
      <c r="C7" s="20">
        <v>-41413.35</v>
      </c>
      <c r="D7" s="20">
        <f t="shared" ref="D7:D13" si="1">B7+C7</f>
        <v>2202676.65</v>
      </c>
      <c r="E7" s="20">
        <v>2162172.87</v>
      </c>
      <c r="F7" s="20">
        <v>2081701.59</v>
      </c>
      <c r="G7" s="20">
        <f t="shared" ref="G7:G13" si="2">D7-E7</f>
        <v>40503.779999999795</v>
      </c>
    </row>
    <row r="8" spans="1:7" x14ac:dyDescent="0.2">
      <c r="A8" s="11" t="s">
        <v>116</v>
      </c>
      <c r="B8" s="20">
        <v>92387603</v>
      </c>
      <c r="C8" s="20">
        <v>-11771619.52</v>
      </c>
      <c r="D8" s="20">
        <f t="shared" si="1"/>
        <v>80615983.480000004</v>
      </c>
      <c r="E8" s="20">
        <v>78876885.640000001</v>
      </c>
      <c r="F8" s="20">
        <v>76737352.700000003</v>
      </c>
      <c r="G8" s="20">
        <f t="shared" si="2"/>
        <v>1739097.8400000036</v>
      </c>
    </row>
    <row r="9" spans="1:7" x14ac:dyDescent="0.2">
      <c r="A9" s="11" t="s">
        <v>3</v>
      </c>
      <c r="B9" s="20">
        <v>0</v>
      </c>
      <c r="C9" s="20">
        <v>0</v>
      </c>
      <c r="D9" s="20">
        <f t="shared" si="1"/>
        <v>0</v>
      </c>
      <c r="E9" s="20">
        <v>0</v>
      </c>
      <c r="F9" s="20">
        <v>0</v>
      </c>
      <c r="G9" s="20">
        <f t="shared" si="2"/>
        <v>0</v>
      </c>
    </row>
    <row r="10" spans="1:7" x14ac:dyDescent="0.2">
      <c r="A10" s="11" t="s">
        <v>22</v>
      </c>
      <c r="B10" s="20">
        <v>188775160.75</v>
      </c>
      <c r="C10" s="20">
        <v>51712233.530000001</v>
      </c>
      <c r="D10" s="20">
        <f t="shared" si="1"/>
        <v>240487394.28</v>
      </c>
      <c r="E10" s="20">
        <v>237695138.97999999</v>
      </c>
      <c r="F10" s="20">
        <v>217932230.49000001</v>
      </c>
      <c r="G10" s="20">
        <f t="shared" si="2"/>
        <v>2792255.3000000119</v>
      </c>
    </row>
    <row r="11" spans="1:7" x14ac:dyDescent="0.2">
      <c r="A11" s="11" t="s">
        <v>17</v>
      </c>
      <c r="B11" s="20">
        <v>0</v>
      </c>
      <c r="C11" s="20">
        <v>0</v>
      </c>
      <c r="D11" s="20">
        <f t="shared" si="1"/>
        <v>0</v>
      </c>
      <c r="E11" s="20">
        <v>0</v>
      </c>
      <c r="F11" s="20">
        <v>0</v>
      </c>
      <c r="G11" s="20">
        <f t="shared" si="2"/>
        <v>0</v>
      </c>
    </row>
    <row r="12" spans="1:7" x14ac:dyDescent="0.2">
      <c r="A12" s="11" t="s">
        <v>41</v>
      </c>
      <c r="B12" s="20">
        <v>267313012.41</v>
      </c>
      <c r="C12" s="20">
        <v>-8627611.4499999993</v>
      </c>
      <c r="D12" s="20">
        <f t="shared" si="1"/>
        <v>258685400.96000001</v>
      </c>
      <c r="E12" s="20">
        <v>255186679.75999999</v>
      </c>
      <c r="F12" s="20">
        <v>245306519.62</v>
      </c>
      <c r="G12" s="20">
        <f t="shared" si="2"/>
        <v>3498721.2000000179</v>
      </c>
    </row>
    <row r="13" spans="1:7" x14ac:dyDescent="0.2">
      <c r="A13" s="11" t="s">
        <v>18</v>
      </c>
      <c r="B13" s="20">
        <v>17487091</v>
      </c>
      <c r="C13" s="20">
        <v>-2786431.38</v>
      </c>
      <c r="D13" s="20">
        <f t="shared" si="1"/>
        <v>14700659.620000001</v>
      </c>
      <c r="E13" s="20">
        <v>14505972.68</v>
      </c>
      <c r="F13" s="20">
        <v>13871721.98</v>
      </c>
      <c r="G13" s="20">
        <f t="shared" si="2"/>
        <v>194686.94000000134</v>
      </c>
    </row>
    <row r="14" spans="1:7" x14ac:dyDescent="0.2">
      <c r="A14" s="11"/>
      <c r="B14" s="20"/>
      <c r="C14" s="20"/>
      <c r="D14" s="20"/>
      <c r="E14" s="20"/>
      <c r="F14" s="20"/>
      <c r="G14" s="20"/>
    </row>
    <row r="15" spans="1:7" x14ac:dyDescent="0.2">
      <c r="A15" s="4" t="s">
        <v>19</v>
      </c>
      <c r="B15" s="25">
        <f t="shared" ref="B15:G15" si="3">SUM(B16:B22)</f>
        <v>226901873.84</v>
      </c>
      <c r="C15" s="25">
        <f t="shared" si="3"/>
        <v>167082806.30999997</v>
      </c>
      <c r="D15" s="25">
        <f t="shared" si="3"/>
        <v>393984680.15000004</v>
      </c>
      <c r="E15" s="25">
        <f t="shared" si="3"/>
        <v>380456005.89999998</v>
      </c>
      <c r="F15" s="25">
        <f t="shared" si="3"/>
        <v>340701896.70999998</v>
      </c>
      <c r="G15" s="25">
        <f t="shared" si="3"/>
        <v>13528674.249999998</v>
      </c>
    </row>
    <row r="16" spans="1:7" x14ac:dyDescent="0.2">
      <c r="A16" s="11" t="s">
        <v>42</v>
      </c>
      <c r="B16" s="20">
        <v>15811173</v>
      </c>
      <c r="C16" s="20">
        <v>4839010.51</v>
      </c>
      <c r="D16" s="20">
        <f>B16+C16</f>
        <v>20650183.509999998</v>
      </c>
      <c r="E16" s="20">
        <v>20453151.170000002</v>
      </c>
      <c r="F16" s="20">
        <v>19401261.370000001</v>
      </c>
      <c r="G16" s="20">
        <f t="shared" ref="G16:G22" si="4">D16-E16</f>
        <v>197032.33999999613</v>
      </c>
    </row>
    <row r="17" spans="1:7" x14ac:dyDescent="0.2">
      <c r="A17" s="11" t="s">
        <v>27</v>
      </c>
      <c r="B17" s="20">
        <v>167294257.84</v>
      </c>
      <c r="C17" s="20">
        <v>147130308.43000001</v>
      </c>
      <c r="D17" s="20">
        <f t="shared" ref="D17:D22" si="5">B17+C17</f>
        <v>314424566.26999998</v>
      </c>
      <c r="E17" s="20">
        <v>301925972.32999998</v>
      </c>
      <c r="F17" s="20">
        <v>264233332.78</v>
      </c>
      <c r="G17" s="20">
        <f t="shared" si="4"/>
        <v>12498593.939999998</v>
      </c>
    </row>
    <row r="18" spans="1:7" x14ac:dyDescent="0.2">
      <c r="A18" s="11" t="s">
        <v>20</v>
      </c>
      <c r="B18" s="20">
        <v>7023187</v>
      </c>
      <c r="C18" s="20">
        <v>-587468.52</v>
      </c>
      <c r="D18" s="20">
        <f t="shared" si="5"/>
        <v>6435718.4800000004</v>
      </c>
      <c r="E18" s="20">
        <v>6214984.79</v>
      </c>
      <c r="F18" s="20">
        <v>5913802.8700000001</v>
      </c>
      <c r="G18" s="20">
        <f t="shared" si="4"/>
        <v>220733.69000000041</v>
      </c>
    </row>
    <row r="19" spans="1:7" x14ac:dyDescent="0.2">
      <c r="A19" s="11" t="s">
        <v>43</v>
      </c>
      <c r="B19" s="20">
        <v>13709113</v>
      </c>
      <c r="C19" s="20">
        <v>11544082.220000001</v>
      </c>
      <c r="D19" s="20">
        <f t="shared" si="5"/>
        <v>25253195.219999999</v>
      </c>
      <c r="E19" s="20">
        <v>24984337.75</v>
      </c>
      <c r="F19" s="20">
        <v>24552264.57</v>
      </c>
      <c r="G19" s="20">
        <f t="shared" si="4"/>
        <v>268857.46999999881</v>
      </c>
    </row>
    <row r="20" spans="1:7" x14ac:dyDescent="0.2">
      <c r="A20" s="11" t="s">
        <v>44</v>
      </c>
      <c r="B20" s="20">
        <v>4743500</v>
      </c>
      <c r="C20" s="20">
        <v>-651500</v>
      </c>
      <c r="D20" s="20">
        <f t="shared" si="5"/>
        <v>4092000</v>
      </c>
      <c r="E20" s="20">
        <v>4056037.03</v>
      </c>
      <c r="F20" s="20">
        <v>4043571.38</v>
      </c>
      <c r="G20" s="20">
        <f t="shared" si="4"/>
        <v>35962.970000000205</v>
      </c>
    </row>
    <row r="21" spans="1:7" x14ac:dyDescent="0.2">
      <c r="A21" s="11" t="s">
        <v>45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4"/>
        <v>0</v>
      </c>
    </row>
    <row r="22" spans="1:7" x14ac:dyDescent="0.2">
      <c r="A22" s="11" t="s">
        <v>4</v>
      </c>
      <c r="B22" s="20">
        <v>18320643</v>
      </c>
      <c r="C22" s="20">
        <v>4808373.67</v>
      </c>
      <c r="D22" s="20">
        <f t="shared" si="5"/>
        <v>23129016.670000002</v>
      </c>
      <c r="E22" s="20">
        <v>22821522.829999998</v>
      </c>
      <c r="F22" s="20">
        <v>22557663.739999998</v>
      </c>
      <c r="G22" s="20">
        <f t="shared" si="4"/>
        <v>307493.84000000358</v>
      </c>
    </row>
    <row r="23" spans="1:7" x14ac:dyDescent="0.2">
      <c r="A23" s="11"/>
      <c r="B23" s="20"/>
      <c r="C23" s="20"/>
      <c r="D23" s="20"/>
      <c r="E23" s="20"/>
      <c r="F23" s="20"/>
      <c r="G23" s="20"/>
    </row>
    <row r="24" spans="1:7" x14ac:dyDescent="0.2">
      <c r="A24" s="4" t="s">
        <v>46</v>
      </c>
      <c r="B24" s="25">
        <f t="shared" ref="B24:G24" si="6">SUM(B25:B33)</f>
        <v>172398788</v>
      </c>
      <c r="C24" s="25">
        <f t="shared" si="6"/>
        <v>-40867317.610000007</v>
      </c>
      <c r="D24" s="25">
        <f t="shared" si="6"/>
        <v>131531470.38999999</v>
      </c>
      <c r="E24" s="25">
        <f t="shared" si="6"/>
        <v>130324357.56</v>
      </c>
      <c r="F24" s="25">
        <f t="shared" si="6"/>
        <v>120639329.42000002</v>
      </c>
      <c r="G24" s="25">
        <f t="shared" si="6"/>
        <v>1207112.8299999926</v>
      </c>
    </row>
    <row r="25" spans="1:7" x14ac:dyDescent="0.2">
      <c r="A25" s="11" t="s">
        <v>28</v>
      </c>
      <c r="B25" s="20">
        <v>14086470</v>
      </c>
      <c r="C25" s="20">
        <v>-5950538.4900000002</v>
      </c>
      <c r="D25" s="20">
        <f>B25+C25</f>
        <v>8135931.5099999998</v>
      </c>
      <c r="E25" s="20">
        <v>7995978.0899999999</v>
      </c>
      <c r="F25" s="20">
        <v>3893734.32</v>
      </c>
      <c r="G25" s="20">
        <f t="shared" ref="G25:G33" si="7">D25-E25</f>
        <v>139953.41999999993</v>
      </c>
    </row>
    <row r="26" spans="1:7" x14ac:dyDescent="0.2">
      <c r="A26" s="11" t="s">
        <v>23</v>
      </c>
      <c r="B26" s="20">
        <v>7397687</v>
      </c>
      <c r="C26" s="20">
        <v>2344477.04</v>
      </c>
      <c r="D26" s="20">
        <f t="shared" ref="D26:D33" si="8">B26+C26</f>
        <v>9742164.0399999991</v>
      </c>
      <c r="E26" s="20">
        <v>9480788.5899999999</v>
      </c>
      <c r="F26" s="20">
        <v>9440756.3599999994</v>
      </c>
      <c r="G26" s="20">
        <f t="shared" si="7"/>
        <v>261375.44999999925</v>
      </c>
    </row>
    <row r="27" spans="1:7" x14ac:dyDescent="0.2">
      <c r="A27" s="11" t="s">
        <v>29</v>
      </c>
      <c r="B27" s="20">
        <v>0</v>
      </c>
      <c r="C27" s="20">
        <v>0</v>
      </c>
      <c r="D27" s="20">
        <f t="shared" si="8"/>
        <v>0</v>
      </c>
      <c r="E27" s="20">
        <v>0</v>
      </c>
      <c r="F27" s="20">
        <v>0</v>
      </c>
      <c r="G27" s="20">
        <f t="shared" si="7"/>
        <v>0</v>
      </c>
    </row>
    <row r="28" spans="1:7" x14ac:dyDescent="0.2">
      <c r="A28" s="11" t="s">
        <v>47</v>
      </c>
      <c r="B28" s="20">
        <v>121999892</v>
      </c>
      <c r="C28" s="20">
        <v>-45348419.990000002</v>
      </c>
      <c r="D28" s="20">
        <f t="shared" si="8"/>
        <v>76651472.00999999</v>
      </c>
      <c r="E28" s="20">
        <v>76101131.439999998</v>
      </c>
      <c r="F28" s="20">
        <v>73589384.719999999</v>
      </c>
      <c r="G28" s="20">
        <f t="shared" si="7"/>
        <v>550340.56999999285</v>
      </c>
    </row>
    <row r="29" spans="1:7" x14ac:dyDescent="0.2">
      <c r="A29" s="11" t="s">
        <v>21</v>
      </c>
      <c r="B29" s="20">
        <v>3233037</v>
      </c>
      <c r="C29" s="20">
        <v>2309375.19</v>
      </c>
      <c r="D29" s="20">
        <f t="shared" si="8"/>
        <v>5542412.1899999995</v>
      </c>
      <c r="E29" s="20">
        <v>5483424.4000000004</v>
      </c>
      <c r="F29" s="20">
        <v>4981565.7300000004</v>
      </c>
      <c r="G29" s="20">
        <f t="shared" si="7"/>
        <v>58987.789999999106</v>
      </c>
    </row>
    <row r="30" spans="1:7" x14ac:dyDescent="0.2">
      <c r="A30" s="11" t="s">
        <v>5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7"/>
        <v>0</v>
      </c>
    </row>
    <row r="31" spans="1:7" x14ac:dyDescent="0.2">
      <c r="A31" s="11" t="s">
        <v>6</v>
      </c>
      <c r="B31" s="20">
        <v>25681702</v>
      </c>
      <c r="C31" s="20">
        <v>5777788.6399999997</v>
      </c>
      <c r="D31" s="20">
        <f t="shared" si="8"/>
        <v>31459490.640000001</v>
      </c>
      <c r="E31" s="20">
        <v>31263035.039999999</v>
      </c>
      <c r="F31" s="20">
        <v>28733888.289999999</v>
      </c>
      <c r="G31" s="20">
        <f t="shared" si="7"/>
        <v>196455.60000000149</v>
      </c>
    </row>
    <row r="32" spans="1:7" x14ac:dyDescent="0.2">
      <c r="A32" s="11" t="s">
        <v>48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7"/>
        <v>0</v>
      </c>
    </row>
    <row r="33" spans="1:7" x14ac:dyDescent="0.2">
      <c r="A33" s="11" t="s">
        <v>30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7"/>
        <v>0</v>
      </c>
    </row>
    <row r="34" spans="1:7" x14ac:dyDescent="0.2">
      <c r="A34" s="11"/>
      <c r="B34" s="20"/>
      <c r="C34" s="20"/>
      <c r="D34" s="20"/>
      <c r="E34" s="20"/>
      <c r="F34" s="20"/>
      <c r="G34" s="20"/>
    </row>
    <row r="35" spans="1:7" x14ac:dyDescent="0.2">
      <c r="A35" s="4" t="s">
        <v>31</v>
      </c>
      <c r="B35" s="25">
        <f t="shared" ref="B35:G35" si="9">SUM(B36:B39)</f>
        <v>0</v>
      </c>
      <c r="C35" s="25">
        <f t="shared" si="9"/>
        <v>0</v>
      </c>
      <c r="D35" s="25">
        <f t="shared" si="9"/>
        <v>0</v>
      </c>
      <c r="E35" s="25">
        <f t="shared" si="9"/>
        <v>0</v>
      </c>
      <c r="F35" s="25">
        <f t="shared" si="9"/>
        <v>0</v>
      </c>
      <c r="G35" s="25">
        <f t="shared" si="9"/>
        <v>0</v>
      </c>
    </row>
    <row r="36" spans="1:7" x14ac:dyDescent="0.2">
      <c r="A36" s="11" t="s">
        <v>49</v>
      </c>
      <c r="B36" s="20">
        <v>0</v>
      </c>
      <c r="C36" s="20">
        <v>0</v>
      </c>
      <c r="D36" s="20">
        <f>B36+C36</f>
        <v>0</v>
      </c>
      <c r="E36" s="20">
        <v>0</v>
      </c>
      <c r="F36" s="20">
        <v>0</v>
      </c>
      <c r="G36" s="20">
        <f t="shared" ref="G36:G39" si="10">D36-E36</f>
        <v>0</v>
      </c>
    </row>
    <row r="37" spans="1:7" ht="11.25" customHeight="1" x14ac:dyDescent="0.2">
      <c r="A37" s="11" t="s">
        <v>24</v>
      </c>
      <c r="B37" s="20">
        <v>0</v>
      </c>
      <c r="C37" s="20">
        <v>0</v>
      </c>
      <c r="D37" s="20">
        <f t="shared" ref="D37:D39" si="11">B37+C37</f>
        <v>0</v>
      </c>
      <c r="E37" s="20">
        <v>0</v>
      </c>
      <c r="F37" s="20">
        <v>0</v>
      </c>
      <c r="G37" s="20">
        <f t="shared" si="10"/>
        <v>0</v>
      </c>
    </row>
    <row r="38" spans="1:7" x14ac:dyDescent="0.2">
      <c r="A38" s="11" t="s">
        <v>32</v>
      </c>
      <c r="B38" s="20">
        <v>0</v>
      </c>
      <c r="C38" s="20">
        <v>0</v>
      </c>
      <c r="D38" s="20">
        <f t="shared" si="11"/>
        <v>0</v>
      </c>
      <c r="E38" s="20">
        <v>0</v>
      </c>
      <c r="F38" s="20">
        <v>0</v>
      </c>
      <c r="G38" s="20">
        <f t="shared" si="10"/>
        <v>0</v>
      </c>
    </row>
    <row r="39" spans="1:7" x14ac:dyDescent="0.2">
      <c r="A39" s="11" t="s">
        <v>7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0"/>
        <v>0</v>
      </c>
    </row>
    <row r="40" spans="1:7" x14ac:dyDescent="0.2">
      <c r="A40" s="11"/>
      <c r="B40" s="20"/>
      <c r="C40" s="20"/>
      <c r="D40" s="20"/>
      <c r="E40" s="20"/>
      <c r="F40" s="20"/>
      <c r="G40" s="20"/>
    </row>
    <row r="41" spans="1:7" x14ac:dyDescent="0.2">
      <c r="A41" s="6" t="s">
        <v>122</v>
      </c>
      <c r="B41" s="21">
        <f t="shared" ref="B41:G41" si="12">SUM(B35+B24+B15+B5)</f>
        <v>967507619</v>
      </c>
      <c r="C41" s="21">
        <f t="shared" si="12"/>
        <v>154700646.52999997</v>
      </c>
      <c r="D41" s="21">
        <f t="shared" si="12"/>
        <v>1122208265.53</v>
      </c>
      <c r="E41" s="21">
        <f t="shared" si="12"/>
        <v>1099207213.3899999</v>
      </c>
      <c r="F41" s="21">
        <f t="shared" si="12"/>
        <v>1017270752.5100001</v>
      </c>
      <c r="G41" s="21">
        <f t="shared" si="12"/>
        <v>23001052.140000023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COG!Área_de_impresión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2026-01-28T20:51:57Z</cp:lastPrinted>
  <dcterms:created xsi:type="dcterms:W3CDTF">2014-02-10T03:37:14Z</dcterms:created>
  <dcterms:modified xsi:type="dcterms:W3CDTF">2026-03-02T18:07:15Z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