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5\CUENTA PUBLICA 2025\MPIO\"/>
    </mc:Choice>
  </mc:AlternateContent>
  <bookViews>
    <workbookView xWindow="-120" yWindow="-120" windowWidth="20730" windowHeight="11160" tabRatio="782" activeTab="6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definedNames>
    <definedName name="_xlnm._FilterDatabase" localSheetId="2" hidden="1">'NDF-02'!$A$96:$J$170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3" l="1"/>
  <c r="F32" i="3"/>
  <c r="F31" i="3"/>
  <c r="F30" i="3"/>
  <c r="F29" i="3"/>
  <c r="F28" i="3"/>
  <c r="F27" i="3"/>
  <c r="F26" i="3"/>
  <c r="F25" i="3"/>
  <c r="F16" i="3"/>
  <c r="F17" i="3"/>
  <c r="F18" i="3"/>
  <c r="F19" i="3"/>
  <c r="F20" i="3"/>
  <c r="F21" i="3"/>
  <c r="F22" i="3"/>
  <c r="F23" i="3"/>
  <c r="F15" i="3"/>
  <c r="G163" i="1" l="1"/>
  <c r="F163" i="1"/>
  <c r="E163" i="1"/>
  <c r="D163" i="1"/>
  <c r="G159" i="1"/>
  <c r="F159" i="1"/>
  <c r="E159" i="1"/>
  <c r="D159" i="1"/>
  <c r="G150" i="1"/>
  <c r="F150" i="1"/>
  <c r="E150" i="1"/>
  <c r="D150" i="1"/>
  <c r="G146" i="1"/>
  <c r="F146" i="1"/>
  <c r="E146" i="1"/>
  <c r="D146" i="1"/>
  <c r="G136" i="1"/>
  <c r="F136" i="1"/>
  <c r="E136" i="1"/>
  <c r="D136" i="1"/>
  <c r="G126" i="1"/>
  <c r="F126" i="1"/>
  <c r="E126" i="1"/>
  <c r="D126" i="1"/>
  <c r="G116" i="1"/>
  <c r="F116" i="1"/>
  <c r="E116" i="1"/>
  <c r="D116" i="1"/>
  <c r="G106" i="1"/>
  <c r="F106" i="1"/>
  <c r="E106" i="1"/>
  <c r="D106" i="1"/>
  <c r="G98" i="1"/>
  <c r="F98" i="1"/>
  <c r="E98" i="1"/>
  <c r="D98" i="1"/>
  <c r="G84" i="1"/>
  <c r="F84" i="1"/>
  <c r="E84" i="1"/>
  <c r="D84" i="1"/>
  <c r="G75" i="1"/>
  <c r="F75" i="1"/>
  <c r="E75" i="1"/>
  <c r="D75" i="1"/>
  <c r="G71" i="1"/>
  <c r="F71" i="1"/>
  <c r="E71" i="1"/>
  <c r="D71" i="1"/>
  <c r="G61" i="1"/>
  <c r="F61" i="1"/>
  <c r="E61" i="1"/>
  <c r="D61" i="1"/>
  <c r="G51" i="1"/>
  <c r="F51" i="1"/>
  <c r="E51" i="1"/>
  <c r="D51" i="1"/>
  <c r="G41" i="1"/>
  <c r="F41" i="1"/>
  <c r="E41" i="1"/>
  <c r="D41" i="1"/>
  <c r="G31" i="1"/>
  <c r="F31" i="1"/>
  <c r="E31" i="1"/>
  <c r="D31" i="1"/>
  <c r="G23" i="1"/>
  <c r="F23" i="1"/>
  <c r="E23" i="1"/>
  <c r="D23" i="1"/>
  <c r="D97" i="1" l="1"/>
  <c r="G22" i="1"/>
  <c r="G97" i="1"/>
  <c r="F97" i="1"/>
  <c r="E97" i="1"/>
  <c r="F22" i="1"/>
  <c r="E22" i="1"/>
  <c r="D22" i="1"/>
  <c r="H170" i="1" l="1"/>
  <c r="H169" i="1"/>
  <c r="H168" i="1"/>
  <c r="H167" i="1"/>
  <c r="H166" i="1"/>
  <c r="H165" i="1"/>
  <c r="H164" i="1"/>
  <c r="H162" i="1"/>
  <c r="H159" i="1" s="1"/>
  <c r="H161" i="1"/>
  <c r="H160" i="1"/>
  <c r="H158" i="1"/>
  <c r="H157" i="1"/>
  <c r="H156" i="1"/>
  <c r="H155" i="1"/>
  <c r="H154" i="1"/>
  <c r="H153" i="1"/>
  <c r="H150" i="1" s="1"/>
  <c r="H152" i="1"/>
  <c r="H151" i="1"/>
  <c r="H149" i="1"/>
  <c r="H148" i="1"/>
  <c r="H147" i="1"/>
  <c r="H145" i="1"/>
  <c r="H144" i="1"/>
  <c r="H143" i="1"/>
  <c r="H142" i="1"/>
  <c r="H141" i="1"/>
  <c r="H140" i="1"/>
  <c r="H139" i="1"/>
  <c r="H138" i="1"/>
  <c r="H137" i="1"/>
  <c r="H135" i="1"/>
  <c r="H134" i="1"/>
  <c r="H133" i="1"/>
  <c r="H132" i="1"/>
  <c r="H131" i="1"/>
  <c r="H130" i="1"/>
  <c r="H129" i="1"/>
  <c r="H128" i="1"/>
  <c r="H127" i="1"/>
  <c r="H125" i="1"/>
  <c r="H124" i="1"/>
  <c r="H123" i="1"/>
  <c r="H122" i="1"/>
  <c r="H121" i="1"/>
  <c r="H120" i="1"/>
  <c r="H119" i="1"/>
  <c r="H118" i="1"/>
  <c r="H117" i="1"/>
  <c r="H115" i="1"/>
  <c r="H114" i="1"/>
  <c r="H113" i="1"/>
  <c r="H112" i="1"/>
  <c r="H111" i="1"/>
  <c r="H110" i="1"/>
  <c r="H109" i="1"/>
  <c r="H108" i="1"/>
  <c r="H107" i="1"/>
  <c r="H105" i="1"/>
  <c r="H104" i="1"/>
  <c r="H103" i="1"/>
  <c r="H102" i="1"/>
  <c r="H101" i="1"/>
  <c r="H100" i="1"/>
  <c r="H99" i="1"/>
  <c r="H95" i="1"/>
  <c r="H94" i="1"/>
  <c r="H93" i="1"/>
  <c r="H92" i="1"/>
  <c r="H91" i="1"/>
  <c r="H90" i="1"/>
  <c r="H89" i="1"/>
  <c r="H87" i="1"/>
  <c r="H84" i="1" s="1"/>
  <c r="H86" i="1"/>
  <c r="H85" i="1"/>
  <c r="H83" i="1"/>
  <c r="H82" i="1"/>
  <c r="H81" i="1"/>
  <c r="H80" i="1"/>
  <c r="H79" i="1"/>
  <c r="H78" i="1"/>
  <c r="H75" i="1" s="1"/>
  <c r="H77" i="1"/>
  <c r="H76" i="1"/>
  <c r="H74" i="1"/>
  <c r="H73" i="1"/>
  <c r="H71" i="1" s="1"/>
  <c r="H72" i="1"/>
  <c r="H70" i="1"/>
  <c r="H69" i="1"/>
  <c r="H68" i="1"/>
  <c r="H67" i="1"/>
  <c r="H66" i="1"/>
  <c r="H65" i="1"/>
  <c r="H64" i="1"/>
  <c r="H63" i="1"/>
  <c r="H62" i="1"/>
  <c r="H60" i="1"/>
  <c r="H59" i="1"/>
  <c r="H58" i="1"/>
  <c r="H57" i="1"/>
  <c r="H56" i="1"/>
  <c r="H55" i="1"/>
  <c r="H54" i="1"/>
  <c r="H53" i="1"/>
  <c r="H52" i="1"/>
  <c r="H50" i="1"/>
  <c r="H49" i="1"/>
  <c r="H48" i="1"/>
  <c r="H47" i="1"/>
  <c r="H46" i="1"/>
  <c r="H45" i="1"/>
  <c r="H44" i="1"/>
  <c r="H43" i="1"/>
  <c r="H42" i="1"/>
  <c r="H41" i="1" s="1"/>
  <c r="H40" i="1"/>
  <c r="H39" i="1"/>
  <c r="H38" i="1"/>
  <c r="H37" i="1"/>
  <c r="H36" i="1"/>
  <c r="H35" i="1"/>
  <c r="H34" i="1"/>
  <c r="H33" i="1"/>
  <c r="H32" i="1"/>
  <c r="H30" i="1"/>
  <c r="H29" i="1"/>
  <c r="H28" i="1"/>
  <c r="H27" i="1"/>
  <c r="H26" i="1"/>
  <c r="H25" i="1"/>
  <c r="H24" i="1"/>
  <c r="G172" i="1"/>
  <c r="F172" i="1"/>
  <c r="E172" i="1"/>
  <c r="D172" i="1"/>
  <c r="H31" i="1" l="1"/>
  <c r="H116" i="1"/>
  <c r="H51" i="1"/>
  <c r="H61" i="1"/>
  <c r="H106" i="1"/>
  <c r="H146" i="1"/>
  <c r="H23" i="1"/>
  <c r="H98" i="1"/>
  <c r="H126" i="1"/>
  <c r="H88" i="1"/>
  <c r="H163" i="1"/>
  <c r="H136" i="1"/>
  <c r="H97" i="1" l="1"/>
  <c r="H22" i="1"/>
  <c r="H172" i="1"/>
  <c r="D14" i="3"/>
  <c r="E14" i="3"/>
  <c r="D24" i="3"/>
  <c r="E24" i="3"/>
  <c r="C150" i="1"/>
  <c r="C84" i="1"/>
  <c r="I81" i="1"/>
  <c r="C75" i="1"/>
  <c r="C163" i="1"/>
  <c r="C159" i="1"/>
  <c r="C146" i="1"/>
  <c r="C136" i="1"/>
  <c r="C126" i="1"/>
  <c r="C116" i="1"/>
  <c r="C106" i="1"/>
  <c r="C98" i="1"/>
  <c r="C88" i="1"/>
  <c r="C71" i="1"/>
  <c r="C61" i="1"/>
  <c r="C51" i="1"/>
  <c r="C41" i="1"/>
  <c r="C31" i="1"/>
  <c r="C23" i="1"/>
  <c r="E34" i="3" l="1"/>
  <c r="C22" i="1"/>
  <c r="I22" i="1" s="1"/>
  <c r="C97" i="1"/>
  <c r="F14" i="3"/>
  <c r="F24" i="3"/>
  <c r="D34" i="3"/>
  <c r="F34" i="3" l="1"/>
  <c r="C172" i="1"/>
  <c r="I87" i="1" l="1"/>
  <c r="F3" i="9" l="1"/>
  <c r="F3" i="8"/>
  <c r="F3" i="7"/>
  <c r="F3" i="3"/>
  <c r="F3" i="1"/>
  <c r="F3" i="6"/>
  <c r="I76" i="1" l="1"/>
  <c r="I77" i="1"/>
  <c r="I78" i="1"/>
  <c r="I79" i="1"/>
  <c r="I80" i="1"/>
  <c r="I82" i="1"/>
  <c r="I85" i="1"/>
  <c r="I86" i="1"/>
  <c r="I89" i="1"/>
  <c r="I90" i="1"/>
  <c r="I91" i="1"/>
  <c r="I92" i="1"/>
  <c r="I93" i="1"/>
  <c r="I94" i="1"/>
  <c r="I95" i="1"/>
  <c r="I137" i="1"/>
  <c r="I138" i="1"/>
  <c r="I139" i="1"/>
  <c r="I140" i="1"/>
  <c r="I141" i="1"/>
  <c r="I142" i="1"/>
  <c r="I143" i="1"/>
  <c r="I144" i="1"/>
  <c r="I145" i="1"/>
  <c r="I151" i="1"/>
  <c r="I152" i="1"/>
  <c r="I153" i="1"/>
  <c r="I154" i="1"/>
  <c r="I155" i="1"/>
  <c r="I157" i="1"/>
  <c r="I158" i="1"/>
  <c r="I160" i="1"/>
  <c r="I161" i="1"/>
  <c r="I164" i="1"/>
  <c r="I165" i="1"/>
  <c r="I166" i="1"/>
  <c r="I167" i="1"/>
  <c r="I168" i="1"/>
  <c r="I169" i="1"/>
  <c r="I170" i="1"/>
  <c r="I163" i="1"/>
  <c r="I149" i="1"/>
  <c r="I148" i="1"/>
  <c r="I147" i="1"/>
  <c r="I135" i="1"/>
  <c r="I134" i="1"/>
  <c r="I133" i="1"/>
  <c r="I132" i="1"/>
  <c r="I131" i="1"/>
  <c r="I130" i="1"/>
  <c r="I129" i="1"/>
  <c r="I128" i="1"/>
  <c r="I125" i="1"/>
  <c r="I124" i="1"/>
  <c r="I123" i="1"/>
  <c r="I122" i="1"/>
  <c r="I121" i="1"/>
  <c r="I120" i="1"/>
  <c r="I119" i="1"/>
  <c r="I118" i="1"/>
  <c r="I115" i="1"/>
  <c r="I114" i="1"/>
  <c r="I113" i="1"/>
  <c r="I112" i="1"/>
  <c r="I111" i="1"/>
  <c r="I110" i="1"/>
  <c r="I109" i="1"/>
  <c r="I107" i="1"/>
  <c r="I105" i="1"/>
  <c r="I104" i="1"/>
  <c r="I103" i="1"/>
  <c r="I102" i="1"/>
  <c r="I101" i="1"/>
  <c r="I99" i="1"/>
  <c r="I74" i="1"/>
  <c r="I73" i="1"/>
  <c r="I70" i="1"/>
  <c r="I69" i="1"/>
  <c r="I68" i="1"/>
  <c r="I67" i="1"/>
  <c r="I66" i="1"/>
  <c r="I65" i="1"/>
  <c r="I64" i="1"/>
  <c r="I63" i="1"/>
  <c r="I60" i="1"/>
  <c r="I59" i="1"/>
  <c r="I58" i="1"/>
  <c r="I57" i="1"/>
  <c r="I56" i="1"/>
  <c r="I54" i="1"/>
  <c r="I53" i="1"/>
  <c r="I52" i="1"/>
  <c r="I50" i="1"/>
  <c r="I49" i="1"/>
  <c r="I48" i="1"/>
  <c r="I47" i="1"/>
  <c r="I46" i="1"/>
  <c r="I45" i="1"/>
  <c r="I44" i="1"/>
  <c r="I43" i="1"/>
  <c r="I40" i="1"/>
  <c r="I39" i="1"/>
  <c r="I38" i="1"/>
  <c r="I37" i="1"/>
  <c r="I36" i="1"/>
  <c r="I35" i="1"/>
  <c r="I34" i="1"/>
  <c r="I32" i="1"/>
  <c r="I30" i="1"/>
  <c r="I29" i="1"/>
  <c r="I28" i="1"/>
  <c r="I27" i="1"/>
  <c r="I26" i="1"/>
  <c r="I25" i="1"/>
  <c r="I24" i="1"/>
  <c r="I88" i="1" l="1"/>
  <c r="I75" i="1"/>
  <c r="I136" i="1"/>
  <c r="I31" i="1"/>
  <c r="I84" i="1"/>
  <c r="I106" i="1"/>
  <c r="I116" i="1"/>
  <c r="I98" i="1"/>
  <c r="I126" i="1"/>
  <c r="I159" i="1"/>
  <c r="I51" i="1"/>
  <c r="I150" i="1"/>
  <c r="I162" i="1"/>
  <c r="I146" i="1"/>
  <c r="I127" i="1"/>
  <c r="I117" i="1"/>
  <c r="I108" i="1"/>
  <c r="I100" i="1"/>
  <c r="I83" i="1"/>
  <c r="I71" i="1"/>
  <c r="I72" i="1"/>
  <c r="I61" i="1"/>
  <c r="I62" i="1"/>
  <c r="I55" i="1"/>
  <c r="I41" i="1"/>
  <c r="I42" i="1"/>
  <c r="I33" i="1"/>
  <c r="F2" i="9"/>
  <c r="F1" i="9"/>
  <c r="F2" i="8"/>
  <c r="F1" i="8"/>
  <c r="F2" i="7"/>
  <c r="F1" i="7"/>
  <c r="F2" i="3"/>
  <c r="F1" i="3"/>
  <c r="F2" i="1"/>
  <c r="F1" i="1"/>
  <c r="F2" i="6"/>
  <c r="F1" i="6"/>
  <c r="B3" i="9"/>
  <c r="B1" i="9"/>
  <c r="B3" i="8"/>
  <c r="B1" i="8"/>
  <c r="B3" i="7"/>
  <c r="B1" i="7"/>
  <c r="B3" i="3"/>
  <c r="B1" i="3"/>
  <c r="B9" i="3" s="1"/>
  <c r="B3" i="1"/>
  <c r="B18" i="1" s="1"/>
  <c r="B1" i="1"/>
  <c r="B15" i="1" s="1"/>
  <c r="B3" i="6"/>
  <c r="B1" i="6"/>
  <c r="I97" i="1" l="1"/>
  <c r="I23" i="1"/>
  <c r="I172" i="1" l="1"/>
</calcChain>
</file>

<file path=xl/sharedStrings.xml><?xml version="1.0" encoding="utf-8"?>
<sst xmlns="http://schemas.openxmlformats.org/spreadsheetml/2006/main" count="285" uniqueCount="166">
  <si>
    <t>Ejercicio:</t>
  </si>
  <si>
    <t>Notas de Disciplina Financiera</t>
  </si>
  <si>
    <t>Periodicidad: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</si>
  <si>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</si>
  <si>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</si>
  <si>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</si>
  <si>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</si>
  <si>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</si>
  <si>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</si>
  <si>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</si>
  <si>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</si>
  <si>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</si>
  <si>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</si>
  <si>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</si>
  <si>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</si>
  <si>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</si>
  <si>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</si>
  <si>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</si>
  <si>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</si>
  <si>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</si>
  <si>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</si>
  <si>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</si>
  <si>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</si>
  <si>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</si>
  <si>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</si>
  <si>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</si>
  <si>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</si>
  <si>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</si>
  <si>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</si>
  <si>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</si>
  <si>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</si>
  <si>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</si>
  <si>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</si>
  <si>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</si>
  <si>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</si>
  <si>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</si>
  <si>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</si>
  <si>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</si>
  <si>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</si>
  <si>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</si>
  <si>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</si>
  <si>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</si>
  <si>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</si>
  <si>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</si>
  <si>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</si>
  <si>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</si>
  <si>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</si>
  <si>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</si>
  <si>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</si>
  <si>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</si>
  <si>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</si>
  <si>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</si>
  <si>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</si>
  <si>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</si>
  <si>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</si>
  <si>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</si>
  <si>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</si>
  <si>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</si>
  <si>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</si>
  <si>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</si>
  <si>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</si>
  <si>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</si>
  <si>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</si>
  <si>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</si>
  <si>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</si>
  <si>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</si>
  <si>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</si>
  <si>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</si>
  <si>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</si>
  <si>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</si>
  <si>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</si>
  <si>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</si>
  <si>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</si>
  <si>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</si>
  <si>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</si>
  <si>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</si>
  <si>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</si>
  <si>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</si>
  <si>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</si>
  <si>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</si>
  <si>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</si>
  <si>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</si>
  <si>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</si>
  <si>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</si>
  <si>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</si>
  <si>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</si>
  <si>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</si>
  <si>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</si>
  <si>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</si>
  <si>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</si>
  <si>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</si>
  <si>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</si>
  <si>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</si>
  <si>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</si>
  <si>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</si>
  <si>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</si>
  <si>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</si>
  <si>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</si>
  <si>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</si>
  <si>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</si>
  <si>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</si>
  <si>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</si>
  <si>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</si>
  <si>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</si>
  <si>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</si>
  <si>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</si>
  <si>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</si>
  <si>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</si>
  <si>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</si>
  <si>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</si>
  <si>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</si>
  <si>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</si>
  <si>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</si>
  <si>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</si>
  <si>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</si>
  <si>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</si>
  <si>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</si>
  <si>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</si>
  <si>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</si>
  <si>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</si>
  <si>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</si>
  <si>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</si>
  <si>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</si>
  <si>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</si>
  <si>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</si>
  <si>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</si>
  <si>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</si>
  <si>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</si>
  <si>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</si>
  <si>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</si>
  <si>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</si>
  <si>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</si>
  <si>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</si>
  <si>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</si>
  <si>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</si>
  <si>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</si>
  <si>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</si>
  <si>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</si>
  <si>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a) La información relativa al cumplimiento de los convenios de Deuda Garantizada.</t>
  </si>
  <si>
    <t>Municipio de Guanajuato</t>
  </si>
  <si>
    <t>Fundamento Artículo 6 y 19 LDF</t>
  </si>
  <si>
    <t>No aplica, ya que el Municipio de Guanajuato cuenta con Balance Presupuestario Sostenible.</t>
  </si>
  <si>
    <t>Fundamento Artículo 13 VII y 21 LDF</t>
  </si>
  <si>
    <t>Fundamento Artículo 25 LDF</t>
  </si>
  <si>
    <t>Fundamento Artículo 31 LDF</t>
  </si>
  <si>
    <t>Fundamento Artículo 40 LDF</t>
  </si>
  <si>
    <t>El Municipio de Guanajuato no cuenta con Financiamiento u Obligaciones contraídas, en el RPU.</t>
  </si>
  <si>
    <t>El Municipio de Guanajuato no cuenta con convenios de Deuda Garantizada.</t>
  </si>
  <si>
    <t>Respuesta:</t>
  </si>
  <si>
    <t>a) Fuente de Ingresos del aumento o creación del Gasto no Etiquetado</t>
  </si>
  <si>
    <t>b) Fuente de Ingresos del aumento o creación del Gasto Etiquetado.</t>
  </si>
  <si>
    <t>Fundamento Artículo 8 y 21 LDF</t>
  </si>
  <si>
    <t>Se presentan las ampliaciones y reducciones presupuestales, distinguiendo el Gasto Etiquetado y el Gasto no Etiquetado.</t>
  </si>
  <si>
    <t>Fundamento:</t>
  </si>
  <si>
    <t>Respuesta</t>
  </si>
  <si>
    <t>El Municipio de Guanajuato no cuenta con Obligaciones a Corto Plazo contraídas en los términos del Título Tercero Capítulo Uno de la Ley de Disciplina Financiera de las Entidades Federativas y Municipios.</t>
  </si>
  <si>
    <t xml:space="preserve">                     Fideicomiso de Desastres Naturales (Informativo)</t>
  </si>
  <si>
    <t xml:space="preserve">                   Fideicomiso de Desastres Naturales (Informativo)</t>
  </si>
  <si>
    <t>Ejercicio 2025</t>
  </si>
  <si>
    <t>Favor de ver el instructivo de esta nota (NDF-03):</t>
  </si>
  <si>
    <t>En caso de no tener pasivos al cierre del ejercicio, hacer la aclaración o la inidcación.</t>
  </si>
  <si>
    <t>Se informará solo al 31 de diciembre.</t>
  </si>
  <si>
    <t>Correspondiente del 1 de Enero al 31 de Diciembre de 2025</t>
  </si>
  <si>
    <t>Anual</t>
  </si>
  <si>
    <t xml:space="preserve">No aplica para el ejercicio fiscal 2025. </t>
  </si>
  <si>
    <t>En el ejercicio 2025, el Municipio de Guanajuato presenta un Balance Presupuestario de Recursos Disponibles sostenible, por lo que no es aplicable determinar las acciones establecidas en el artículo 6 de la LDF.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</si>
</sst>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23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i/>
      <sz val="8"/>
      <color theme="1"/>
      <name val="Arial"/>
      <family val="2"/>
    </font>
    <font>
      <sz val="9"/>
      <color theme="1"/>
      <name val="Calibri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/>
      <diagonal/>
    </border>
  </borders>
  <cellStyleXfs count="27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15" fillId="0" borderId="0"/>
    <xf numFmtId="0" fontId="16" fillId="0" borderId="0"/>
    <xf numFmtId="0" fontId="7" fillId="0" borderId="0"/>
    <xf numFmtId="0" fontId="3" fillId="0" borderId="0"/>
    <xf numFmtId="43" fontId="2" fillId="0" borderId="0" applyFont="0" applyFill="0" applyBorder="0" applyAlignment="0" applyProtection="0"/>
    <xf numFmtId="0" fontId="20" fillId="0" borderId="0"/>
    <xf numFmtId="0" fontId="5" fillId="0" borderId="0"/>
    <xf numFmtId="165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2" fillId="0" borderId="0"/>
    <xf numFmtId="0" fontId="2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1">
    <xf numFmtId="0" fontId="0" fillId="0" borderId="0" xfId="0"/>
    <xf numFmtId="0" fontId="5" fillId="0" borderId="0" xfId="0" applyFont="1"/>
    <xf numFmtId="0" fontId="4" fillId="2" borderId="4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 applyProtection="1">
      <alignment horizontal="right" vertical="top"/>
      <protection locked="0"/>
    </xf>
    <xf numFmtId="3" fontId="5" fillId="0" borderId="3" xfId="0" applyNumberFormat="1" applyFont="1" applyBorder="1"/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indent="3"/>
    </xf>
    <xf numFmtId="0" fontId="5" fillId="0" borderId="2" xfId="0" applyFont="1" applyBorder="1" applyAlignment="1">
      <alignment horizontal="left" indent="3"/>
    </xf>
    <xf numFmtId="0" fontId="5" fillId="0" borderId="3" xfId="0" applyFont="1" applyBorder="1" applyAlignment="1">
      <alignment vertical="center"/>
    </xf>
    <xf numFmtId="0" fontId="4" fillId="0" borderId="1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indent="1"/>
    </xf>
    <xf numFmtId="0" fontId="5" fillId="0" borderId="2" xfId="0" applyFont="1" applyBorder="1" applyAlignment="1">
      <alignment horizontal="left" vertical="center" indent="4"/>
    </xf>
    <xf numFmtId="0" fontId="5" fillId="0" borderId="2" xfId="0" applyFont="1" applyBorder="1" applyAlignment="1">
      <alignment horizontal="left" vertical="center" indent="2"/>
    </xf>
    <xf numFmtId="0" fontId="5" fillId="0" borderId="2" xfId="0" applyFont="1" applyBorder="1" applyAlignment="1">
      <alignment horizontal="left" indent="4"/>
    </xf>
    <xf numFmtId="0" fontId="8" fillId="3" borderId="9" xfId="2" applyFont="1" applyFill="1" applyBorder="1" applyAlignment="1">
      <alignment horizontal="centerContinuous" vertical="center"/>
    </xf>
    <xf numFmtId="0" fontId="8" fillId="3" borderId="10" xfId="2" applyFont="1" applyFill="1" applyBorder="1" applyAlignment="1">
      <alignment horizontal="centerContinuous" vertical="center"/>
    </xf>
    <xf numFmtId="0" fontId="8" fillId="3" borderId="10" xfId="2" applyFont="1" applyFill="1" applyBorder="1" applyAlignment="1">
      <alignment horizontal="right" vertical="center"/>
    </xf>
    <xf numFmtId="0" fontId="8" fillId="3" borderId="11" xfId="2" applyFont="1" applyFill="1" applyBorder="1" applyAlignment="1">
      <alignment horizontal="left" vertical="center"/>
    </xf>
    <xf numFmtId="0" fontId="8" fillId="3" borderId="12" xfId="2" applyFont="1" applyFill="1" applyBorder="1" applyAlignment="1">
      <alignment horizontal="centerContinuous" vertical="center"/>
    </xf>
    <xf numFmtId="0" fontId="8" fillId="3" borderId="0" xfId="2" applyFont="1" applyFill="1" applyAlignment="1">
      <alignment horizontal="centerContinuous" vertical="center"/>
    </xf>
    <xf numFmtId="0" fontId="8" fillId="3" borderId="0" xfId="2" applyFont="1" applyFill="1" applyAlignment="1">
      <alignment horizontal="right" vertical="center"/>
    </xf>
    <xf numFmtId="0" fontId="8" fillId="3" borderId="8" xfId="2" applyFont="1" applyFill="1" applyBorder="1" applyAlignment="1">
      <alignment vertical="center"/>
    </xf>
    <xf numFmtId="0" fontId="8" fillId="3" borderId="14" xfId="2" applyFont="1" applyFill="1" applyBorder="1" applyAlignment="1">
      <alignment horizontal="centerContinuous" vertical="center"/>
    </xf>
    <xf numFmtId="0" fontId="8" fillId="3" borderId="15" xfId="2" applyFont="1" applyFill="1" applyBorder="1" applyAlignment="1">
      <alignment horizontal="centerContinuous" vertical="center"/>
    </xf>
    <xf numFmtId="0" fontId="8" fillId="4" borderId="16" xfId="0" applyFont="1" applyFill="1" applyBorder="1" applyAlignment="1" applyProtection="1">
      <alignment horizontal="center" vertical="center" wrapText="1"/>
      <protection locked="0"/>
    </xf>
    <xf numFmtId="0" fontId="8" fillId="4" borderId="17" xfId="0" applyFont="1" applyFill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/>
      <protection locked="0"/>
    </xf>
    <xf numFmtId="0" fontId="9" fillId="0" borderId="19" xfId="0" applyFont="1" applyBorder="1" applyProtection="1">
      <protection locked="0"/>
    </xf>
    <xf numFmtId="0" fontId="8" fillId="0" borderId="20" xfId="0" applyFont="1" applyBorder="1" applyAlignment="1" applyProtection="1">
      <alignment horizontal="center"/>
      <protection locked="0"/>
    </xf>
    <xf numFmtId="0" fontId="8" fillId="0" borderId="21" xfId="0" applyFont="1" applyBorder="1" applyAlignment="1" applyProtection="1">
      <alignment horizontal="center"/>
      <protection locked="0"/>
    </xf>
    <xf numFmtId="0" fontId="8" fillId="0" borderId="21" xfId="0" applyFont="1" applyBorder="1" applyAlignment="1" applyProtection="1">
      <alignment horizontal="left" indent="1"/>
      <protection locked="0"/>
    </xf>
    <xf numFmtId="0" fontId="8" fillId="0" borderId="22" xfId="0" applyFont="1" applyBorder="1" applyAlignment="1" applyProtection="1">
      <alignment horizontal="center"/>
      <protection locked="0"/>
    </xf>
    <xf numFmtId="0" fontId="8" fillId="0" borderId="23" xfId="0" applyFont="1" applyBorder="1" applyAlignment="1" applyProtection="1">
      <alignment horizontal="left" indent="1"/>
      <protection locked="0"/>
    </xf>
    <xf numFmtId="0" fontId="11" fillId="0" borderId="21" xfId="0" applyFont="1" applyBorder="1" applyAlignment="1" applyProtection="1">
      <alignment horizontal="center"/>
      <protection locked="0"/>
    </xf>
    <xf numFmtId="10" fontId="12" fillId="3" borderId="0" xfId="2" applyNumberFormat="1" applyFont="1" applyFill="1" applyAlignment="1">
      <alignment horizontal="right" vertical="center"/>
    </xf>
    <xf numFmtId="0" fontId="8" fillId="3" borderId="0" xfId="2" applyFont="1" applyFill="1" applyAlignment="1">
      <alignment horizontal="left" vertical="center"/>
    </xf>
    <xf numFmtId="0" fontId="9" fillId="0" borderId="0" xfId="0" applyFont="1"/>
    <xf numFmtId="0" fontId="4" fillId="0" borderId="0" xfId="0" applyFont="1"/>
    <xf numFmtId="0" fontId="13" fillId="0" borderId="20" xfId="1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left" indent="2"/>
    </xf>
    <xf numFmtId="0" fontId="5" fillId="0" borderId="0" xfId="0" applyFont="1" applyAlignment="1">
      <alignment horizontal="left" indent="3"/>
    </xf>
    <xf numFmtId="0" fontId="5" fillId="0" borderId="0" xfId="0" applyFont="1" applyAlignment="1">
      <alignment horizontal="left" indent="4"/>
    </xf>
    <xf numFmtId="0" fontId="14" fillId="0" borderId="28" xfId="0" applyFont="1" applyBorder="1" applyAlignment="1">
      <alignment vertical="center"/>
    </xf>
    <xf numFmtId="4" fontId="12" fillId="0" borderId="29" xfId="0" applyNumberFormat="1" applyFont="1" applyBorder="1" applyAlignment="1">
      <alignment horizontal="right" vertical="center" wrapText="1"/>
    </xf>
    <xf numFmtId="4" fontId="12" fillId="0" borderId="30" xfId="0" applyNumberFormat="1" applyFont="1" applyBorder="1" applyAlignment="1">
      <alignment horizontal="right" vertical="center" wrapText="1"/>
    </xf>
    <xf numFmtId="0" fontId="14" fillId="0" borderId="3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4" fontId="12" fillId="0" borderId="32" xfId="0" applyNumberFormat="1" applyFont="1" applyBorder="1" applyAlignment="1">
      <alignment horizontal="right" vertical="center" wrapText="1"/>
    </xf>
    <xf numFmtId="0" fontId="14" fillId="0" borderId="3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 indent="1"/>
    </xf>
    <xf numFmtId="4" fontId="5" fillId="0" borderId="2" xfId="0" applyNumberFormat="1" applyFont="1" applyBorder="1" applyAlignment="1">
      <alignment vertical="center" wrapText="1"/>
    </xf>
    <xf numFmtId="4" fontId="14" fillId="0" borderId="34" xfId="0" applyNumberFormat="1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4" fontId="12" fillId="0" borderId="2" xfId="0" applyNumberFormat="1" applyFont="1" applyBorder="1" applyAlignment="1">
      <alignment horizontal="right" vertical="center" wrapText="1"/>
    </xf>
    <xf numFmtId="4" fontId="12" fillId="0" borderId="34" xfId="0" applyNumberFormat="1" applyFont="1" applyBorder="1" applyAlignment="1">
      <alignment horizontal="right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 wrapText="1" indent="1"/>
    </xf>
    <xf numFmtId="4" fontId="5" fillId="0" borderId="3" xfId="0" applyNumberFormat="1" applyFont="1" applyBorder="1" applyAlignment="1">
      <alignment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7" fillId="0" borderId="0" xfId="3" applyFont="1"/>
    <xf numFmtId="0" fontId="18" fillId="0" borderId="0" xfId="1" applyFont="1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 indent="1"/>
    </xf>
    <xf numFmtId="0" fontId="19" fillId="0" borderId="0" xfId="6" applyFont="1"/>
    <xf numFmtId="4" fontId="4" fillId="0" borderId="2" xfId="8" applyNumberFormat="1" applyFont="1" applyBorder="1" applyAlignment="1" applyProtection="1">
      <alignment horizontal="right" vertical="top"/>
      <protection locked="0"/>
    </xf>
    <xf numFmtId="4" fontId="5" fillId="0" borderId="2" xfId="8" applyNumberFormat="1" applyFont="1" applyBorder="1" applyAlignment="1" applyProtection="1">
      <alignment horizontal="right" vertical="top"/>
      <protection locked="0"/>
    </xf>
    <xf numFmtId="164" fontId="5" fillId="5" borderId="2" xfId="7" applyNumberFormat="1" applyFont="1" applyFill="1" applyBorder="1" applyAlignment="1" applyProtection="1">
      <alignment vertical="center"/>
      <protection locked="0"/>
    </xf>
    <xf numFmtId="4" fontId="5" fillId="0" borderId="0" xfId="0" applyNumberFormat="1" applyFont="1"/>
    <xf numFmtId="43" fontId="5" fillId="0" borderId="0" xfId="24" applyFont="1"/>
    <xf numFmtId="4" fontId="5" fillId="0" borderId="2" xfId="3" applyNumberFormat="1" applyFont="1" applyBorder="1" applyAlignment="1" applyProtection="1">
      <alignment horizontal="right" vertical="top"/>
      <protection locked="0"/>
    </xf>
    <xf numFmtId="4" fontId="4" fillId="0" borderId="1" xfId="0" applyNumberFormat="1" applyFont="1" applyBorder="1" applyAlignment="1" applyProtection="1">
      <alignment horizontal="right" vertical="top"/>
      <protection locked="0"/>
    </xf>
    <xf numFmtId="43" fontId="5" fillId="0" borderId="2" xfId="7" applyFont="1" applyBorder="1"/>
    <xf numFmtId="4" fontId="5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/>
    </xf>
    <xf numFmtId="0" fontId="8" fillId="3" borderId="8" xfId="2" applyFont="1" applyFill="1" applyBorder="1" applyAlignment="1">
      <alignment horizontal="centerContinuous" vertical="center"/>
    </xf>
    <xf numFmtId="0" fontId="5" fillId="0" borderId="0" xfId="0" applyFont="1" applyAlignment="1">
      <alignment horizontal="justify" wrapText="1"/>
    </xf>
    <xf numFmtId="10" fontId="12" fillId="3" borderId="10" xfId="2" applyNumberFormat="1" applyFont="1" applyFill="1" applyBorder="1" applyAlignment="1">
      <alignment horizontal="right" vertical="center"/>
    </xf>
    <xf numFmtId="0" fontId="8" fillId="3" borderId="8" xfId="2" applyFont="1" applyFill="1" applyBorder="1" applyAlignment="1">
      <alignment horizontal="left" vertical="center"/>
    </xf>
    <xf numFmtId="10" fontId="12" fillId="3" borderId="14" xfId="2" applyNumberFormat="1" applyFont="1" applyFill="1" applyBorder="1" applyAlignment="1">
      <alignment horizontal="right" vertical="center"/>
    </xf>
    <xf numFmtId="0" fontId="8" fillId="3" borderId="15" xfId="2" applyFont="1" applyFill="1" applyBorder="1" applyAlignment="1">
      <alignment horizontal="left" vertical="center"/>
    </xf>
    <xf numFmtId="0" fontId="5" fillId="0" borderId="0" xfId="6" applyFont="1"/>
    <xf numFmtId="4" fontId="12" fillId="0" borderId="11" xfId="0" applyNumberFormat="1" applyFont="1" applyBorder="1" applyAlignment="1">
      <alignment horizontal="right" vertical="center" wrapText="1"/>
    </xf>
    <xf numFmtId="4" fontId="12" fillId="0" borderId="8" xfId="0" applyNumberFormat="1" applyFont="1" applyBorder="1" applyAlignment="1">
      <alignment horizontal="right" vertical="center" wrapText="1"/>
    </xf>
    <xf numFmtId="0" fontId="12" fillId="0" borderId="29" xfId="0" applyFont="1" applyBorder="1" applyAlignment="1">
      <alignment horizontal="left" vertical="center" wrapText="1"/>
    </xf>
    <xf numFmtId="43" fontId="5" fillId="0" borderId="2" xfId="7" applyFont="1" applyBorder="1" applyAlignment="1"/>
    <xf numFmtId="4" fontId="5" fillId="0" borderId="2" xfId="8" applyNumberFormat="1" applyFont="1" applyBorder="1" applyAlignment="1" applyProtection="1">
      <alignment vertical="top"/>
      <protection locked="0"/>
    </xf>
    <xf numFmtId="4" fontId="5" fillId="0" borderId="2" xfId="3" applyNumberFormat="1" applyFont="1" applyBorder="1" applyAlignment="1" applyProtection="1">
      <alignment vertical="top"/>
      <protection locked="0"/>
    </xf>
    <xf numFmtId="4" fontId="5" fillId="0" borderId="2" xfId="0" applyNumberFormat="1" applyFont="1" applyBorder="1" applyAlignment="1">
      <alignment vertical="center"/>
    </xf>
    <xf numFmtId="0" fontId="0" fillId="5" borderId="2" xfId="0" applyFill="1" applyBorder="1" applyAlignment="1">
      <alignment vertical="center"/>
    </xf>
    <xf numFmtId="164" fontId="0" fillId="5" borderId="2" xfId="26" applyNumberFormat="1" applyFont="1" applyFill="1" applyBorder="1" applyAlignment="1" applyProtection="1">
      <alignment vertical="center"/>
      <protection locked="0"/>
    </xf>
    <xf numFmtId="164" fontId="0" fillId="0" borderId="0" xfId="0" applyNumberFormat="1"/>
    <xf numFmtId="43" fontId="0" fillId="0" borderId="0" xfId="24" applyFont="1"/>
    <xf numFmtId="0" fontId="8" fillId="3" borderId="13" xfId="2" applyFont="1" applyFill="1" applyBorder="1" applyAlignment="1">
      <alignment horizontal="center" vertical="center"/>
    </xf>
    <xf numFmtId="0" fontId="8" fillId="3" borderId="14" xfId="2" applyFont="1" applyFill="1" applyBorder="1" applyAlignment="1">
      <alignment horizontal="center" vertical="center"/>
    </xf>
    <xf numFmtId="0" fontId="12" fillId="3" borderId="9" xfId="2" applyFont="1" applyFill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/>
    </xf>
    <xf numFmtId="0" fontId="12" fillId="3" borderId="11" xfId="2" applyFont="1" applyFill="1" applyBorder="1" applyAlignment="1">
      <alignment horizontal="center" vertical="center"/>
    </xf>
    <xf numFmtId="0" fontId="12" fillId="3" borderId="12" xfId="2" applyFont="1" applyFill="1" applyBorder="1" applyAlignment="1">
      <alignment horizontal="center" vertical="center"/>
    </xf>
    <xf numFmtId="0" fontId="12" fillId="3" borderId="0" xfId="2" applyFont="1" applyFill="1" applyAlignment="1">
      <alignment horizontal="center" vertical="center"/>
    </xf>
    <xf numFmtId="0" fontId="12" fillId="3" borderId="8" xfId="2" applyFont="1" applyFill="1" applyBorder="1" applyAlignment="1">
      <alignment horizontal="center" vertical="center"/>
    </xf>
    <xf numFmtId="0" fontId="12" fillId="3" borderId="13" xfId="2" applyFont="1" applyFill="1" applyBorder="1" applyAlignment="1">
      <alignment horizontal="center" vertical="center"/>
    </xf>
    <xf numFmtId="0" fontId="12" fillId="3" borderId="14" xfId="2" applyFont="1" applyFill="1" applyBorder="1" applyAlignment="1">
      <alignment horizontal="center" vertical="center"/>
    </xf>
    <xf numFmtId="0" fontId="12" fillId="3" borderId="15" xfId="2" applyFont="1" applyFill="1" applyBorder="1" applyAlignment="1">
      <alignment horizontal="center" vertical="center"/>
    </xf>
    <xf numFmtId="0" fontId="9" fillId="0" borderId="0" xfId="4" applyFont="1" applyAlignment="1" applyProtection="1">
      <alignment horizontal="justify" vertical="top" wrapText="1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justify" wrapText="1"/>
    </xf>
    <xf numFmtId="0" fontId="4" fillId="0" borderId="0" xfId="0" applyFont="1" applyAlignment="1">
      <alignment horizontal="justify"/>
    </xf>
    <xf numFmtId="0" fontId="4" fillId="0" borderId="0" xfId="0" applyFont="1" applyAlignment="1">
      <alignment horizontal="left"/>
    </xf>
    <xf numFmtId="0" fontId="12" fillId="2" borderId="31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</cellXfs>
  <cellStyles count="27">
    <cellStyle name="Euro" xfId="10"/>
    <cellStyle name="Hipervínculo" xfId="1" builtinId="8"/>
    <cellStyle name="Millares" xfId="24" builtinId="3"/>
    <cellStyle name="Millares 2" xfId="7"/>
    <cellStyle name="Millares 2 2" xfId="12"/>
    <cellStyle name="Millares 2 3" xfId="13"/>
    <cellStyle name="Millares 2 4" xfId="11"/>
    <cellStyle name="Millares 2 6" xfId="25"/>
    <cellStyle name="Millares 3" xfId="14"/>
    <cellStyle name="Millares 6" xfId="26"/>
    <cellStyle name="Moneda 2" xfId="15"/>
    <cellStyle name="Normal" xfId="0" builtinId="0"/>
    <cellStyle name="Normal 10" xfId="8"/>
    <cellStyle name="Normal 2" xfId="3"/>
    <cellStyle name="Normal 2 2" xfId="4"/>
    <cellStyle name="Normal 2 3" xfId="6"/>
    <cellStyle name="Normal 2 4" xfId="16"/>
    <cellStyle name="Normal 3" xfId="2"/>
    <cellStyle name="Normal 3 2" xfId="17"/>
    <cellStyle name="Normal 3 3" xfId="5"/>
    <cellStyle name="Normal 4" xfId="18"/>
    <cellStyle name="Normal 4 2" xfId="19"/>
    <cellStyle name="Normal 5" xfId="20"/>
    <cellStyle name="Normal 5 2" xfId="21"/>
    <cellStyle name="Normal 6" xfId="22"/>
    <cellStyle name="Normal 6 2" xfId="23"/>
    <cellStyle name="Normal 7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50</xdr:row>
      <xdr:rowOff>0</xdr:rowOff>
    </xdr:from>
    <xdr:ext cx="5431999" cy="2102162"/>
    <xdr:pic>
      <xdr:nvPicPr>
        <xdr:cNvPr id="3" name="Imagen 2">
          <a:extLst>
            <a:ext uri="{FF2B5EF4-FFF2-40B4-BE49-F238E27FC236}">
              <a16:creationId xmlns:a16="http://schemas.microsoft.com/office/drawing/2014/main" xmlns="" id="{1D393E25-C5F6-479D-B0D5-791B86592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620" y="7383780"/>
          <a:ext cx="5431999" cy="210216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15"/>
  <sheetViews>
    <sheetView workbookViewId="0">
      <selection activeCell="E13" sqref="E13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6" t="s">
        <v>139</v>
      </c>
      <c r="B1" s="17"/>
      <c r="C1" s="18" t="s">
        <v>0</v>
      </c>
      <c r="D1" s="19">
        <v>2025</v>
      </c>
    </row>
    <row r="2" spans="1:4" x14ac:dyDescent="0.2">
      <c r="A2" s="20" t="s">
        <v>1</v>
      </c>
      <c r="B2" s="21"/>
      <c r="C2" s="22" t="s">
        <v>2</v>
      </c>
      <c r="D2" s="23" t="s">
        <v>163</v>
      </c>
    </row>
    <row r="3" spans="1:4" x14ac:dyDescent="0.2">
      <c r="A3" s="20" t="s">
        <v>162</v>
      </c>
      <c r="B3" s="21"/>
      <c r="C3" s="22" t="s">
        <v>3</v>
      </c>
      <c r="D3" s="79">
        <v>4</v>
      </c>
    </row>
    <row r="4" spans="1:4" x14ac:dyDescent="0.2">
      <c r="A4" s="97" t="s">
        <v>4</v>
      </c>
      <c r="B4" s="98"/>
      <c r="C4" s="24"/>
      <c r="D4" s="25"/>
    </row>
    <row r="5" spans="1:4" x14ac:dyDescent="0.2">
      <c r="A5" s="26" t="s">
        <v>5</v>
      </c>
      <c r="B5" s="27" t="s">
        <v>6</v>
      </c>
    </row>
    <row r="6" spans="1:4" x14ac:dyDescent="0.2">
      <c r="A6" s="28"/>
      <c r="B6" s="29"/>
    </row>
    <row r="7" spans="1:4" x14ac:dyDescent="0.2">
      <c r="A7" s="30"/>
      <c r="B7" s="35" t="s">
        <v>7</v>
      </c>
    </row>
    <row r="8" spans="1:4" x14ac:dyDescent="0.2">
      <c r="A8" s="30"/>
      <c r="B8" s="31"/>
    </row>
    <row r="9" spans="1:4" x14ac:dyDescent="0.2">
      <c r="A9" s="40" t="s">
        <v>8</v>
      </c>
      <c r="B9" s="32" t="s">
        <v>9</v>
      </c>
    </row>
    <row r="10" spans="1:4" x14ac:dyDescent="0.2">
      <c r="A10" s="40" t="s">
        <v>10</v>
      </c>
      <c r="B10" s="32" t="s">
        <v>11</v>
      </c>
    </row>
    <row r="11" spans="1:4" x14ac:dyDescent="0.2">
      <c r="A11" s="40" t="s">
        <v>12</v>
      </c>
      <c r="B11" s="32" t="s">
        <v>13</v>
      </c>
    </row>
    <row r="12" spans="1:4" x14ac:dyDescent="0.2">
      <c r="A12" s="40" t="s">
        <v>14</v>
      </c>
      <c r="B12" s="32" t="s">
        <v>15</v>
      </c>
    </row>
    <row r="13" spans="1:4" x14ac:dyDescent="0.2">
      <c r="A13" s="40" t="s">
        <v>16</v>
      </c>
      <c r="B13" s="32" t="s">
        <v>17</v>
      </c>
    </row>
    <row r="14" spans="1:4" x14ac:dyDescent="0.2">
      <c r="A14" s="40" t="s">
        <v>18</v>
      </c>
      <c r="B14" s="32" t="s">
        <v>19</v>
      </c>
    </row>
    <row r="15" spans="1:4" ht="12" thickBot="1" x14ac:dyDescent="0.25">
      <c r="A15" s="33"/>
      <c r="B15" s="34"/>
    </row>
  </sheetData>
  <mergeCells count="1">
    <mergeCell ref="A4:B4"/>
  </mergeCells>
  <phoneticPr fontId="10" type="noConversion"/>
  <dataValidations count="2"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3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zoomScale="140" zoomScaleNormal="140" workbookViewId="0">
      <selection activeCell="C8" sqref="C8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99" t="str">
        <f>'Notas de Disciplina Financiera'!A1</f>
        <v>Municipio de Guanajuato</v>
      </c>
      <c r="C1" s="100"/>
      <c r="D1" s="101"/>
      <c r="E1" s="36" t="s">
        <v>0</v>
      </c>
      <c r="F1" s="37">
        <f>'Notas de Disciplina Financiera'!D1</f>
        <v>2025</v>
      </c>
    </row>
    <row r="2" spans="1:6" x14ac:dyDescent="0.2">
      <c r="B2" s="102" t="s">
        <v>1</v>
      </c>
      <c r="C2" s="103"/>
      <c r="D2" s="104"/>
      <c r="E2" s="36" t="s">
        <v>2</v>
      </c>
      <c r="F2" s="37" t="str">
        <f>'Notas de Disciplina Financiera'!D2</f>
        <v>Anual</v>
      </c>
    </row>
    <row r="3" spans="1:6" x14ac:dyDescent="0.2">
      <c r="B3" s="105" t="str">
        <f>'Notas de Disciplina Financiera'!A3</f>
        <v>Correspondiente del 1 de Enero al 31 de Diciembre de 2025</v>
      </c>
      <c r="C3" s="106"/>
      <c r="D3" s="107"/>
      <c r="E3" s="36" t="s">
        <v>3</v>
      </c>
      <c r="F3" s="37">
        <f>'Notas de Disciplina Financiera'!D3</f>
        <v>4</v>
      </c>
    </row>
    <row r="5" spans="1:6" x14ac:dyDescent="0.2">
      <c r="B5" s="39"/>
      <c r="C5" s="39" t="s">
        <v>9</v>
      </c>
    </row>
    <row r="7" spans="1:6" x14ac:dyDescent="0.2">
      <c r="B7" s="1" t="s">
        <v>20</v>
      </c>
    </row>
    <row r="8" spans="1:6" x14ac:dyDescent="0.2">
      <c r="B8" s="41" t="s">
        <v>21</v>
      </c>
    </row>
    <row r="9" spans="1:6" x14ac:dyDescent="0.2">
      <c r="A9" s="38"/>
      <c r="C9" s="65" t="s">
        <v>140</v>
      </c>
    </row>
    <row r="10" spans="1:6" x14ac:dyDescent="0.2">
      <c r="B10" s="39" t="s">
        <v>148</v>
      </c>
      <c r="C10" s="63"/>
    </row>
    <row r="11" spans="1:6" x14ac:dyDescent="0.2">
      <c r="C11" s="39" t="s">
        <v>141</v>
      </c>
    </row>
    <row r="12" spans="1:6" ht="33.75" x14ac:dyDescent="0.2">
      <c r="C12" s="80" t="s">
        <v>165</v>
      </c>
    </row>
    <row r="15" spans="1:6" ht="36.75" customHeight="1" x14ac:dyDescent="0.2">
      <c r="C15" s="108"/>
      <c r="D15" s="108"/>
      <c r="E15" s="108"/>
    </row>
    <row r="17" spans="3:5" ht="31.5" customHeight="1" x14ac:dyDescent="0.2">
      <c r="C17"/>
      <c r="D17"/>
      <c r="E17"/>
    </row>
    <row r="21" spans="3:5" ht="12" x14ac:dyDescent="0.2">
      <c r="C21"/>
    </row>
    <row r="22" spans="3:5" ht="12" x14ac:dyDescent="0.2">
      <c r="C22"/>
    </row>
    <row r="23" spans="3:5" ht="12" x14ac:dyDescent="0.2">
      <c r="C23"/>
    </row>
    <row r="24" spans="3:5" ht="12" x14ac:dyDescent="0.2">
      <c r="C24"/>
    </row>
    <row r="25" spans="3:5" ht="12" x14ac:dyDescent="0.2">
      <c r="C25"/>
    </row>
  </sheetData>
  <mergeCells count="4">
    <mergeCell ref="B1:D1"/>
    <mergeCell ref="B2:D2"/>
    <mergeCell ref="B3:D3"/>
    <mergeCell ref="C15:E1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0"/>
  <sheetViews>
    <sheetView showGridLines="0" zoomScaleNormal="100" workbookViewId="0">
      <selection activeCell="G11" sqref="G11"/>
    </sheetView>
  </sheetViews>
  <sheetFormatPr baseColWidth="10" defaultColWidth="12" defaultRowHeight="12" x14ac:dyDescent="0.2"/>
  <cols>
    <col min="1" max="1" width="2.6640625" style="1" customWidth="1"/>
    <col min="2" max="2" width="83.33203125" style="1" customWidth="1"/>
    <col min="3" max="4" width="20" style="1" bestFit="1" customWidth="1"/>
    <col min="5" max="5" width="17.1640625" style="1" bestFit="1" customWidth="1"/>
    <col min="6" max="7" width="18.5" style="1" bestFit="1" customWidth="1"/>
    <col min="8" max="8" width="20" style="1" bestFit="1" customWidth="1"/>
    <col min="9" max="9" width="18.1640625" style="1" bestFit="1" customWidth="1"/>
    <col min="10" max="10" width="15.83203125" customWidth="1"/>
    <col min="11" max="16384" width="12" style="1"/>
  </cols>
  <sheetData>
    <row r="1" spans="2:9" x14ac:dyDescent="0.2">
      <c r="B1" s="99" t="str">
        <f>'Notas de Disciplina Financiera'!A1</f>
        <v>Municipio de Guanajuato</v>
      </c>
      <c r="C1" s="100"/>
      <c r="D1" s="100"/>
      <c r="E1" s="81" t="s">
        <v>0</v>
      </c>
      <c r="F1" s="19">
        <f>'Notas de Disciplina Financiera'!D1</f>
        <v>2025</v>
      </c>
    </row>
    <row r="2" spans="2:9" x14ac:dyDescent="0.2">
      <c r="B2" s="102" t="s">
        <v>1</v>
      </c>
      <c r="C2" s="103"/>
      <c r="D2" s="103"/>
      <c r="E2" s="36" t="s">
        <v>2</v>
      </c>
      <c r="F2" s="82" t="str">
        <f>'Notas de Disciplina Financiera'!D2</f>
        <v>Anual</v>
      </c>
    </row>
    <row r="3" spans="2:9" x14ac:dyDescent="0.2">
      <c r="B3" s="105" t="str">
        <f>'Notas de Disciplina Financiera'!A3</f>
        <v>Correspondiente del 1 de Enero al 31 de Diciembre de 2025</v>
      </c>
      <c r="C3" s="106"/>
      <c r="D3" s="106"/>
      <c r="E3" s="83" t="s">
        <v>3</v>
      </c>
      <c r="F3" s="84">
        <f>'Notas de Disciplina Financiera'!D3</f>
        <v>4</v>
      </c>
    </row>
    <row r="5" spans="2:9" x14ac:dyDescent="0.2">
      <c r="B5" s="39" t="s">
        <v>22</v>
      </c>
    </row>
    <row r="6" spans="2:9" x14ac:dyDescent="0.2">
      <c r="B6" s="39" t="s">
        <v>20</v>
      </c>
    </row>
    <row r="7" spans="2:9" x14ac:dyDescent="0.2">
      <c r="B7" s="116" t="s">
        <v>149</v>
      </c>
      <c r="C7" s="116"/>
      <c r="D7" s="116"/>
      <c r="E7" s="116"/>
      <c r="F7" s="116"/>
    </row>
    <row r="8" spans="2:9" x14ac:dyDescent="0.2">
      <c r="B8" s="117" t="s">
        <v>150</v>
      </c>
      <c r="C8" s="117"/>
      <c r="D8" s="117"/>
      <c r="E8" s="117"/>
      <c r="F8" s="117"/>
    </row>
    <row r="9" spans="2:9" x14ac:dyDescent="0.2">
      <c r="B9" s="39"/>
    </row>
    <row r="10" spans="2:9" x14ac:dyDescent="0.2">
      <c r="B10" s="39" t="s">
        <v>151</v>
      </c>
    </row>
    <row r="11" spans="2:9" x14ac:dyDescent="0.2">
      <c r="B11" s="39" t="s">
        <v>148</v>
      </c>
    </row>
    <row r="12" spans="2:9" x14ac:dyDescent="0.2">
      <c r="B12" s="115" t="s">
        <v>152</v>
      </c>
      <c r="C12" s="115"/>
      <c r="D12" s="115"/>
      <c r="E12" s="115"/>
      <c r="F12" s="115"/>
    </row>
    <row r="13" spans="2:9" x14ac:dyDescent="0.2">
      <c r="B13" s="39"/>
    </row>
    <row r="14" spans="2:9" x14ac:dyDescent="0.2">
      <c r="B14" s="39"/>
    </row>
    <row r="15" spans="2:9" x14ac:dyDescent="0.2">
      <c r="B15" s="114" t="str">
        <f>B1</f>
        <v>Municipio de Guanajuato</v>
      </c>
      <c r="C15" s="114"/>
      <c r="D15" s="114"/>
      <c r="E15" s="114"/>
      <c r="F15" s="114"/>
      <c r="G15" s="114"/>
      <c r="H15" s="114"/>
      <c r="I15" s="114"/>
    </row>
    <row r="16" spans="2:9" x14ac:dyDescent="0.2">
      <c r="B16" s="109" t="s">
        <v>23</v>
      </c>
      <c r="C16" s="109"/>
      <c r="D16" s="109"/>
      <c r="E16" s="109"/>
      <c r="F16" s="109"/>
      <c r="G16" s="109"/>
      <c r="H16" s="109"/>
      <c r="I16" s="109"/>
    </row>
    <row r="17" spans="1:9" x14ac:dyDescent="0.2">
      <c r="B17" s="109" t="s">
        <v>24</v>
      </c>
      <c r="C17" s="109"/>
      <c r="D17" s="109"/>
      <c r="E17" s="109"/>
      <c r="F17" s="109"/>
      <c r="G17" s="109"/>
      <c r="H17" s="109"/>
      <c r="I17" s="109"/>
    </row>
    <row r="18" spans="1:9" x14ac:dyDescent="0.2">
      <c r="B18" s="109" t="str">
        <f>B3</f>
        <v>Correspondiente del 1 de Enero al 31 de Diciembre de 2025</v>
      </c>
      <c r="C18" s="109"/>
      <c r="D18" s="109"/>
      <c r="E18" s="109"/>
      <c r="F18" s="109"/>
      <c r="G18" s="109"/>
      <c r="H18" s="109"/>
      <c r="I18" s="109"/>
    </row>
    <row r="19" spans="1:9" x14ac:dyDescent="0.2">
      <c r="B19" s="110" t="s">
        <v>25</v>
      </c>
      <c r="C19" s="110"/>
      <c r="D19" s="110"/>
      <c r="E19" s="110"/>
      <c r="F19" s="110"/>
      <c r="G19" s="110"/>
      <c r="H19" s="110"/>
      <c r="I19" s="110"/>
    </row>
    <row r="20" spans="1:9" x14ac:dyDescent="0.2">
      <c r="B20" s="6"/>
      <c r="C20" s="6"/>
      <c r="D20" s="111" t="s">
        <v>26</v>
      </c>
      <c r="E20" s="112"/>
      <c r="F20" s="112"/>
      <c r="G20" s="112"/>
      <c r="H20" s="113"/>
      <c r="I20" s="6"/>
    </row>
    <row r="21" spans="1:9" ht="56.25" customHeight="1" x14ac:dyDescent="0.2">
      <c r="B21" s="5" t="s">
        <v>27</v>
      </c>
      <c r="C21" s="5" t="s">
        <v>28</v>
      </c>
      <c r="D21" s="2" t="s">
        <v>29</v>
      </c>
      <c r="E21" s="2" t="s">
        <v>30</v>
      </c>
      <c r="F21" s="2" t="s">
        <v>31</v>
      </c>
      <c r="G21" s="2" t="s">
        <v>32</v>
      </c>
      <c r="H21" s="2" t="s">
        <v>33</v>
      </c>
      <c r="I21" s="5" t="s">
        <v>34</v>
      </c>
    </row>
    <row r="22" spans="1:9" x14ac:dyDescent="0.2">
      <c r="A22" s="38"/>
      <c r="B22" s="10" t="s">
        <v>35</v>
      </c>
      <c r="C22" s="75">
        <f t="shared" ref="C22" si="0">SUM(C23,C31,C41,C51,C61,C71,C75,C84,C88)</f>
        <v>726074048</v>
      </c>
      <c r="D22" s="75">
        <f t="shared" ref="D22:G22" si="1">SUM(D23,D31,D41,D51,D61,D71,D75,D84,D88)</f>
        <v>1827578273.5200002</v>
      </c>
      <c r="E22" s="75">
        <f t="shared" si="1"/>
        <v>-1726058692.5900002</v>
      </c>
      <c r="F22" s="75">
        <f t="shared" si="1"/>
        <v>158917127.06</v>
      </c>
      <c r="G22" s="75">
        <f t="shared" si="1"/>
        <v>-158917127.06</v>
      </c>
      <c r="H22" s="75">
        <f t="shared" ref="H22" si="2">SUM(H23,H31,H41,H51,H61,H71,H75,H84,H88)</f>
        <v>101519580.92999995</v>
      </c>
      <c r="I22" s="75">
        <f>C22+H22</f>
        <v>827593628.92999995</v>
      </c>
    </row>
    <row r="23" spans="1:9" x14ac:dyDescent="0.2">
      <c r="B23" s="14" t="s">
        <v>36</v>
      </c>
      <c r="C23" s="3">
        <f t="shared" ref="C23" si="3">SUM(C24:C30)</f>
        <v>410496120</v>
      </c>
      <c r="D23" s="3">
        <f t="shared" ref="D23:G23" si="4">SUM(D24:D30)</f>
        <v>6000000</v>
      </c>
      <c r="E23" s="3">
        <f t="shared" si="4"/>
        <v>0</v>
      </c>
      <c r="F23" s="3">
        <f t="shared" si="4"/>
        <v>49873374.100000009</v>
      </c>
      <c r="G23" s="3">
        <f t="shared" si="4"/>
        <v>-36024960.920000009</v>
      </c>
      <c r="H23" s="3">
        <f t="shared" ref="H23" si="5">SUM(H24:H30)</f>
        <v>19848413.179999992</v>
      </c>
      <c r="I23" s="3">
        <f t="shared" ref="I23:I86" si="6">C23+H23</f>
        <v>430344533.18000001</v>
      </c>
    </row>
    <row r="24" spans="1:9" x14ac:dyDescent="0.2">
      <c r="B24" s="13" t="s">
        <v>37</v>
      </c>
      <c r="C24" s="71">
        <v>125954266</v>
      </c>
      <c r="D24" s="71">
        <v>0</v>
      </c>
      <c r="E24" s="71">
        <v>0</v>
      </c>
      <c r="F24" s="71">
        <v>526129.39</v>
      </c>
      <c r="G24" s="71">
        <v>-6805850.3099999949</v>
      </c>
      <c r="H24" s="71">
        <f>SUM(D24:G24)</f>
        <v>-6279720.9199999953</v>
      </c>
      <c r="I24" s="71">
        <f t="shared" si="6"/>
        <v>119674545.08</v>
      </c>
    </row>
    <row r="25" spans="1:9" x14ac:dyDescent="0.2">
      <c r="B25" s="13" t="s">
        <v>38</v>
      </c>
      <c r="C25" s="71">
        <v>34384457</v>
      </c>
      <c r="D25" s="71">
        <v>0</v>
      </c>
      <c r="E25" s="71">
        <v>0</v>
      </c>
      <c r="F25" s="71">
        <v>30967906.360000003</v>
      </c>
      <c r="G25" s="71">
        <v>-113245.87</v>
      </c>
      <c r="H25" s="71">
        <f t="shared" ref="H25:H89" si="7">SUM(D25:G25)</f>
        <v>30854660.490000002</v>
      </c>
      <c r="I25" s="71">
        <f t="shared" si="6"/>
        <v>65239117.490000002</v>
      </c>
    </row>
    <row r="26" spans="1:9" x14ac:dyDescent="0.2">
      <c r="B26" s="13" t="s">
        <v>39</v>
      </c>
      <c r="C26" s="71">
        <v>36782105</v>
      </c>
      <c r="D26" s="71">
        <v>2500000</v>
      </c>
      <c r="E26" s="71">
        <v>0</v>
      </c>
      <c r="F26" s="71">
        <v>4762015.8200000022</v>
      </c>
      <c r="G26" s="71">
        <v>-2564370.2699999991</v>
      </c>
      <c r="H26" s="71">
        <f t="shared" si="7"/>
        <v>4697645.5500000026</v>
      </c>
      <c r="I26" s="71">
        <f t="shared" si="6"/>
        <v>41479750.550000004</v>
      </c>
    </row>
    <row r="27" spans="1:9" x14ac:dyDescent="0.2">
      <c r="B27" s="13" t="s">
        <v>40</v>
      </c>
      <c r="C27" s="71">
        <v>91631394</v>
      </c>
      <c r="D27" s="71">
        <v>0</v>
      </c>
      <c r="E27" s="71">
        <v>0</v>
      </c>
      <c r="F27" s="71">
        <v>608179.99999999977</v>
      </c>
      <c r="G27" s="71">
        <v>-18193361.880000014</v>
      </c>
      <c r="H27" s="71">
        <f t="shared" si="7"/>
        <v>-17585181.880000014</v>
      </c>
      <c r="I27" s="71">
        <f t="shared" si="6"/>
        <v>74046212.11999999</v>
      </c>
    </row>
    <row r="28" spans="1:9" x14ac:dyDescent="0.2">
      <c r="B28" s="13" t="s">
        <v>41</v>
      </c>
      <c r="C28" s="71">
        <v>121743898</v>
      </c>
      <c r="D28" s="71">
        <v>3500000</v>
      </c>
      <c r="E28" s="71">
        <v>0</v>
      </c>
      <c r="F28" s="71">
        <v>13009142.529999997</v>
      </c>
      <c r="G28" s="71">
        <v>-8348132.5900000017</v>
      </c>
      <c r="H28" s="71">
        <f t="shared" si="7"/>
        <v>8161009.9399999958</v>
      </c>
      <c r="I28" s="71">
        <f t="shared" si="6"/>
        <v>129904907.94</v>
      </c>
    </row>
    <row r="29" spans="1:9" x14ac:dyDescent="0.2">
      <c r="B29" s="13" t="s">
        <v>42</v>
      </c>
      <c r="C29" s="71">
        <v>0</v>
      </c>
      <c r="D29" s="71">
        <v>0</v>
      </c>
      <c r="E29" s="71">
        <v>0</v>
      </c>
      <c r="F29" s="71">
        <v>0</v>
      </c>
      <c r="G29" s="71">
        <v>0</v>
      </c>
      <c r="H29" s="71">
        <f t="shared" si="7"/>
        <v>0</v>
      </c>
      <c r="I29" s="71">
        <f t="shared" si="6"/>
        <v>0</v>
      </c>
    </row>
    <row r="30" spans="1:9" x14ac:dyDescent="0.2">
      <c r="B30" s="13" t="s">
        <v>43</v>
      </c>
      <c r="C30" s="71">
        <v>0</v>
      </c>
      <c r="D30" s="71">
        <v>0</v>
      </c>
      <c r="E30" s="71">
        <v>0</v>
      </c>
      <c r="F30" s="71">
        <v>0</v>
      </c>
      <c r="G30" s="71">
        <v>0</v>
      </c>
      <c r="H30" s="71">
        <f t="shared" si="7"/>
        <v>0</v>
      </c>
      <c r="I30" s="71">
        <f t="shared" si="6"/>
        <v>0</v>
      </c>
    </row>
    <row r="31" spans="1:9" x14ac:dyDescent="0.2">
      <c r="B31" s="14" t="s">
        <v>44</v>
      </c>
      <c r="C31" s="69">
        <f t="shared" ref="C31:H31" si="8">SUM(C32:C40)</f>
        <v>76732423.409999996</v>
      </c>
      <c r="D31" s="69">
        <f t="shared" si="8"/>
        <v>20582254.149999999</v>
      </c>
      <c r="E31" s="69">
        <f t="shared" si="8"/>
        <v>0</v>
      </c>
      <c r="F31" s="69">
        <f t="shared" si="8"/>
        <v>12062816.74</v>
      </c>
      <c r="G31" s="69">
        <f t="shared" si="8"/>
        <v>-26975065.699999999</v>
      </c>
      <c r="H31" s="69">
        <f t="shared" si="8"/>
        <v>5670005.1900000032</v>
      </c>
      <c r="I31" s="69">
        <f t="shared" si="6"/>
        <v>82402428.599999994</v>
      </c>
    </row>
    <row r="32" spans="1:9" x14ac:dyDescent="0.2">
      <c r="B32" s="13" t="s">
        <v>45</v>
      </c>
      <c r="C32" s="71">
        <v>8526761</v>
      </c>
      <c r="D32" s="71">
        <v>527300</v>
      </c>
      <c r="E32" s="71">
        <v>0</v>
      </c>
      <c r="F32" s="76">
        <v>711219.46</v>
      </c>
      <c r="G32" s="71">
        <v>-524821.74000000011</v>
      </c>
      <c r="H32" s="71">
        <f t="shared" si="7"/>
        <v>713697.71999999986</v>
      </c>
      <c r="I32" s="71">
        <f t="shared" si="6"/>
        <v>9240458.7200000007</v>
      </c>
    </row>
    <row r="33" spans="2:9" x14ac:dyDescent="0.2">
      <c r="B33" s="13" t="s">
        <v>46</v>
      </c>
      <c r="C33" s="71">
        <v>7177501</v>
      </c>
      <c r="D33" s="71">
        <v>0</v>
      </c>
      <c r="E33" s="71">
        <v>0</v>
      </c>
      <c r="F33" s="76">
        <v>2124115.2999999998</v>
      </c>
      <c r="G33" s="71">
        <v>-325062.31</v>
      </c>
      <c r="H33" s="71">
        <f t="shared" si="7"/>
        <v>1799052.9899999998</v>
      </c>
      <c r="I33" s="71">
        <f t="shared" si="6"/>
        <v>8976553.9900000002</v>
      </c>
    </row>
    <row r="34" spans="2:9" x14ac:dyDescent="0.2">
      <c r="B34" s="13" t="s">
        <v>47</v>
      </c>
      <c r="C34" s="71">
        <v>0</v>
      </c>
      <c r="D34" s="71">
        <v>0</v>
      </c>
      <c r="E34" s="71">
        <v>0</v>
      </c>
      <c r="F34" s="71">
        <v>0</v>
      </c>
      <c r="G34" s="71">
        <v>0</v>
      </c>
      <c r="H34" s="71">
        <f t="shared" si="7"/>
        <v>0</v>
      </c>
      <c r="I34" s="71">
        <f t="shared" si="6"/>
        <v>0</v>
      </c>
    </row>
    <row r="35" spans="2:9" x14ac:dyDescent="0.2">
      <c r="B35" s="13" t="s">
        <v>48</v>
      </c>
      <c r="C35" s="71">
        <v>18051574</v>
      </c>
      <c r="D35" s="71">
        <v>10151164.75</v>
      </c>
      <c r="E35" s="71">
        <v>0</v>
      </c>
      <c r="F35" s="76">
        <v>920561.09</v>
      </c>
      <c r="G35" s="71">
        <v>-11511565.319999997</v>
      </c>
      <c r="H35" s="71">
        <f t="shared" si="7"/>
        <v>-439839.47999999672</v>
      </c>
      <c r="I35" s="71">
        <f t="shared" si="6"/>
        <v>17611734.520000003</v>
      </c>
    </row>
    <row r="36" spans="2:9" x14ac:dyDescent="0.2">
      <c r="B36" s="13" t="s">
        <v>49</v>
      </c>
      <c r="C36" s="71">
        <v>1075900</v>
      </c>
      <c r="D36" s="71">
        <v>0</v>
      </c>
      <c r="E36" s="71">
        <v>0</v>
      </c>
      <c r="F36" s="76">
        <v>114258</v>
      </c>
      <c r="G36" s="71">
        <v>-202618.83999999997</v>
      </c>
      <c r="H36" s="71">
        <f t="shared" si="7"/>
        <v>-88360.839999999967</v>
      </c>
      <c r="I36" s="71">
        <f t="shared" si="6"/>
        <v>987539.16</v>
      </c>
    </row>
    <row r="37" spans="2:9" x14ac:dyDescent="0.2">
      <c r="B37" s="13" t="s">
        <v>50</v>
      </c>
      <c r="C37" s="71">
        <v>33557739.409999996</v>
      </c>
      <c r="D37" s="71">
        <v>5053789.4000000004</v>
      </c>
      <c r="E37" s="71">
        <v>0</v>
      </c>
      <c r="F37" s="71">
        <v>6187515.3500000006</v>
      </c>
      <c r="G37" s="71">
        <v>-3656230.76</v>
      </c>
      <c r="H37" s="71">
        <f t="shared" si="7"/>
        <v>7585073.9900000002</v>
      </c>
      <c r="I37" s="71">
        <f t="shared" si="6"/>
        <v>41142813.399999999</v>
      </c>
    </row>
    <row r="38" spans="2:9" x14ac:dyDescent="0.2">
      <c r="B38" s="13" t="s">
        <v>51</v>
      </c>
      <c r="C38" s="71">
        <v>6650170</v>
      </c>
      <c r="D38" s="71">
        <v>4850000</v>
      </c>
      <c r="E38" s="71">
        <v>0</v>
      </c>
      <c r="F38" s="71">
        <v>1665609.89</v>
      </c>
      <c r="G38" s="71">
        <v>-10181998.039999999</v>
      </c>
      <c r="H38" s="71">
        <f t="shared" si="7"/>
        <v>-3666388.1499999994</v>
      </c>
      <c r="I38" s="71">
        <f t="shared" si="6"/>
        <v>2983781.8500000006</v>
      </c>
    </row>
    <row r="39" spans="2:9" x14ac:dyDescent="0.2">
      <c r="B39" s="13" t="s">
        <v>52</v>
      </c>
      <c r="C39" s="71">
        <v>195000</v>
      </c>
      <c r="D39" s="71">
        <v>0</v>
      </c>
      <c r="E39" s="71">
        <v>0</v>
      </c>
      <c r="F39" s="71">
        <v>7467.15</v>
      </c>
      <c r="G39" s="71">
        <v>-42000</v>
      </c>
      <c r="H39" s="71">
        <f t="shared" si="7"/>
        <v>-34532.85</v>
      </c>
      <c r="I39" s="71">
        <f t="shared" si="6"/>
        <v>160467.15</v>
      </c>
    </row>
    <row r="40" spans="2:9" x14ac:dyDescent="0.2">
      <c r="B40" s="13" t="s">
        <v>53</v>
      </c>
      <c r="C40" s="71">
        <v>1497778</v>
      </c>
      <c r="D40" s="71">
        <v>0</v>
      </c>
      <c r="E40" s="71">
        <v>0</v>
      </c>
      <c r="F40" s="76">
        <v>332070.5</v>
      </c>
      <c r="G40" s="71">
        <v>-530768.68999999994</v>
      </c>
      <c r="H40" s="71">
        <f t="shared" si="7"/>
        <v>-198698.18999999994</v>
      </c>
      <c r="I40" s="71">
        <f t="shared" si="6"/>
        <v>1299079.81</v>
      </c>
    </row>
    <row r="41" spans="2:9" x14ac:dyDescent="0.2">
      <c r="B41" s="14" t="s">
        <v>54</v>
      </c>
      <c r="C41" s="69">
        <f t="shared" ref="C41:H41" si="9">SUM(C42:C50)</f>
        <v>137913296</v>
      </c>
      <c r="D41" s="69">
        <f t="shared" si="9"/>
        <v>52894441.969999999</v>
      </c>
      <c r="E41" s="69">
        <f t="shared" si="9"/>
        <v>-15684.28</v>
      </c>
      <c r="F41" s="69">
        <f t="shared" si="9"/>
        <v>16310707.98</v>
      </c>
      <c r="G41" s="69">
        <f t="shared" si="9"/>
        <v>-71786872.710000008</v>
      </c>
      <c r="H41" s="69">
        <f t="shared" si="9"/>
        <v>-2597407.0399999944</v>
      </c>
      <c r="I41" s="69">
        <f t="shared" si="6"/>
        <v>135315888.96000001</v>
      </c>
    </row>
    <row r="42" spans="2:9" x14ac:dyDescent="0.2">
      <c r="B42" s="13" t="s">
        <v>55</v>
      </c>
      <c r="C42" s="71">
        <v>13643474</v>
      </c>
      <c r="D42" s="71">
        <v>4009447.3200000003</v>
      </c>
      <c r="E42" s="71">
        <v>0</v>
      </c>
      <c r="F42" s="76">
        <v>2735474.7199999997</v>
      </c>
      <c r="G42" s="71">
        <v>-4215712.6099999994</v>
      </c>
      <c r="H42" s="71">
        <f t="shared" si="7"/>
        <v>2529209.4300000006</v>
      </c>
      <c r="I42" s="71">
        <f t="shared" si="6"/>
        <v>16172683.43</v>
      </c>
    </row>
    <row r="43" spans="2:9" x14ac:dyDescent="0.2">
      <c r="B43" s="13" t="s">
        <v>56</v>
      </c>
      <c r="C43" s="71">
        <v>10509270</v>
      </c>
      <c r="D43" s="71">
        <v>5300399.5</v>
      </c>
      <c r="E43" s="71">
        <v>0</v>
      </c>
      <c r="F43" s="76">
        <v>645000</v>
      </c>
      <c r="G43" s="71">
        <v>-8131608.4199999999</v>
      </c>
      <c r="H43" s="71">
        <f t="shared" si="7"/>
        <v>-2186208.92</v>
      </c>
      <c r="I43" s="71">
        <f t="shared" si="6"/>
        <v>8323061.0800000001</v>
      </c>
    </row>
    <row r="44" spans="2:9" x14ac:dyDescent="0.2">
      <c r="B44" s="13" t="s">
        <v>57</v>
      </c>
      <c r="C44" s="71">
        <v>23089540</v>
      </c>
      <c r="D44" s="71">
        <v>8488897.1199999992</v>
      </c>
      <c r="E44" s="71">
        <v>0</v>
      </c>
      <c r="F44" s="76">
        <v>4302476.43</v>
      </c>
      <c r="G44" s="71">
        <v>-14299241.800000001</v>
      </c>
      <c r="H44" s="71">
        <f t="shared" si="7"/>
        <v>-1507868.2500000019</v>
      </c>
      <c r="I44" s="71">
        <f t="shared" si="6"/>
        <v>21581671.75</v>
      </c>
    </row>
    <row r="45" spans="2:9" x14ac:dyDescent="0.2">
      <c r="B45" s="13" t="s">
        <v>58</v>
      </c>
      <c r="C45" s="71">
        <v>8757367</v>
      </c>
      <c r="D45" s="71">
        <v>0</v>
      </c>
      <c r="E45" s="71">
        <v>0</v>
      </c>
      <c r="F45" s="71">
        <v>745507.87</v>
      </c>
      <c r="G45" s="71">
        <v>-470910.85</v>
      </c>
      <c r="H45" s="71">
        <f t="shared" si="7"/>
        <v>274597.02</v>
      </c>
      <c r="I45" s="71">
        <f t="shared" si="6"/>
        <v>9031964.0199999996</v>
      </c>
    </row>
    <row r="46" spans="2:9" x14ac:dyDescent="0.2">
      <c r="B46" s="13" t="s">
        <v>59</v>
      </c>
      <c r="C46" s="71">
        <v>35749453</v>
      </c>
      <c r="D46" s="71">
        <v>11350970.190000001</v>
      </c>
      <c r="E46" s="71">
        <v>0</v>
      </c>
      <c r="F46" s="76">
        <v>6380731.4000000004</v>
      </c>
      <c r="G46" s="71">
        <v>-8742037.6899999976</v>
      </c>
      <c r="H46" s="71">
        <f t="shared" si="7"/>
        <v>8989663.900000006</v>
      </c>
      <c r="I46" s="71">
        <f t="shared" si="6"/>
        <v>44739116.900000006</v>
      </c>
    </row>
    <row r="47" spans="2:9" x14ac:dyDescent="0.2">
      <c r="B47" s="13" t="s">
        <v>60</v>
      </c>
      <c r="C47" s="71">
        <v>12083400</v>
      </c>
      <c r="D47" s="71">
        <v>9964001.7999999989</v>
      </c>
      <c r="E47" s="71">
        <v>0</v>
      </c>
      <c r="F47" s="71">
        <v>287500</v>
      </c>
      <c r="G47" s="71">
        <v>-13059674.58</v>
      </c>
      <c r="H47" s="71">
        <f t="shared" si="7"/>
        <v>-2808172.7800000012</v>
      </c>
      <c r="I47" s="71">
        <f t="shared" si="6"/>
        <v>9275227.2199999988</v>
      </c>
    </row>
    <row r="48" spans="2:9" x14ac:dyDescent="0.2">
      <c r="B48" s="13" t="s">
        <v>61</v>
      </c>
      <c r="C48" s="71">
        <v>2304300</v>
      </c>
      <c r="D48" s="71">
        <v>0</v>
      </c>
      <c r="E48" s="71">
        <v>0</v>
      </c>
      <c r="F48" s="76">
        <v>35192.559999999998</v>
      </c>
      <c r="G48" s="71">
        <v>-828197.1</v>
      </c>
      <c r="H48" s="71">
        <f t="shared" si="7"/>
        <v>-793004.54</v>
      </c>
      <c r="I48" s="71">
        <f t="shared" si="6"/>
        <v>1511295.46</v>
      </c>
    </row>
    <row r="49" spans="2:9" x14ac:dyDescent="0.2">
      <c r="B49" s="13" t="s">
        <v>62</v>
      </c>
      <c r="C49" s="71">
        <v>15057475</v>
      </c>
      <c r="D49" s="71">
        <v>11380673.640000001</v>
      </c>
      <c r="E49" s="71">
        <v>-15684.28</v>
      </c>
      <c r="F49" s="76">
        <v>1160322</v>
      </c>
      <c r="G49" s="71">
        <v>-14343082.48</v>
      </c>
      <c r="H49" s="71">
        <f t="shared" si="7"/>
        <v>-1817771.1199999992</v>
      </c>
      <c r="I49" s="71">
        <f t="shared" si="6"/>
        <v>13239703.880000001</v>
      </c>
    </row>
    <row r="50" spans="2:9" x14ac:dyDescent="0.2">
      <c r="B50" s="13" t="s">
        <v>63</v>
      </c>
      <c r="C50" s="71">
        <v>16719017</v>
      </c>
      <c r="D50" s="71">
        <v>2400052.4</v>
      </c>
      <c r="E50" s="71">
        <v>0</v>
      </c>
      <c r="F50" s="71">
        <v>18503</v>
      </c>
      <c r="G50" s="71">
        <v>-7696407.1799999997</v>
      </c>
      <c r="H50" s="71">
        <f t="shared" si="7"/>
        <v>-5277851.7799999993</v>
      </c>
      <c r="I50" s="71">
        <f t="shared" si="6"/>
        <v>11441165.220000001</v>
      </c>
    </row>
    <row r="51" spans="2:9" x14ac:dyDescent="0.2">
      <c r="B51" s="14" t="s">
        <v>64</v>
      </c>
      <c r="C51" s="69">
        <f t="shared" ref="C51:H51" si="10">SUM(C52:C60)</f>
        <v>85782208.590000004</v>
      </c>
      <c r="D51" s="69">
        <f t="shared" si="10"/>
        <v>4194278.19</v>
      </c>
      <c r="E51" s="69">
        <f t="shared" si="10"/>
        <v>0</v>
      </c>
      <c r="F51" s="69">
        <f t="shared" si="10"/>
        <v>16158653.300000001</v>
      </c>
      <c r="G51" s="69">
        <f t="shared" si="10"/>
        <v>-9708993.1600000001</v>
      </c>
      <c r="H51" s="69">
        <f t="shared" si="10"/>
        <v>10643938.33</v>
      </c>
      <c r="I51" s="69">
        <f t="shared" si="6"/>
        <v>96426146.920000002</v>
      </c>
    </row>
    <row r="52" spans="2:9" x14ac:dyDescent="0.2">
      <c r="B52" s="13" t="s">
        <v>65</v>
      </c>
      <c r="C52" s="71">
        <v>50558594.590000004</v>
      </c>
      <c r="D52" s="71">
        <v>0</v>
      </c>
      <c r="E52" s="71">
        <v>0</v>
      </c>
      <c r="F52" s="71">
        <v>13073293</v>
      </c>
      <c r="G52" s="71">
        <v>0</v>
      </c>
      <c r="H52" s="71">
        <f t="shared" si="7"/>
        <v>13073293</v>
      </c>
      <c r="I52" s="71">
        <f t="shared" si="6"/>
        <v>63631887.590000004</v>
      </c>
    </row>
    <row r="53" spans="2:9" x14ac:dyDescent="0.2">
      <c r="B53" s="13" t="s">
        <v>66</v>
      </c>
      <c r="C53" s="71">
        <v>0</v>
      </c>
      <c r="D53" s="71">
        <v>0</v>
      </c>
      <c r="E53" s="71">
        <v>0</v>
      </c>
      <c r="F53" s="71">
        <v>0</v>
      </c>
      <c r="G53" s="71">
        <v>0</v>
      </c>
      <c r="H53" s="71">
        <f t="shared" si="7"/>
        <v>0</v>
      </c>
      <c r="I53" s="71">
        <f t="shared" si="6"/>
        <v>0</v>
      </c>
    </row>
    <row r="54" spans="2:9" x14ac:dyDescent="0.2">
      <c r="B54" s="13" t="s">
        <v>67</v>
      </c>
      <c r="C54" s="71">
        <v>565000</v>
      </c>
      <c r="D54" s="71">
        <v>0</v>
      </c>
      <c r="E54" s="71">
        <v>0</v>
      </c>
      <c r="F54" s="71">
        <v>0</v>
      </c>
      <c r="G54" s="71">
        <v>0</v>
      </c>
      <c r="H54" s="71">
        <f t="shared" si="7"/>
        <v>0</v>
      </c>
      <c r="I54" s="71">
        <f t="shared" si="6"/>
        <v>565000</v>
      </c>
    </row>
    <row r="55" spans="2:9" x14ac:dyDescent="0.2">
      <c r="B55" s="13" t="s">
        <v>68</v>
      </c>
      <c r="C55" s="71">
        <v>34658614</v>
      </c>
      <c r="D55" s="71">
        <v>4194278.19</v>
      </c>
      <c r="E55" s="71">
        <v>0</v>
      </c>
      <c r="F55" s="71">
        <v>3085360.3</v>
      </c>
      <c r="G55" s="71">
        <v>-9708993.1600000001</v>
      </c>
      <c r="H55" s="71">
        <f t="shared" si="7"/>
        <v>-2429354.67</v>
      </c>
      <c r="I55" s="71">
        <f t="shared" si="6"/>
        <v>32229259.329999998</v>
      </c>
    </row>
    <row r="56" spans="2:9" x14ac:dyDescent="0.2">
      <c r="B56" s="13" t="s">
        <v>69</v>
      </c>
      <c r="C56" s="71">
        <v>0</v>
      </c>
      <c r="D56" s="71">
        <v>0</v>
      </c>
      <c r="E56" s="71">
        <v>0</v>
      </c>
      <c r="F56" s="71">
        <v>0</v>
      </c>
      <c r="G56" s="71">
        <v>0</v>
      </c>
      <c r="H56" s="71">
        <f t="shared" si="7"/>
        <v>0</v>
      </c>
      <c r="I56" s="71">
        <f t="shared" si="6"/>
        <v>0</v>
      </c>
    </row>
    <row r="57" spans="2:9" x14ac:dyDescent="0.2">
      <c r="B57" s="13" t="s">
        <v>70</v>
      </c>
      <c r="C57" s="71">
        <v>0</v>
      </c>
      <c r="D57" s="71">
        <v>0</v>
      </c>
      <c r="E57" s="71">
        <v>0</v>
      </c>
      <c r="F57" s="71">
        <v>0</v>
      </c>
      <c r="G57" s="71">
        <v>0</v>
      </c>
      <c r="H57" s="71">
        <f t="shared" si="7"/>
        <v>0</v>
      </c>
      <c r="I57" s="71">
        <f t="shared" si="6"/>
        <v>0</v>
      </c>
    </row>
    <row r="58" spans="2:9" x14ac:dyDescent="0.2">
      <c r="B58" s="13" t="s">
        <v>71</v>
      </c>
      <c r="C58" s="71">
        <v>0</v>
      </c>
      <c r="D58" s="71">
        <v>0</v>
      </c>
      <c r="E58" s="71">
        <v>0</v>
      </c>
      <c r="F58" s="71">
        <v>0</v>
      </c>
      <c r="G58" s="71">
        <v>0</v>
      </c>
      <c r="H58" s="71">
        <f t="shared" si="7"/>
        <v>0</v>
      </c>
      <c r="I58" s="71">
        <f t="shared" si="6"/>
        <v>0</v>
      </c>
    </row>
    <row r="59" spans="2:9" x14ac:dyDescent="0.2">
      <c r="B59" s="13" t="s">
        <v>72</v>
      </c>
      <c r="C59" s="71">
        <v>0</v>
      </c>
      <c r="D59" s="71">
        <v>0</v>
      </c>
      <c r="E59" s="71">
        <v>0</v>
      </c>
      <c r="F59" s="71">
        <v>0</v>
      </c>
      <c r="G59" s="71">
        <v>0</v>
      </c>
      <c r="H59" s="71">
        <f t="shared" si="7"/>
        <v>0</v>
      </c>
      <c r="I59" s="71">
        <f t="shared" si="6"/>
        <v>0</v>
      </c>
    </row>
    <row r="60" spans="2:9" x14ac:dyDescent="0.2">
      <c r="B60" s="13" t="s">
        <v>73</v>
      </c>
      <c r="C60" s="71">
        <v>0</v>
      </c>
      <c r="D60" s="71">
        <v>0</v>
      </c>
      <c r="E60" s="71">
        <v>0</v>
      </c>
      <c r="F60" s="71">
        <v>0</v>
      </c>
      <c r="G60" s="71">
        <v>0</v>
      </c>
      <c r="H60" s="71">
        <f t="shared" si="7"/>
        <v>0</v>
      </c>
      <c r="I60" s="71">
        <f t="shared" si="6"/>
        <v>0</v>
      </c>
    </row>
    <row r="61" spans="2:9" x14ac:dyDescent="0.2">
      <c r="B61" s="14" t="s">
        <v>74</v>
      </c>
      <c r="C61" s="69">
        <f t="shared" ref="C61:H61" si="11">SUM(C62:C70)</f>
        <v>0</v>
      </c>
      <c r="D61" s="69">
        <f t="shared" si="11"/>
        <v>326084.14</v>
      </c>
      <c r="E61" s="69">
        <f t="shared" si="11"/>
        <v>0</v>
      </c>
      <c r="F61" s="69">
        <f t="shared" si="11"/>
        <v>3937696.55</v>
      </c>
      <c r="G61" s="69">
        <f t="shared" si="11"/>
        <v>-2439456.1800000002</v>
      </c>
      <c r="H61" s="69">
        <f t="shared" si="11"/>
        <v>1824324.5100000002</v>
      </c>
      <c r="I61" s="69">
        <f t="shared" si="6"/>
        <v>1824324.5100000002</v>
      </c>
    </row>
    <row r="62" spans="2:9" x14ac:dyDescent="0.2">
      <c r="B62" s="13" t="s">
        <v>75</v>
      </c>
      <c r="C62" s="71">
        <v>0</v>
      </c>
      <c r="D62" s="71">
        <v>216300</v>
      </c>
      <c r="E62" s="71">
        <v>0</v>
      </c>
      <c r="F62" s="71">
        <v>903830.8</v>
      </c>
      <c r="G62" s="71">
        <v>-32160.91</v>
      </c>
      <c r="H62" s="71">
        <f t="shared" si="7"/>
        <v>1087969.8900000001</v>
      </c>
      <c r="I62" s="71">
        <f t="shared" si="6"/>
        <v>1087969.8900000001</v>
      </c>
    </row>
    <row r="63" spans="2:9" x14ac:dyDescent="0.2">
      <c r="B63" s="13" t="s">
        <v>76</v>
      </c>
      <c r="C63" s="71">
        <v>0</v>
      </c>
      <c r="D63" s="71">
        <v>0</v>
      </c>
      <c r="E63" s="71">
        <v>0</v>
      </c>
      <c r="F63" s="71">
        <v>40000</v>
      </c>
      <c r="G63" s="71">
        <v>-3000</v>
      </c>
      <c r="H63" s="71">
        <f t="shared" si="7"/>
        <v>37000</v>
      </c>
      <c r="I63" s="71">
        <f t="shared" si="6"/>
        <v>37000</v>
      </c>
    </row>
    <row r="64" spans="2:9" x14ac:dyDescent="0.2">
      <c r="B64" s="13" t="s">
        <v>77</v>
      </c>
      <c r="C64" s="71">
        <v>0</v>
      </c>
      <c r="D64" s="71">
        <v>0</v>
      </c>
      <c r="E64" s="71">
        <v>0</v>
      </c>
      <c r="F64" s="76">
        <v>65005.599999999999</v>
      </c>
      <c r="G64" s="71">
        <v>-1120</v>
      </c>
      <c r="H64" s="71">
        <f t="shared" si="7"/>
        <v>63885.599999999999</v>
      </c>
      <c r="I64" s="71">
        <f t="shared" si="6"/>
        <v>63885.599999999999</v>
      </c>
    </row>
    <row r="65" spans="2:9" x14ac:dyDescent="0.2">
      <c r="B65" s="13" t="s">
        <v>78</v>
      </c>
      <c r="C65" s="71">
        <v>0</v>
      </c>
      <c r="D65" s="71">
        <v>0</v>
      </c>
      <c r="E65" s="71">
        <v>0</v>
      </c>
      <c r="F65" s="71">
        <v>2200000</v>
      </c>
      <c r="G65" s="71">
        <v>-2200000</v>
      </c>
      <c r="H65" s="71">
        <f t="shared" si="7"/>
        <v>0</v>
      </c>
      <c r="I65" s="71">
        <f t="shared" si="6"/>
        <v>0</v>
      </c>
    </row>
    <row r="66" spans="2:9" x14ac:dyDescent="0.2">
      <c r="B66" s="13" t="s">
        <v>79</v>
      </c>
      <c r="C66" s="71">
        <v>0</v>
      </c>
      <c r="D66" s="71">
        <v>109784.14</v>
      </c>
      <c r="E66" s="71">
        <v>0</v>
      </c>
      <c r="F66" s="71">
        <v>350000</v>
      </c>
      <c r="G66" s="71">
        <v>-4000.5</v>
      </c>
      <c r="H66" s="71">
        <f t="shared" si="7"/>
        <v>455783.64</v>
      </c>
      <c r="I66" s="71">
        <f t="shared" si="6"/>
        <v>455783.64</v>
      </c>
    </row>
    <row r="67" spans="2:9" x14ac:dyDescent="0.2">
      <c r="B67" s="13" t="s">
        <v>80</v>
      </c>
      <c r="C67" s="71">
        <v>0</v>
      </c>
      <c r="D67" s="71">
        <v>0</v>
      </c>
      <c r="E67" s="71">
        <v>0</v>
      </c>
      <c r="F67" s="76">
        <v>269060.15000000002</v>
      </c>
      <c r="G67" s="71">
        <v>-131174.77000000002</v>
      </c>
      <c r="H67" s="71">
        <f t="shared" si="7"/>
        <v>137885.38</v>
      </c>
      <c r="I67" s="71">
        <f t="shared" si="6"/>
        <v>137885.38</v>
      </c>
    </row>
    <row r="68" spans="2:9" x14ac:dyDescent="0.2">
      <c r="B68" s="13" t="s">
        <v>81</v>
      </c>
      <c r="C68" s="71">
        <v>0</v>
      </c>
      <c r="D68" s="71">
        <v>0</v>
      </c>
      <c r="E68" s="71">
        <v>0</v>
      </c>
      <c r="F68" s="71">
        <v>0</v>
      </c>
      <c r="G68" s="71">
        <v>0</v>
      </c>
      <c r="H68" s="71">
        <f t="shared" si="7"/>
        <v>0</v>
      </c>
      <c r="I68" s="71">
        <f t="shared" si="6"/>
        <v>0</v>
      </c>
    </row>
    <row r="69" spans="2:9" x14ac:dyDescent="0.2">
      <c r="B69" s="13" t="s">
        <v>82</v>
      </c>
      <c r="C69" s="71">
        <v>0</v>
      </c>
      <c r="D69" s="71">
        <v>0</v>
      </c>
      <c r="E69" s="71">
        <v>0</v>
      </c>
      <c r="F69" s="71">
        <v>0</v>
      </c>
      <c r="G69" s="71">
        <v>0</v>
      </c>
      <c r="H69" s="71">
        <f t="shared" si="7"/>
        <v>0</v>
      </c>
      <c r="I69" s="71">
        <f t="shared" si="6"/>
        <v>0</v>
      </c>
    </row>
    <row r="70" spans="2:9" x14ac:dyDescent="0.2">
      <c r="B70" s="13" t="s">
        <v>83</v>
      </c>
      <c r="C70" s="71">
        <v>0</v>
      </c>
      <c r="D70" s="71">
        <v>0</v>
      </c>
      <c r="E70" s="71">
        <v>0</v>
      </c>
      <c r="F70" s="71">
        <v>109800</v>
      </c>
      <c r="G70" s="71">
        <v>-68000</v>
      </c>
      <c r="H70" s="71">
        <f t="shared" si="7"/>
        <v>41800</v>
      </c>
      <c r="I70" s="71">
        <f t="shared" si="6"/>
        <v>41800</v>
      </c>
    </row>
    <row r="71" spans="2:9" x14ac:dyDescent="0.2">
      <c r="B71" s="14" t="s">
        <v>84</v>
      </c>
      <c r="C71" s="69">
        <f t="shared" ref="C71:H71" si="12">SUM(C72:C74)</f>
        <v>2600000</v>
      </c>
      <c r="D71" s="69">
        <f t="shared" si="12"/>
        <v>1742581215.0700002</v>
      </c>
      <c r="E71" s="69">
        <f t="shared" si="12"/>
        <v>-1726043008.3100002</v>
      </c>
      <c r="F71" s="69">
        <f t="shared" si="12"/>
        <v>59953231.63000001</v>
      </c>
      <c r="G71" s="69">
        <f t="shared" si="12"/>
        <v>-1953231.63</v>
      </c>
      <c r="H71" s="69">
        <f t="shared" si="12"/>
        <v>74538206.759999946</v>
      </c>
      <c r="I71" s="69">
        <f t="shared" si="6"/>
        <v>77138206.759999946</v>
      </c>
    </row>
    <row r="72" spans="2:9" x14ac:dyDescent="0.2">
      <c r="B72" s="13" t="s">
        <v>85</v>
      </c>
      <c r="C72" s="76">
        <v>2000000</v>
      </c>
      <c r="D72" s="76">
        <v>1740838870.4300001</v>
      </c>
      <c r="E72" s="71">
        <v>-1726041874.6000001</v>
      </c>
      <c r="F72" s="71">
        <v>59953231.63000001</v>
      </c>
      <c r="G72" s="71">
        <v>-1657119.63</v>
      </c>
      <c r="H72" s="71">
        <f t="shared" si="7"/>
        <v>73093107.829999939</v>
      </c>
      <c r="I72" s="71">
        <f t="shared" si="6"/>
        <v>75093107.829999939</v>
      </c>
    </row>
    <row r="73" spans="2:9" x14ac:dyDescent="0.2">
      <c r="B73" s="13" t="s">
        <v>86</v>
      </c>
      <c r="C73" s="71">
        <v>600000</v>
      </c>
      <c r="D73" s="71">
        <v>1742344.6400000001</v>
      </c>
      <c r="E73" s="71">
        <v>-1133.71</v>
      </c>
      <c r="F73" s="71">
        <v>0</v>
      </c>
      <c r="G73" s="71">
        <v>-296112</v>
      </c>
      <c r="H73" s="71">
        <f t="shared" si="7"/>
        <v>1445098.9300000002</v>
      </c>
      <c r="I73" s="71">
        <f t="shared" si="6"/>
        <v>2045098.9300000002</v>
      </c>
    </row>
    <row r="74" spans="2:9" x14ac:dyDescent="0.2">
      <c r="B74" s="13" t="s">
        <v>87</v>
      </c>
      <c r="C74" s="71">
        <v>0</v>
      </c>
      <c r="D74" s="71">
        <v>0</v>
      </c>
      <c r="E74" s="71">
        <v>0</v>
      </c>
      <c r="F74" s="71">
        <v>0</v>
      </c>
      <c r="G74" s="71">
        <v>0</v>
      </c>
      <c r="H74" s="71">
        <f t="shared" si="7"/>
        <v>0</v>
      </c>
      <c r="I74" s="71">
        <f t="shared" si="6"/>
        <v>0</v>
      </c>
    </row>
    <row r="75" spans="2:9" x14ac:dyDescent="0.2">
      <c r="B75" s="14" t="s">
        <v>88</v>
      </c>
      <c r="C75" s="69">
        <f>SUM(C76:C80,C82:C83)</f>
        <v>1800000</v>
      </c>
      <c r="D75" s="69">
        <f>SUM(D76:D80,D82:D83)</f>
        <v>0</v>
      </c>
      <c r="E75" s="69">
        <f>SUM(E76:E80,E82:E83)</f>
        <v>0</v>
      </c>
      <c r="F75" s="69">
        <f>SUM(F76:F80,F82:F83)</f>
        <v>0</v>
      </c>
      <c r="G75" s="69">
        <f>SUM(G76:G80,G82:G83)</f>
        <v>0</v>
      </c>
      <c r="H75" s="69">
        <f t="shared" ref="H75" si="13">SUM(H76:H80,H82:H83)</f>
        <v>0</v>
      </c>
      <c r="I75" s="69">
        <f t="shared" si="6"/>
        <v>1800000</v>
      </c>
    </row>
    <row r="76" spans="2:9" x14ac:dyDescent="0.2">
      <c r="B76" s="13" t="s">
        <v>89</v>
      </c>
      <c r="C76" s="70">
        <v>0</v>
      </c>
      <c r="D76" s="70">
        <v>0</v>
      </c>
      <c r="E76" s="70">
        <v>0</v>
      </c>
      <c r="F76" s="70">
        <v>0</v>
      </c>
      <c r="G76" s="90">
        <v>0</v>
      </c>
      <c r="H76" s="71">
        <f t="shared" si="7"/>
        <v>0</v>
      </c>
      <c r="I76" s="70">
        <f t="shared" si="6"/>
        <v>0</v>
      </c>
    </row>
    <row r="77" spans="2:9" x14ac:dyDescent="0.2">
      <c r="B77" s="13" t="s">
        <v>90</v>
      </c>
      <c r="C77" s="70">
        <v>0</v>
      </c>
      <c r="D77" s="70">
        <v>0</v>
      </c>
      <c r="E77" s="70">
        <v>0</v>
      </c>
      <c r="F77" s="70">
        <v>0</v>
      </c>
      <c r="G77" s="90">
        <v>0</v>
      </c>
      <c r="H77" s="71">
        <f t="shared" si="7"/>
        <v>0</v>
      </c>
      <c r="I77" s="70">
        <f t="shared" si="6"/>
        <v>0</v>
      </c>
    </row>
    <row r="78" spans="2:9" x14ac:dyDescent="0.2">
      <c r="B78" s="13" t="s">
        <v>91</v>
      </c>
      <c r="C78" s="70">
        <v>0</v>
      </c>
      <c r="D78" s="70">
        <v>0</v>
      </c>
      <c r="E78" s="70">
        <v>0</v>
      </c>
      <c r="F78" s="70">
        <v>0</v>
      </c>
      <c r="G78" s="90">
        <v>0</v>
      </c>
      <c r="H78" s="71">
        <f t="shared" si="7"/>
        <v>0</v>
      </c>
      <c r="I78" s="70">
        <f t="shared" si="6"/>
        <v>0</v>
      </c>
    </row>
    <row r="79" spans="2:9" x14ac:dyDescent="0.2">
      <c r="B79" s="13" t="s">
        <v>92</v>
      </c>
      <c r="C79" s="70">
        <v>0</v>
      </c>
      <c r="D79" s="70">
        <v>0</v>
      </c>
      <c r="E79" s="70">
        <v>0</v>
      </c>
      <c r="F79" s="70">
        <v>0</v>
      </c>
      <c r="G79" s="90">
        <v>0</v>
      </c>
      <c r="H79" s="71">
        <f t="shared" si="7"/>
        <v>0</v>
      </c>
      <c r="I79" s="70">
        <f t="shared" si="6"/>
        <v>0</v>
      </c>
    </row>
    <row r="80" spans="2:9" x14ac:dyDescent="0.2">
      <c r="B80" s="13" t="s">
        <v>93</v>
      </c>
      <c r="C80" s="70">
        <v>0</v>
      </c>
      <c r="D80" s="70">
        <v>0</v>
      </c>
      <c r="E80" s="70">
        <v>0</v>
      </c>
      <c r="F80" s="70">
        <v>0</v>
      </c>
      <c r="G80" s="90">
        <v>0</v>
      </c>
      <c r="H80" s="71">
        <f t="shared" si="7"/>
        <v>0</v>
      </c>
      <c r="I80" s="70">
        <f t="shared" si="6"/>
        <v>0</v>
      </c>
    </row>
    <row r="81" spans="2:9" x14ac:dyDescent="0.2">
      <c r="B81" s="93" t="s">
        <v>156</v>
      </c>
      <c r="C81" s="70">
        <v>0</v>
      </c>
      <c r="D81" s="70">
        <v>0</v>
      </c>
      <c r="E81" s="70">
        <v>0</v>
      </c>
      <c r="F81" s="70">
        <v>0</v>
      </c>
      <c r="G81" s="94">
        <v>0</v>
      </c>
      <c r="H81" s="71">
        <f t="shared" si="7"/>
        <v>0</v>
      </c>
      <c r="I81" s="70">
        <f t="shared" si="6"/>
        <v>0</v>
      </c>
    </row>
    <row r="82" spans="2:9" x14ac:dyDescent="0.2">
      <c r="B82" s="13" t="s">
        <v>94</v>
      </c>
      <c r="C82" s="70">
        <v>0</v>
      </c>
      <c r="D82" s="70">
        <v>0</v>
      </c>
      <c r="E82" s="70">
        <v>0</v>
      </c>
      <c r="F82" s="70">
        <v>0</v>
      </c>
      <c r="G82" s="90">
        <v>0</v>
      </c>
      <c r="H82" s="71">
        <f t="shared" si="7"/>
        <v>0</v>
      </c>
      <c r="I82" s="70">
        <f t="shared" si="6"/>
        <v>0</v>
      </c>
    </row>
    <row r="83" spans="2:9" x14ac:dyDescent="0.2">
      <c r="B83" s="13" t="s">
        <v>95</v>
      </c>
      <c r="C83" s="71">
        <v>1800000</v>
      </c>
      <c r="D83" s="71">
        <v>0</v>
      </c>
      <c r="E83" s="71">
        <v>0</v>
      </c>
      <c r="F83" s="71">
        <v>0</v>
      </c>
      <c r="G83" s="71">
        <v>0</v>
      </c>
      <c r="H83" s="71">
        <f t="shared" si="7"/>
        <v>0</v>
      </c>
      <c r="I83" s="71">
        <f t="shared" si="6"/>
        <v>1800000</v>
      </c>
    </row>
    <row r="84" spans="2:9" x14ac:dyDescent="0.2">
      <c r="B84" s="14" t="s">
        <v>96</v>
      </c>
      <c r="C84" s="69">
        <f>SUM(C85:C87)</f>
        <v>10750000</v>
      </c>
      <c r="D84" s="69">
        <f>SUM(D85:D87)</f>
        <v>1000000</v>
      </c>
      <c r="E84" s="69">
        <f>SUM(E85:E87)</f>
        <v>0</v>
      </c>
      <c r="F84" s="69">
        <f>SUM(F85:F87)</f>
        <v>620646.76</v>
      </c>
      <c r="G84" s="69">
        <f>SUM(G85:G87)</f>
        <v>-10028546.76</v>
      </c>
      <c r="H84" s="69">
        <f t="shared" ref="H84" si="14">SUM(H85:H87)</f>
        <v>-8407900</v>
      </c>
      <c r="I84" s="69">
        <f t="shared" si="6"/>
        <v>2342100</v>
      </c>
    </row>
    <row r="85" spans="2:9" x14ac:dyDescent="0.2">
      <c r="B85" s="13" t="s">
        <v>97</v>
      </c>
      <c r="C85" s="71">
        <v>0</v>
      </c>
      <c r="D85" s="71">
        <v>0</v>
      </c>
      <c r="E85" s="71">
        <v>0</v>
      </c>
      <c r="F85" s="71">
        <v>0</v>
      </c>
      <c r="G85" s="71">
        <v>0</v>
      </c>
      <c r="H85" s="71">
        <f t="shared" si="7"/>
        <v>0</v>
      </c>
      <c r="I85" s="70">
        <f t="shared" si="6"/>
        <v>0</v>
      </c>
    </row>
    <row r="86" spans="2:9" x14ac:dyDescent="0.2">
      <c r="B86" s="13" t="s">
        <v>98</v>
      </c>
      <c r="C86" s="71">
        <v>0</v>
      </c>
      <c r="D86" s="71">
        <v>0</v>
      </c>
      <c r="E86" s="71">
        <v>0</v>
      </c>
      <c r="F86" s="71">
        <v>0</v>
      </c>
      <c r="G86" s="71">
        <v>0</v>
      </c>
      <c r="H86" s="71">
        <f t="shared" si="7"/>
        <v>0</v>
      </c>
      <c r="I86" s="70">
        <f t="shared" si="6"/>
        <v>0</v>
      </c>
    </row>
    <row r="87" spans="2:9" x14ac:dyDescent="0.2">
      <c r="B87" s="13" t="s">
        <v>99</v>
      </c>
      <c r="C87" s="71">
        <v>10750000</v>
      </c>
      <c r="D87" s="71">
        <v>1000000</v>
      </c>
      <c r="E87" s="71">
        <v>0</v>
      </c>
      <c r="F87" s="71">
        <v>620646.76</v>
      </c>
      <c r="G87" s="89">
        <v>-10028546.76</v>
      </c>
      <c r="H87" s="71">
        <f t="shared" si="7"/>
        <v>-8407900</v>
      </c>
      <c r="I87" s="71">
        <f>C87+H87</f>
        <v>2342100</v>
      </c>
    </row>
    <row r="88" spans="2:9" x14ac:dyDescent="0.2">
      <c r="B88" s="14" t="s">
        <v>100</v>
      </c>
      <c r="C88" s="69">
        <f t="shared" ref="C88:H88" si="15">SUM(C89:C95)</f>
        <v>0</v>
      </c>
      <c r="D88" s="69">
        <v>0</v>
      </c>
      <c r="E88" s="69">
        <v>0</v>
      </c>
      <c r="F88" s="69">
        <v>0</v>
      </c>
      <c r="G88" s="69">
        <v>0</v>
      </c>
      <c r="H88" s="69">
        <f t="shared" si="15"/>
        <v>0</v>
      </c>
      <c r="I88" s="69">
        <f t="shared" ref="I88:I151" si="16">C88+H88</f>
        <v>0</v>
      </c>
    </row>
    <row r="89" spans="2:9" x14ac:dyDescent="0.2">
      <c r="B89" s="13" t="s">
        <v>101</v>
      </c>
      <c r="C89" s="70">
        <v>0</v>
      </c>
      <c r="D89" s="70">
        <v>0</v>
      </c>
      <c r="E89" s="70">
        <v>0</v>
      </c>
      <c r="F89" s="70">
        <v>0</v>
      </c>
      <c r="G89" s="90">
        <v>0</v>
      </c>
      <c r="H89" s="71">
        <f t="shared" si="7"/>
        <v>0</v>
      </c>
      <c r="I89" s="70">
        <f t="shared" si="16"/>
        <v>0</v>
      </c>
    </row>
    <row r="90" spans="2:9" x14ac:dyDescent="0.2">
      <c r="B90" s="13" t="s">
        <v>102</v>
      </c>
      <c r="C90" s="70">
        <v>0</v>
      </c>
      <c r="D90" s="70">
        <v>0</v>
      </c>
      <c r="E90" s="70">
        <v>0</v>
      </c>
      <c r="F90" s="70">
        <v>0</v>
      </c>
      <c r="G90" s="90">
        <v>0</v>
      </c>
      <c r="H90" s="71">
        <f t="shared" ref="H90:H95" si="17">SUM(D90:G90)</f>
        <v>0</v>
      </c>
      <c r="I90" s="70">
        <f t="shared" si="16"/>
        <v>0</v>
      </c>
    </row>
    <row r="91" spans="2:9" x14ac:dyDescent="0.2">
      <c r="B91" s="13" t="s">
        <v>103</v>
      </c>
      <c r="C91" s="70">
        <v>0</v>
      </c>
      <c r="D91" s="70">
        <v>0</v>
      </c>
      <c r="E91" s="70">
        <v>0</v>
      </c>
      <c r="F91" s="70">
        <v>0</v>
      </c>
      <c r="G91" s="90">
        <v>0</v>
      </c>
      <c r="H91" s="71">
        <f t="shared" si="17"/>
        <v>0</v>
      </c>
      <c r="I91" s="70">
        <f t="shared" si="16"/>
        <v>0</v>
      </c>
    </row>
    <row r="92" spans="2:9" x14ac:dyDescent="0.2">
      <c r="B92" s="13" t="s">
        <v>104</v>
      </c>
      <c r="C92" s="70">
        <v>0</v>
      </c>
      <c r="D92" s="70">
        <v>0</v>
      </c>
      <c r="E92" s="70">
        <v>0</v>
      </c>
      <c r="F92" s="70">
        <v>0</v>
      </c>
      <c r="G92" s="90">
        <v>0</v>
      </c>
      <c r="H92" s="71">
        <f t="shared" si="17"/>
        <v>0</v>
      </c>
      <c r="I92" s="70">
        <f t="shared" si="16"/>
        <v>0</v>
      </c>
    </row>
    <row r="93" spans="2:9" x14ac:dyDescent="0.2">
      <c r="B93" s="13" t="s">
        <v>105</v>
      </c>
      <c r="C93" s="70">
        <v>0</v>
      </c>
      <c r="D93" s="70">
        <v>0</v>
      </c>
      <c r="E93" s="70">
        <v>0</v>
      </c>
      <c r="F93" s="70">
        <v>0</v>
      </c>
      <c r="G93" s="90">
        <v>0</v>
      </c>
      <c r="H93" s="71">
        <f t="shared" si="17"/>
        <v>0</v>
      </c>
      <c r="I93" s="70">
        <f t="shared" si="16"/>
        <v>0</v>
      </c>
    </row>
    <row r="94" spans="2:9" x14ac:dyDescent="0.2">
      <c r="B94" s="13" t="s">
        <v>106</v>
      </c>
      <c r="C94" s="70">
        <v>0</v>
      </c>
      <c r="D94" s="70">
        <v>0</v>
      </c>
      <c r="E94" s="70">
        <v>0</v>
      </c>
      <c r="F94" s="70">
        <v>0</v>
      </c>
      <c r="G94" s="90">
        <v>0</v>
      </c>
      <c r="H94" s="71">
        <f t="shared" si="17"/>
        <v>0</v>
      </c>
      <c r="I94" s="70">
        <f t="shared" si="16"/>
        <v>0</v>
      </c>
    </row>
    <row r="95" spans="2:9" x14ac:dyDescent="0.2">
      <c r="B95" s="13" t="s">
        <v>107</v>
      </c>
      <c r="C95" s="70">
        <v>0</v>
      </c>
      <c r="D95" s="70">
        <v>0</v>
      </c>
      <c r="E95" s="70">
        <v>0</v>
      </c>
      <c r="F95" s="70">
        <v>0</v>
      </c>
      <c r="G95" s="90">
        <v>0</v>
      </c>
      <c r="H95" s="71">
        <f t="shared" si="17"/>
        <v>0</v>
      </c>
      <c r="I95" s="70">
        <f t="shared" si="16"/>
        <v>0</v>
      </c>
    </row>
    <row r="96" spans="2:9" x14ac:dyDescent="0.2">
      <c r="B96" s="7"/>
      <c r="C96" s="70"/>
      <c r="D96" s="70"/>
      <c r="E96" s="70"/>
      <c r="F96" s="70"/>
      <c r="G96" s="90"/>
      <c r="H96" s="70"/>
      <c r="I96" s="70"/>
    </row>
    <row r="97" spans="2:9" x14ac:dyDescent="0.2">
      <c r="B97" s="11" t="s">
        <v>108</v>
      </c>
      <c r="C97" s="3">
        <f t="shared" ref="C97:H97" si="18">SUM(C98,C106,C116,C126,C136,C146,C150,C159,C163)</f>
        <v>241433571</v>
      </c>
      <c r="D97" s="3">
        <f t="shared" ref="D97:G97" si="19">SUM(D98,D106,D116,D126,D136,D146,D150,D159,D163)</f>
        <v>7943544918.3200006</v>
      </c>
      <c r="E97" s="3">
        <f t="shared" si="19"/>
        <v>-7890363852.7200003</v>
      </c>
      <c r="F97" s="3">
        <f t="shared" si="19"/>
        <v>92561313.560000002</v>
      </c>
      <c r="G97" s="3">
        <f t="shared" si="19"/>
        <v>-92561313.560000002</v>
      </c>
      <c r="H97" s="3">
        <f t="shared" si="18"/>
        <v>53181065.60000059</v>
      </c>
      <c r="I97" s="3">
        <f t="shared" si="16"/>
        <v>294614636.60000062</v>
      </c>
    </row>
    <row r="98" spans="2:9" x14ac:dyDescent="0.2">
      <c r="B98" s="14" t="s">
        <v>36</v>
      </c>
      <c r="C98" s="69">
        <f t="shared" ref="C98" si="20">SUM(C99:C105)</f>
        <v>154669177</v>
      </c>
      <c r="D98" s="69">
        <f t="shared" ref="D98:G98" si="21">SUM(D99:D105)</f>
        <v>6331510.4000000004</v>
      </c>
      <c r="E98" s="69">
        <f t="shared" si="21"/>
        <v>-8769.2199999999993</v>
      </c>
      <c r="F98" s="69">
        <f t="shared" si="21"/>
        <v>4822668.3100000005</v>
      </c>
      <c r="G98" s="69">
        <f t="shared" si="21"/>
        <v>-6026745.6100000003</v>
      </c>
      <c r="H98" s="69">
        <f t="shared" ref="H98" si="22">SUM(H99:H105)</f>
        <v>5118663.88</v>
      </c>
      <c r="I98" s="69">
        <f t="shared" si="16"/>
        <v>159787840.88</v>
      </c>
    </row>
    <row r="99" spans="2:9" x14ac:dyDescent="0.2">
      <c r="B99" s="13" t="s">
        <v>37</v>
      </c>
      <c r="C99" s="71">
        <v>43193428</v>
      </c>
      <c r="D99" s="71">
        <v>0</v>
      </c>
      <c r="E99" s="71">
        <v>0</v>
      </c>
      <c r="F99" s="71">
        <v>85031.64</v>
      </c>
      <c r="G99" s="71">
        <v>-147944.99</v>
      </c>
      <c r="H99" s="71">
        <f t="shared" ref="H99:H105" si="23">SUM(D99:G99)</f>
        <v>-62913.349999999991</v>
      </c>
      <c r="I99" s="71">
        <f t="shared" si="16"/>
        <v>43130514.649999999</v>
      </c>
    </row>
    <row r="100" spans="2:9" x14ac:dyDescent="0.2">
      <c r="B100" s="13" t="s">
        <v>38</v>
      </c>
      <c r="C100" s="71">
        <v>6889176</v>
      </c>
      <c r="D100" s="71">
        <v>0</v>
      </c>
      <c r="E100" s="71">
        <v>0</v>
      </c>
      <c r="F100" s="71">
        <v>0</v>
      </c>
      <c r="G100" s="71">
        <v>-614389.79</v>
      </c>
      <c r="H100" s="71">
        <f t="shared" si="23"/>
        <v>-614389.79</v>
      </c>
      <c r="I100" s="71">
        <f t="shared" si="16"/>
        <v>6274786.21</v>
      </c>
    </row>
    <row r="101" spans="2:9" x14ac:dyDescent="0.2">
      <c r="B101" s="13" t="s">
        <v>39</v>
      </c>
      <c r="C101" s="76">
        <v>15998313</v>
      </c>
      <c r="D101" s="76">
        <v>6331510.4000000004</v>
      </c>
      <c r="E101" s="71">
        <v>-8769.2199999999993</v>
      </c>
      <c r="F101" s="71">
        <v>2520782.9</v>
      </c>
      <c r="G101" s="71">
        <v>-1350150.78</v>
      </c>
      <c r="H101" s="71">
        <f t="shared" si="23"/>
        <v>7493373.2999999998</v>
      </c>
      <c r="I101" s="71">
        <f t="shared" si="16"/>
        <v>23491686.300000001</v>
      </c>
    </row>
    <row r="102" spans="2:9" x14ac:dyDescent="0.2">
      <c r="B102" s="13" t="s">
        <v>40</v>
      </c>
      <c r="C102" s="71">
        <v>35661630</v>
      </c>
      <c r="D102" s="71">
        <v>0</v>
      </c>
      <c r="E102" s="71">
        <v>0</v>
      </c>
      <c r="F102" s="71">
        <v>16853.77</v>
      </c>
      <c r="G102" s="71">
        <v>-3642989.5</v>
      </c>
      <c r="H102" s="71">
        <f t="shared" si="23"/>
        <v>-3626135.73</v>
      </c>
      <c r="I102" s="71">
        <f t="shared" si="16"/>
        <v>32035494.27</v>
      </c>
    </row>
    <row r="103" spans="2:9" x14ac:dyDescent="0.2">
      <c r="B103" s="13" t="s">
        <v>41</v>
      </c>
      <c r="C103" s="71">
        <v>52926630</v>
      </c>
      <c r="D103" s="71">
        <v>0</v>
      </c>
      <c r="E103" s="71">
        <v>0</v>
      </c>
      <c r="F103" s="71">
        <v>2200000</v>
      </c>
      <c r="G103" s="71">
        <v>-271270.55</v>
      </c>
      <c r="H103" s="71">
        <f t="shared" si="23"/>
        <v>1928729.45</v>
      </c>
      <c r="I103" s="71">
        <f t="shared" si="16"/>
        <v>54855359.450000003</v>
      </c>
    </row>
    <row r="104" spans="2:9" x14ac:dyDescent="0.2">
      <c r="B104" s="13" t="s">
        <v>42</v>
      </c>
      <c r="C104" s="71">
        <v>0</v>
      </c>
      <c r="D104" s="71">
        <v>0</v>
      </c>
      <c r="E104" s="71">
        <v>0</v>
      </c>
      <c r="F104" s="71">
        <v>0</v>
      </c>
      <c r="G104" s="71">
        <v>0</v>
      </c>
      <c r="H104" s="71">
        <f t="shared" si="23"/>
        <v>0</v>
      </c>
      <c r="I104" s="71">
        <f t="shared" si="16"/>
        <v>0</v>
      </c>
    </row>
    <row r="105" spans="2:9" x14ac:dyDescent="0.2">
      <c r="B105" s="13" t="s">
        <v>43</v>
      </c>
      <c r="C105" s="71">
        <v>0</v>
      </c>
      <c r="D105" s="71">
        <v>0</v>
      </c>
      <c r="E105" s="71">
        <v>0</v>
      </c>
      <c r="F105" s="71">
        <v>0</v>
      </c>
      <c r="G105" s="71">
        <v>0</v>
      </c>
      <c r="H105" s="71">
        <f t="shared" si="23"/>
        <v>0</v>
      </c>
      <c r="I105" s="71">
        <f t="shared" si="16"/>
        <v>0</v>
      </c>
    </row>
    <row r="106" spans="2:9" x14ac:dyDescent="0.2">
      <c r="B106" s="14" t="s">
        <v>44</v>
      </c>
      <c r="C106" s="69">
        <f t="shared" ref="C106:H106" si="24">SUM(C107:C115)</f>
        <v>0</v>
      </c>
      <c r="D106" s="69">
        <f t="shared" si="24"/>
        <v>5578443</v>
      </c>
      <c r="E106" s="69">
        <f t="shared" si="24"/>
        <v>0</v>
      </c>
      <c r="F106" s="69">
        <f t="shared" si="24"/>
        <v>357648.87</v>
      </c>
      <c r="G106" s="69">
        <f t="shared" si="24"/>
        <v>-328187.90000000002</v>
      </c>
      <c r="H106" s="69">
        <f t="shared" si="24"/>
        <v>5607903.9699999997</v>
      </c>
      <c r="I106" s="69">
        <f t="shared" si="16"/>
        <v>5607903.9699999997</v>
      </c>
    </row>
    <row r="107" spans="2:9" x14ac:dyDescent="0.2">
      <c r="B107" s="13" t="s">
        <v>45</v>
      </c>
      <c r="C107" s="71">
        <v>0</v>
      </c>
      <c r="D107" s="71">
        <v>292000</v>
      </c>
      <c r="E107" s="71">
        <v>0</v>
      </c>
      <c r="F107" s="71">
        <v>0</v>
      </c>
      <c r="G107" s="71">
        <v>-15912.58</v>
      </c>
      <c r="H107" s="71">
        <f t="shared" ref="H107:H115" si="25">SUM(D107:G107)</f>
        <v>276087.42</v>
      </c>
      <c r="I107" s="71">
        <f t="shared" si="16"/>
        <v>276087.42</v>
      </c>
    </row>
    <row r="108" spans="2:9" x14ac:dyDescent="0.2">
      <c r="B108" s="13" t="s">
        <v>46</v>
      </c>
      <c r="C108" s="71">
        <v>0</v>
      </c>
      <c r="D108" s="71">
        <v>680000</v>
      </c>
      <c r="E108" s="71">
        <v>0</v>
      </c>
      <c r="F108" s="71">
        <v>0</v>
      </c>
      <c r="G108" s="71">
        <v>-201479.26</v>
      </c>
      <c r="H108" s="71">
        <f t="shared" si="25"/>
        <v>478520.74</v>
      </c>
      <c r="I108" s="71">
        <f t="shared" si="16"/>
        <v>478520.74</v>
      </c>
    </row>
    <row r="109" spans="2:9" x14ac:dyDescent="0.2">
      <c r="B109" s="13" t="s">
        <v>47</v>
      </c>
      <c r="C109" s="71">
        <v>0</v>
      </c>
      <c r="D109" s="71">
        <v>0</v>
      </c>
      <c r="E109" s="71">
        <v>0</v>
      </c>
      <c r="F109" s="71">
        <v>0</v>
      </c>
      <c r="G109" s="71">
        <v>0</v>
      </c>
      <c r="H109" s="71">
        <f t="shared" si="25"/>
        <v>0</v>
      </c>
      <c r="I109" s="71">
        <f t="shared" si="16"/>
        <v>0</v>
      </c>
    </row>
    <row r="110" spans="2:9" x14ac:dyDescent="0.2">
      <c r="B110" s="13" t="s">
        <v>48</v>
      </c>
      <c r="C110" s="71">
        <v>0</v>
      </c>
      <c r="D110" s="71">
        <v>1054067</v>
      </c>
      <c r="E110" s="71">
        <v>0</v>
      </c>
      <c r="F110" s="71">
        <v>0</v>
      </c>
      <c r="G110" s="71">
        <v>0</v>
      </c>
      <c r="H110" s="71">
        <f t="shared" si="25"/>
        <v>1054067</v>
      </c>
      <c r="I110" s="71">
        <f t="shared" si="16"/>
        <v>1054067</v>
      </c>
    </row>
    <row r="111" spans="2:9" x14ac:dyDescent="0.2">
      <c r="B111" s="15" t="s">
        <v>49</v>
      </c>
      <c r="C111" s="71">
        <v>0</v>
      </c>
      <c r="D111" s="71">
        <v>0</v>
      </c>
      <c r="E111" s="71">
        <v>0</v>
      </c>
      <c r="F111" s="71">
        <v>0</v>
      </c>
      <c r="G111" s="71">
        <v>0</v>
      </c>
      <c r="H111" s="71">
        <f t="shared" si="25"/>
        <v>0</v>
      </c>
      <c r="I111" s="71">
        <f t="shared" si="16"/>
        <v>0</v>
      </c>
    </row>
    <row r="112" spans="2:9" x14ac:dyDescent="0.2">
      <c r="B112" s="13" t="s">
        <v>50</v>
      </c>
      <c r="C112" s="71">
        <v>0</v>
      </c>
      <c r="D112" s="71">
        <v>3307076</v>
      </c>
      <c r="E112" s="71">
        <v>0</v>
      </c>
      <c r="F112" s="71">
        <v>357648.87</v>
      </c>
      <c r="G112" s="71">
        <v>-110796.06</v>
      </c>
      <c r="H112" s="71">
        <f t="shared" si="25"/>
        <v>3553928.81</v>
      </c>
      <c r="I112" s="71">
        <f t="shared" si="16"/>
        <v>3553928.81</v>
      </c>
    </row>
    <row r="113" spans="2:9" x14ac:dyDescent="0.2">
      <c r="B113" s="13" t="s">
        <v>51</v>
      </c>
      <c r="C113" s="71">
        <v>0</v>
      </c>
      <c r="D113" s="71">
        <v>157300</v>
      </c>
      <c r="E113" s="71">
        <v>0</v>
      </c>
      <c r="F113" s="71">
        <v>0</v>
      </c>
      <c r="G113" s="71">
        <v>0</v>
      </c>
      <c r="H113" s="71">
        <f t="shared" si="25"/>
        <v>157300</v>
      </c>
      <c r="I113" s="71">
        <f t="shared" si="16"/>
        <v>157300</v>
      </c>
    </row>
    <row r="114" spans="2:9" x14ac:dyDescent="0.2">
      <c r="B114" s="13" t="s">
        <v>52</v>
      </c>
      <c r="C114" s="71">
        <v>0</v>
      </c>
      <c r="D114" s="71">
        <v>0</v>
      </c>
      <c r="E114" s="71">
        <v>0</v>
      </c>
      <c r="F114" s="71">
        <v>0</v>
      </c>
      <c r="G114" s="71">
        <v>0</v>
      </c>
      <c r="H114" s="71">
        <f t="shared" si="25"/>
        <v>0</v>
      </c>
      <c r="I114" s="71">
        <f t="shared" si="16"/>
        <v>0</v>
      </c>
    </row>
    <row r="115" spans="2:9" x14ac:dyDescent="0.2">
      <c r="B115" s="13" t="s">
        <v>53</v>
      </c>
      <c r="C115" s="71">
        <v>0</v>
      </c>
      <c r="D115" s="71">
        <v>88000</v>
      </c>
      <c r="E115" s="71">
        <v>0</v>
      </c>
      <c r="F115" s="71">
        <v>0</v>
      </c>
      <c r="G115" s="71">
        <v>0</v>
      </c>
      <c r="H115" s="71">
        <f t="shared" si="25"/>
        <v>88000</v>
      </c>
      <c r="I115" s="71">
        <f t="shared" si="16"/>
        <v>88000</v>
      </c>
    </row>
    <row r="116" spans="2:9" x14ac:dyDescent="0.2">
      <c r="B116" s="14" t="s">
        <v>54</v>
      </c>
      <c r="C116" s="69">
        <f t="shared" ref="C116:H116" si="26">SUM(C117:C125)</f>
        <v>10318058.84</v>
      </c>
      <c r="D116" s="69">
        <f t="shared" si="26"/>
        <v>18526490.559999999</v>
      </c>
      <c r="E116" s="69">
        <f t="shared" si="26"/>
        <v>-113000</v>
      </c>
      <c r="F116" s="69">
        <f t="shared" si="26"/>
        <v>1749325.71</v>
      </c>
      <c r="G116" s="69">
        <f t="shared" si="26"/>
        <v>-271673.03999999998</v>
      </c>
      <c r="H116" s="69">
        <f t="shared" si="26"/>
        <v>19891143.23</v>
      </c>
      <c r="I116" s="69">
        <f t="shared" si="16"/>
        <v>30209202.07</v>
      </c>
    </row>
    <row r="117" spans="2:9" x14ac:dyDescent="0.2">
      <c r="B117" s="13" t="s">
        <v>55</v>
      </c>
      <c r="C117" s="71">
        <v>10018058.84</v>
      </c>
      <c r="D117" s="71">
        <v>1407927.46</v>
      </c>
      <c r="E117" s="71">
        <v>0</v>
      </c>
      <c r="F117" s="71">
        <v>1749325.71</v>
      </c>
      <c r="G117" s="71">
        <v>0</v>
      </c>
      <c r="H117" s="71">
        <f t="shared" ref="H117:H125" si="27">SUM(D117:G117)</f>
        <v>3157253.17</v>
      </c>
      <c r="I117" s="71">
        <f t="shared" si="16"/>
        <v>13175312.01</v>
      </c>
    </row>
    <row r="118" spans="2:9" x14ac:dyDescent="0.2">
      <c r="B118" s="13" t="s">
        <v>56</v>
      </c>
      <c r="C118" s="71">
        <v>0</v>
      </c>
      <c r="D118" s="71">
        <v>519687.5</v>
      </c>
      <c r="E118" s="71">
        <v>0</v>
      </c>
      <c r="F118" s="71">
        <v>0</v>
      </c>
      <c r="G118" s="71">
        <v>0</v>
      </c>
      <c r="H118" s="71">
        <f t="shared" si="27"/>
        <v>519687.5</v>
      </c>
      <c r="I118" s="71">
        <f t="shared" si="16"/>
        <v>519687.5</v>
      </c>
    </row>
    <row r="119" spans="2:9" x14ac:dyDescent="0.2">
      <c r="B119" s="13" t="s">
        <v>57</v>
      </c>
      <c r="C119" s="71">
        <v>300000</v>
      </c>
      <c r="D119" s="71">
        <v>0</v>
      </c>
      <c r="E119" s="71">
        <v>-113000</v>
      </c>
      <c r="F119" s="71">
        <v>0</v>
      </c>
      <c r="G119" s="71">
        <v>0</v>
      </c>
      <c r="H119" s="71">
        <f t="shared" si="27"/>
        <v>-113000</v>
      </c>
      <c r="I119" s="71">
        <f t="shared" si="16"/>
        <v>187000</v>
      </c>
    </row>
    <row r="120" spans="2:9" x14ac:dyDescent="0.2">
      <c r="B120" s="13" t="s">
        <v>58</v>
      </c>
      <c r="C120" s="71">
        <v>0</v>
      </c>
      <c r="D120" s="71">
        <v>31900</v>
      </c>
      <c r="E120" s="71">
        <v>0</v>
      </c>
      <c r="F120" s="71">
        <v>0</v>
      </c>
      <c r="G120" s="71">
        <v>-31900</v>
      </c>
      <c r="H120" s="71">
        <f t="shared" si="27"/>
        <v>0</v>
      </c>
      <c r="I120" s="71">
        <f t="shared" si="16"/>
        <v>0</v>
      </c>
    </row>
    <row r="121" spans="2:9" x14ac:dyDescent="0.2">
      <c r="B121" s="13" t="s">
        <v>59</v>
      </c>
      <c r="C121" s="71">
        <v>0</v>
      </c>
      <c r="D121" s="71">
        <v>5566975.5999999996</v>
      </c>
      <c r="E121" s="71">
        <v>0</v>
      </c>
      <c r="F121" s="71">
        <v>0</v>
      </c>
      <c r="G121" s="71">
        <v>-239773.03999999998</v>
      </c>
      <c r="H121" s="71">
        <f t="shared" si="27"/>
        <v>5327202.5599999996</v>
      </c>
      <c r="I121" s="71">
        <f t="shared" si="16"/>
        <v>5327202.5599999996</v>
      </c>
    </row>
    <row r="122" spans="2:9" x14ac:dyDescent="0.2">
      <c r="B122" s="13" t="s">
        <v>60</v>
      </c>
      <c r="C122" s="71">
        <v>0</v>
      </c>
      <c r="D122" s="71">
        <v>0</v>
      </c>
      <c r="E122" s="71">
        <v>0</v>
      </c>
      <c r="F122" s="71">
        <v>0</v>
      </c>
      <c r="G122" s="71">
        <v>0</v>
      </c>
      <c r="H122" s="71">
        <f t="shared" si="27"/>
        <v>0</v>
      </c>
      <c r="I122" s="71">
        <f t="shared" si="16"/>
        <v>0</v>
      </c>
    </row>
    <row r="123" spans="2:9" x14ac:dyDescent="0.2">
      <c r="B123" s="13" t="s">
        <v>61</v>
      </c>
      <c r="C123" s="71">
        <v>0</v>
      </c>
      <c r="D123" s="71">
        <v>0</v>
      </c>
      <c r="E123" s="71">
        <v>0</v>
      </c>
      <c r="F123" s="71">
        <v>0</v>
      </c>
      <c r="G123" s="71">
        <v>0</v>
      </c>
      <c r="H123" s="71">
        <f t="shared" si="27"/>
        <v>0</v>
      </c>
      <c r="I123" s="71">
        <f t="shared" si="16"/>
        <v>0</v>
      </c>
    </row>
    <row r="124" spans="2:9" x14ac:dyDescent="0.2">
      <c r="B124" s="13" t="s">
        <v>62</v>
      </c>
      <c r="C124" s="71">
        <v>0</v>
      </c>
      <c r="D124" s="71">
        <v>11000000</v>
      </c>
      <c r="E124" s="71">
        <v>0</v>
      </c>
      <c r="F124" s="71">
        <v>0</v>
      </c>
      <c r="G124" s="71">
        <v>0</v>
      </c>
      <c r="H124" s="71">
        <f t="shared" si="27"/>
        <v>11000000</v>
      </c>
      <c r="I124" s="71">
        <f t="shared" si="16"/>
        <v>11000000</v>
      </c>
    </row>
    <row r="125" spans="2:9" x14ac:dyDescent="0.2">
      <c r="B125" s="13" t="s">
        <v>63</v>
      </c>
      <c r="C125" s="71">
        <v>0</v>
      </c>
      <c r="D125" s="71">
        <v>0</v>
      </c>
      <c r="E125" s="71">
        <v>0</v>
      </c>
      <c r="F125" s="71">
        <v>0</v>
      </c>
      <c r="G125" s="71">
        <v>0</v>
      </c>
      <c r="H125" s="71">
        <f t="shared" si="27"/>
        <v>0</v>
      </c>
      <c r="I125" s="71">
        <f t="shared" si="16"/>
        <v>0</v>
      </c>
    </row>
    <row r="126" spans="2:9" x14ac:dyDescent="0.2">
      <c r="B126" s="14" t="s">
        <v>64</v>
      </c>
      <c r="C126" s="69">
        <f t="shared" ref="C126:H126" si="28">SUM(C127:C135)</f>
        <v>3293527.16</v>
      </c>
      <c r="D126" s="69">
        <f t="shared" si="28"/>
        <v>2991750</v>
      </c>
      <c r="E126" s="69">
        <f t="shared" si="28"/>
        <v>0</v>
      </c>
      <c r="F126" s="69">
        <f t="shared" si="28"/>
        <v>0</v>
      </c>
      <c r="G126" s="69">
        <f t="shared" si="28"/>
        <v>0</v>
      </c>
      <c r="H126" s="69">
        <f t="shared" si="28"/>
        <v>2991750</v>
      </c>
      <c r="I126" s="69">
        <f t="shared" si="16"/>
        <v>6285277.1600000001</v>
      </c>
    </row>
    <row r="127" spans="2:9" x14ac:dyDescent="0.2">
      <c r="B127" s="13" t="s">
        <v>65</v>
      </c>
      <c r="C127" s="71">
        <v>3293527.16</v>
      </c>
      <c r="D127" s="71">
        <v>0</v>
      </c>
      <c r="E127" s="71">
        <v>0</v>
      </c>
      <c r="F127" s="71">
        <v>0</v>
      </c>
      <c r="G127" s="71">
        <v>0</v>
      </c>
      <c r="H127" s="71">
        <f t="shared" ref="H127:H135" si="29">SUM(D127:G127)</f>
        <v>0</v>
      </c>
      <c r="I127" s="71">
        <f t="shared" si="16"/>
        <v>3293527.16</v>
      </c>
    </row>
    <row r="128" spans="2:9" x14ac:dyDescent="0.2">
      <c r="B128" s="13" t="s">
        <v>66</v>
      </c>
      <c r="C128" s="71">
        <v>0</v>
      </c>
      <c r="D128" s="71">
        <v>0</v>
      </c>
      <c r="E128" s="71">
        <v>0</v>
      </c>
      <c r="F128" s="71">
        <v>0</v>
      </c>
      <c r="G128" s="71">
        <v>0</v>
      </c>
      <c r="H128" s="71">
        <f t="shared" si="29"/>
        <v>0</v>
      </c>
      <c r="I128" s="71">
        <f t="shared" si="16"/>
        <v>0</v>
      </c>
    </row>
    <row r="129" spans="2:9" x14ac:dyDescent="0.2">
      <c r="B129" s="13" t="s">
        <v>67</v>
      </c>
      <c r="C129" s="71">
        <v>0</v>
      </c>
      <c r="D129" s="71">
        <v>0</v>
      </c>
      <c r="E129" s="71">
        <v>0</v>
      </c>
      <c r="F129" s="71">
        <v>0</v>
      </c>
      <c r="G129" s="71">
        <v>0</v>
      </c>
      <c r="H129" s="71">
        <f t="shared" si="29"/>
        <v>0</v>
      </c>
      <c r="I129" s="71">
        <f t="shared" si="16"/>
        <v>0</v>
      </c>
    </row>
    <row r="130" spans="2:9" x14ac:dyDescent="0.2">
      <c r="B130" s="13" t="s">
        <v>68</v>
      </c>
      <c r="C130" s="71">
        <v>0</v>
      </c>
      <c r="D130" s="71">
        <v>2991750</v>
      </c>
      <c r="E130" s="71">
        <v>0</v>
      </c>
      <c r="F130" s="71">
        <v>0</v>
      </c>
      <c r="G130" s="71">
        <v>0</v>
      </c>
      <c r="H130" s="71">
        <f t="shared" si="29"/>
        <v>2991750</v>
      </c>
      <c r="I130" s="71">
        <f t="shared" si="16"/>
        <v>2991750</v>
      </c>
    </row>
    <row r="131" spans="2:9" x14ac:dyDescent="0.2">
      <c r="B131" s="13" t="s">
        <v>69</v>
      </c>
      <c r="C131" s="71">
        <v>0</v>
      </c>
      <c r="D131" s="71">
        <v>0</v>
      </c>
      <c r="E131" s="71">
        <v>0</v>
      </c>
      <c r="F131" s="71">
        <v>0</v>
      </c>
      <c r="G131" s="71">
        <v>0</v>
      </c>
      <c r="H131" s="71">
        <f t="shared" si="29"/>
        <v>0</v>
      </c>
      <c r="I131" s="71">
        <f t="shared" si="16"/>
        <v>0</v>
      </c>
    </row>
    <row r="132" spans="2:9" x14ac:dyDescent="0.2">
      <c r="B132" s="13" t="s">
        <v>70</v>
      </c>
      <c r="C132" s="71">
        <v>0</v>
      </c>
      <c r="D132" s="71">
        <v>0</v>
      </c>
      <c r="E132" s="71">
        <v>0</v>
      </c>
      <c r="F132" s="71">
        <v>0</v>
      </c>
      <c r="G132" s="71">
        <v>0</v>
      </c>
      <c r="H132" s="71">
        <f t="shared" si="29"/>
        <v>0</v>
      </c>
      <c r="I132" s="71">
        <f t="shared" si="16"/>
        <v>0</v>
      </c>
    </row>
    <row r="133" spans="2:9" x14ac:dyDescent="0.2">
      <c r="B133" s="13" t="s">
        <v>71</v>
      </c>
      <c r="C133" s="71">
        <v>0</v>
      </c>
      <c r="D133" s="71">
        <v>0</v>
      </c>
      <c r="E133" s="71">
        <v>0</v>
      </c>
      <c r="F133" s="71">
        <v>0</v>
      </c>
      <c r="G133" s="71">
        <v>0</v>
      </c>
      <c r="H133" s="71">
        <f t="shared" si="29"/>
        <v>0</v>
      </c>
      <c r="I133" s="71">
        <f t="shared" si="16"/>
        <v>0</v>
      </c>
    </row>
    <row r="134" spans="2:9" x14ac:dyDescent="0.2">
      <c r="B134" s="13" t="s">
        <v>72</v>
      </c>
      <c r="C134" s="71">
        <v>0</v>
      </c>
      <c r="D134" s="71">
        <v>0</v>
      </c>
      <c r="E134" s="71">
        <v>0</v>
      </c>
      <c r="F134" s="71">
        <v>0</v>
      </c>
      <c r="G134" s="71">
        <v>0</v>
      </c>
      <c r="H134" s="71">
        <f t="shared" si="29"/>
        <v>0</v>
      </c>
      <c r="I134" s="71">
        <f t="shared" si="16"/>
        <v>0</v>
      </c>
    </row>
    <row r="135" spans="2:9" x14ac:dyDescent="0.2">
      <c r="B135" s="13" t="s">
        <v>73</v>
      </c>
      <c r="C135" s="71">
        <v>0</v>
      </c>
      <c r="D135" s="71">
        <v>0</v>
      </c>
      <c r="E135" s="71">
        <v>0</v>
      </c>
      <c r="F135" s="71">
        <v>0</v>
      </c>
      <c r="G135" s="71">
        <v>0</v>
      </c>
      <c r="H135" s="71">
        <f t="shared" si="29"/>
        <v>0</v>
      </c>
      <c r="I135" s="71">
        <f t="shared" si="16"/>
        <v>0</v>
      </c>
    </row>
    <row r="136" spans="2:9" x14ac:dyDescent="0.2">
      <c r="B136" s="14" t="s">
        <v>74</v>
      </c>
      <c r="C136" s="69">
        <f t="shared" ref="C136:H136" si="30">SUM(C137:C145)</f>
        <v>0</v>
      </c>
      <c r="D136" s="69">
        <f t="shared" si="30"/>
        <v>65800</v>
      </c>
      <c r="E136" s="69">
        <f t="shared" si="30"/>
        <v>0</v>
      </c>
      <c r="F136" s="69">
        <f t="shared" si="30"/>
        <v>0</v>
      </c>
      <c r="G136" s="69">
        <f t="shared" si="30"/>
        <v>0</v>
      </c>
      <c r="H136" s="69">
        <f t="shared" si="30"/>
        <v>65800</v>
      </c>
      <c r="I136" s="69">
        <f t="shared" si="16"/>
        <v>65800</v>
      </c>
    </row>
    <row r="137" spans="2:9" x14ac:dyDescent="0.2">
      <c r="B137" s="13" t="s">
        <v>75</v>
      </c>
      <c r="C137" s="74">
        <v>0</v>
      </c>
      <c r="D137" s="74">
        <v>0</v>
      </c>
      <c r="E137" s="74">
        <v>0</v>
      </c>
      <c r="F137" s="74">
        <v>0</v>
      </c>
      <c r="G137" s="91">
        <v>0</v>
      </c>
      <c r="H137" s="71">
        <f t="shared" ref="H137:H145" si="31">SUM(D137:G137)</f>
        <v>0</v>
      </c>
      <c r="I137" s="70">
        <f t="shared" si="16"/>
        <v>0</v>
      </c>
    </row>
    <row r="138" spans="2:9" x14ac:dyDescent="0.2">
      <c r="B138" s="13" t="s">
        <v>76</v>
      </c>
      <c r="C138" s="74">
        <v>0</v>
      </c>
      <c r="D138" s="74">
        <v>0</v>
      </c>
      <c r="E138" s="74">
        <v>0</v>
      </c>
      <c r="F138" s="74">
        <v>0</v>
      </c>
      <c r="G138" s="91">
        <v>0</v>
      </c>
      <c r="H138" s="71">
        <f t="shared" si="31"/>
        <v>0</v>
      </c>
      <c r="I138" s="70">
        <f t="shared" si="16"/>
        <v>0</v>
      </c>
    </row>
    <row r="139" spans="2:9" x14ac:dyDescent="0.2">
      <c r="B139" s="13" t="s">
        <v>77</v>
      </c>
      <c r="C139" s="74">
        <v>0</v>
      </c>
      <c r="D139" s="74">
        <v>0</v>
      </c>
      <c r="E139" s="74">
        <v>0</v>
      </c>
      <c r="F139" s="74">
        <v>0</v>
      </c>
      <c r="G139" s="91">
        <v>0</v>
      </c>
      <c r="H139" s="71">
        <f t="shared" si="31"/>
        <v>0</v>
      </c>
      <c r="I139" s="70">
        <f t="shared" si="16"/>
        <v>0</v>
      </c>
    </row>
    <row r="140" spans="2:9" x14ac:dyDescent="0.2">
      <c r="B140" s="13" t="s">
        <v>78</v>
      </c>
      <c r="C140" s="74">
        <v>0</v>
      </c>
      <c r="D140" s="74">
        <v>0</v>
      </c>
      <c r="E140" s="74">
        <v>0</v>
      </c>
      <c r="F140" s="74">
        <v>0</v>
      </c>
      <c r="G140" s="91">
        <v>0</v>
      </c>
      <c r="H140" s="71">
        <f t="shared" si="31"/>
        <v>0</v>
      </c>
      <c r="I140" s="70">
        <f t="shared" si="16"/>
        <v>0</v>
      </c>
    </row>
    <row r="141" spans="2:9" x14ac:dyDescent="0.2">
      <c r="B141" s="13" t="s">
        <v>79</v>
      </c>
      <c r="C141" s="74">
        <v>0</v>
      </c>
      <c r="D141" s="74">
        <v>0</v>
      </c>
      <c r="E141" s="74">
        <v>0</v>
      </c>
      <c r="F141" s="74">
        <v>0</v>
      </c>
      <c r="G141" s="91">
        <v>0</v>
      </c>
      <c r="H141" s="71">
        <f t="shared" si="31"/>
        <v>0</v>
      </c>
      <c r="I141" s="70">
        <f t="shared" si="16"/>
        <v>0</v>
      </c>
    </row>
    <row r="142" spans="2:9" x14ac:dyDescent="0.2">
      <c r="B142" s="13" t="s">
        <v>80</v>
      </c>
      <c r="C142" s="74">
        <v>0</v>
      </c>
      <c r="D142" s="74">
        <v>65800</v>
      </c>
      <c r="E142" s="74">
        <v>0</v>
      </c>
      <c r="F142" s="74">
        <v>0</v>
      </c>
      <c r="G142" s="91">
        <v>0</v>
      </c>
      <c r="H142" s="71">
        <f t="shared" si="31"/>
        <v>65800</v>
      </c>
      <c r="I142" s="70">
        <f t="shared" si="16"/>
        <v>65800</v>
      </c>
    </row>
    <row r="143" spans="2:9" x14ac:dyDescent="0.2">
      <c r="B143" s="13" t="s">
        <v>81</v>
      </c>
      <c r="C143" s="74">
        <v>0</v>
      </c>
      <c r="D143" s="74">
        <v>0</v>
      </c>
      <c r="E143" s="74">
        <v>0</v>
      </c>
      <c r="F143" s="74">
        <v>0</v>
      </c>
      <c r="G143" s="91">
        <v>0</v>
      </c>
      <c r="H143" s="71">
        <f t="shared" si="31"/>
        <v>0</v>
      </c>
      <c r="I143" s="70">
        <f t="shared" si="16"/>
        <v>0</v>
      </c>
    </row>
    <row r="144" spans="2:9" x14ac:dyDescent="0.2">
      <c r="B144" s="13" t="s">
        <v>82</v>
      </c>
      <c r="C144" s="74">
        <v>0</v>
      </c>
      <c r="D144" s="74">
        <v>0</v>
      </c>
      <c r="E144" s="74">
        <v>0</v>
      </c>
      <c r="F144" s="74">
        <v>0</v>
      </c>
      <c r="G144" s="91">
        <v>0</v>
      </c>
      <c r="H144" s="71">
        <f t="shared" si="31"/>
        <v>0</v>
      </c>
      <c r="I144" s="70">
        <f t="shared" si="16"/>
        <v>0</v>
      </c>
    </row>
    <row r="145" spans="2:9" x14ac:dyDescent="0.2">
      <c r="B145" s="13" t="s">
        <v>83</v>
      </c>
      <c r="C145" s="74">
        <v>0</v>
      </c>
      <c r="D145" s="74">
        <v>0</v>
      </c>
      <c r="E145" s="74">
        <v>0</v>
      </c>
      <c r="F145" s="74">
        <v>0</v>
      </c>
      <c r="G145" s="91">
        <v>0</v>
      </c>
      <c r="H145" s="71">
        <f t="shared" si="31"/>
        <v>0</v>
      </c>
      <c r="I145" s="70">
        <f t="shared" si="16"/>
        <v>0</v>
      </c>
    </row>
    <row r="146" spans="2:9" x14ac:dyDescent="0.2">
      <c r="B146" s="14" t="s">
        <v>84</v>
      </c>
      <c r="C146" s="69">
        <f t="shared" ref="C146:H146" si="32">SUM(C147:C149)</f>
        <v>69152808</v>
      </c>
      <c r="D146" s="69">
        <f t="shared" si="32"/>
        <v>7903850924.3600006</v>
      </c>
      <c r="E146" s="69">
        <f t="shared" si="32"/>
        <v>-7886242083.5</v>
      </c>
      <c r="F146" s="69">
        <f t="shared" si="32"/>
        <v>75631670.670000002</v>
      </c>
      <c r="G146" s="69">
        <f t="shared" si="32"/>
        <v>-85934707.010000005</v>
      </c>
      <c r="H146" s="69">
        <f t="shared" si="32"/>
        <v>7305804.5200005956</v>
      </c>
      <c r="I146" s="69">
        <f t="shared" si="16"/>
        <v>76458612.520000592</v>
      </c>
    </row>
    <row r="147" spans="2:9" x14ac:dyDescent="0.2">
      <c r="B147" s="13" t="s">
        <v>85</v>
      </c>
      <c r="C147" s="76">
        <v>69152808</v>
      </c>
      <c r="D147" s="74">
        <v>7903850924.3600006</v>
      </c>
      <c r="E147" s="74">
        <v>-7886242083.5</v>
      </c>
      <c r="F147" s="71">
        <v>50732885.600000001</v>
      </c>
      <c r="G147" s="71">
        <v>-77302172.350000009</v>
      </c>
      <c r="H147" s="71">
        <f t="shared" ref="H147:H149" si="33">SUM(D147:G147)</f>
        <v>-8960445.8899994045</v>
      </c>
      <c r="I147" s="71">
        <f t="shared" si="16"/>
        <v>60192362.110000595</v>
      </c>
    </row>
    <row r="148" spans="2:9" x14ac:dyDescent="0.2">
      <c r="B148" s="13" t="s">
        <v>86</v>
      </c>
      <c r="C148" s="71">
        <v>0</v>
      </c>
      <c r="D148" s="71">
        <v>0</v>
      </c>
      <c r="E148" s="71">
        <v>0</v>
      </c>
      <c r="F148" s="71">
        <v>24898785.07</v>
      </c>
      <c r="G148" s="71">
        <v>-8632534.6600000001</v>
      </c>
      <c r="H148" s="71">
        <f t="shared" si="33"/>
        <v>16266250.41</v>
      </c>
      <c r="I148" s="71">
        <f t="shared" si="16"/>
        <v>16266250.41</v>
      </c>
    </row>
    <row r="149" spans="2:9" x14ac:dyDescent="0.2">
      <c r="B149" s="13" t="s">
        <v>87</v>
      </c>
      <c r="C149" s="71">
        <v>0</v>
      </c>
      <c r="D149" s="71">
        <v>0</v>
      </c>
      <c r="E149" s="71">
        <v>0</v>
      </c>
      <c r="F149" s="71">
        <v>0</v>
      </c>
      <c r="G149" s="71">
        <v>0</v>
      </c>
      <c r="H149" s="71">
        <f t="shared" si="33"/>
        <v>0</v>
      </c>
      <c r="I149" s="71">
        <f t="shared" si="16"/>
        <v>0</v>
      </c>
    </row>
    <row r="150" spans="2:9" x14ac:dyDescent="0.2">
      <c r="B150" s="14" t="s">
        <v>88</v>
      </c>
      <c r="C150" s="69">
        <f>SUM(C151:C155,C157:C158)</f>
        <v>0</v>
      </c>
      <c r="D150" s="69">
        <f>SUM(D151:D155,D157:D158)</f>
        <v>0</v>
      </c>
      <c r="E150" s="69">
        <f>SUM(E151:E155,E157:E158)</f>
        <v>0</v>
      </c>
      <c r="F150" s="69">
        <f>SUM(F151:F155,F157:F158)</f>
        <v>0</v>
      </c>
      <c r="G150" s="69">
        <f>SUM(G151:G155,G157:G158)</f>
        <v>0</v>
      </c>
      <c r="H150" s="69">
        <f t="shared" ref="H150" si="34">SUM(H151:H155,H157:H158)</f>
        <v>0</v>
      </c>
      <c r="I150" s="69">
        <f t="shared" si="16"/>
        <v>0</v>
      </c>
    </row>
    <row r="151" spans="2:9" x14ac:dyDescent="0.2">
      <c r="B151" s="13" t="s">
        <v>89</v>
      </c>
      <c r="C151" s="70">
        <v>0</v>
      </c>
      <c r="D151" s="70">
        <v>0</v>
      </c>
      <c r="E151" s="70">
        <v>0</v>
      </c>
      <c r="F151" s="70">
        <v>0</v>
      </c>
      <c r="G151" s="90">
        <v>0</v>
      </c>
      <c r="H151" s="71">
        <f t="shared" ref="H151:H158" si="35">SUM(D151:G151)</f>
        <v>0</v>
      </c>
      <c r="I151" s="70">
        <f t="shared" si="16"/>
        <v>0</v>
      </c>
    </row>
    <row r="152" spans="2:9" x14ac:dyDescent="0.2">
      <c r="B152" s="13" t="s">
        <v>90</v>
      </c>
      <c r="C152" s="70">
        <v>0</v>
      </c>
      <c r="D152" s="70">
        <v>0</v>
      </c>
      <c r="E152" s="70">
        <v>0</v>
      </c>
      <c r="F152" s="70">
        <v>0</v>
      </c>
      <c r="G152" s="90">
        <v>0</v>
      </c>
      <c r="H152" s="71">
        <f t="shared" si="35"/>
        <v>0</v>
      </c>
      <c r="I152" s="70">
        <f t="shared" ref="I152:I172" si="36">C152+H152</f>
        <v>0</v>
      </c>
    </row>
    <row r="153" spans="2:9" x14ac:dyDescent="0.2">
      <c r="B153" s="13" t="s">
        <v>91</v>
      </c>
      <c r="C153" s="70">
        <v>0</v>
      </c>
      <c r="D153" s="70">
        <v>0</v>
      </c>
      <c r="E153" s="70">
        <v>0</v>
      </c>
      <c r="F153" s="70">
        <v>0</v>
      </c>
      <c r="G153" s="90">
        <v>0</v>
      </c>
      <c r="H153" s="71">
        <f t="shared" si="35"/>
        <v>0</v>
      </c>
      <c r="I153" s="70">
        <f t="shared" si="36"/>
        <v>0</v>
      </c>
    </row>
    <row r="154" spans="2:9" x14ac:dyDescent="0.2">
      <c r="B154" s="13" t="s">
        <v>92</v>
      </c>
      <c r="C154" s="70">
        <v>0</v>
      </c>
      <c r="D154" s="70">
        <v>0</v>
      </c>
      <c r="E154" s="70">
        <v>0</v>
      </c>
      <c r="F154" s="70">
        <v>0</v>
      </c>
      <c r="G154" s="90">
        <v>0</v>
      </c>
      <c r="H154" s="71">
        <f t="shared" si="35"/>
        <v>0</v>
      </c>
      <c r="I154" s="70">
        <f t="shared" si="36"/>
        <v>0</v>
      </c>
    </row>
    <row r="155" spans="2:9" x14ac:dyDescent="0.2">
      <c r="B155" s="13" t="s">
        <v>93</v>
      </c>
      <c r="C155" s="70">
        <v>0</v>
      </c>
      <c r="D155" s="70">
        <v>0</v>
      </c>
      <c r="E155" s="70">
        <v>0</v>
      </c>
      <c r="F155" s="70">
        <v>0</v>
      </c>
      <c r="G155" s="90">
        <v>0</v>
      </c>
      <c r="H155" s="71">
        <f t="shared" si="35"/>
        <v>0</v>
      </c>
      <c r="I155" s="70">
        <f t="shared" si="36"/>
        <v>0</v>
      </c>
    </row>
    <row r="156" spans="2:9" x14ac:dyDescent="0.2">
      <c r="B156" s="93" t="s">
        <v>157</v>
      </c>
      <c r="C156" s="70">
        <v>0</v>
      </c>
      <c r="D156" s="70">
        <v>0</v>
      </c>
      <c r="E156" s="70">
        <v>0</v>
      </c>
      <c r="F156" s="70">
        <v>0</v>
      </c>
      <c r="G156" s="90">
        <v>0</v>
      </c>
      <c r="H156" s="71">
        <f t="shared" si="35"/>
        <v>0</v>
      </c>
      <c r="I156" s="70"/>
    </row>
    <row r="157" spans="2:9" x14ac:dyDescent="0.2">
      <c r="B157" s="13" t="s">
        <v>94</v>
      </c>
      <c r="C157" s="70">
        <v>0</v>
      </c>
      <c r="D157" s="70">
        <v>0</v>
      </c>
      <c r="E157" s="70">
        <v>0</v>
      </c>
      <c r="F157" s="70">
        <v>0</v>
      </c>
      <c r="G157" s="90">
        <v>0</v>
      </c>
      <c r="H157" s="71">
        <f t="shared" si="35"/>
        <v>0</v>
      </c>
      <c r="I157" s="70">
        <f t="shared" si="36"/>
        <v>0</v>
      </c>
    </row>
    <row r="158" spans="2:9" x14ac:dyDescent="0.2">
      <c r="B158" s="13" t="s">
        <v>95</v>
      </c>
      <c r="C158" s="70">
        <v>0</v>
      </c>
      <c r="D158" s="70">
        <v>0</v>
      </c>
      <c r="E158" s="70">
        <v>0</v>
      </c>
      <c r="F158" s="70">
        <v>0</v>
      </c>
      <c r="G158" s="90">
        <v>0</v>
      </c>
      <c r="H158" s="71">
        <f t="shared" si="35"/>
        <v>0</v>
      </c>
      <c r="I158" s="70">
        <f t="shared" si="36"/>
        <v>0</v>
      </c>
    </row>
    <row r="159" spans="2:9" x14ac:dyDescent="0.2">
      <c r="B159" s="14" t="s">
        <v>96</v>
      </c>
      <c r="C159" s="69">
        <f t="shared" ref="C159:H159" si="37">SUM(C160:C162)</f>
        <v>4000000</v>
      </c>
      <c r="D159" s="69">
        <f t="shared" si="37"/>
        <v>6200000</v>
      </c>
      <c r="E159" s="69">
        <f t="shared" si="37"/>
        <v>-4000000</v>
      </c>
      <c r="F159" s="69">
        <f t="shared" si="37"/>
        <v>10000000</v>
      </c>
      <c r="G159" s="69">
        <f t="shared" si="37"/>
        <v>0</v>
      </c>
      <c r="H159" s="69">
        <f t="shared" si="37"/>
        <v>12200000</v>
      </c>
      <c r="I159" s="69">
        <f t="shared" si="36"/>
        <v>16200000</v>
      </c>
    </row>
    <row r="160" spans="2:9" x14ac:dyDescent="0.2">
      <c r="B160" s="13" t="s">
        <v>97</v>
      </c>
      <c r="C160" s="70">
        <v>0</v>
      </c>
      <c r="D160" s="70">
        <v>0</v>
      </c>
      <c r="E160" s="70">
        <v>0</v>
      </c>
      <c r="F160" s="70">
        <v>0</v>
      </c>
      <c r="G160" s="90">
        <v>0</v>
      </c>
      <c r="H160" s="71">
        <f t="shared" ref="H160:H162" si="38">SUM(D160:G160)</f>
        <v>0</v>
      </c>
      <c r="I160" s="70">
        <f t="shared" si="36"/>
        <v>0</v>
      </c>
    </row>
    <row r="161" spans="2:9" x14ac:dyDescent="0.2">
      <c r="B161" s="13" t="s">
        <v>98</v>
      </c>
      <c r="C161" s="70">
        <v>0</v>
      </c>
      <c r="D161" s="70">
        <v>0</v>
      </c>
      <c r="E161" s="70">
        <v>0</v>
      </c>
      <c r="F161" s="70">
        <v>0</v>
      </c>
      <c r="G161" s="90">
        <v>0</v>
      </c>
      <c r="H161" s="71">
        <f t="shared" si="38"/>
        <v>0</v>
      </c>
      <c r="I161" s="70">
        <f t="shared" si="36"/>
        <v>0</v>
      </c>
    </row>
    <row r="162" spans="2:9" x14ac:dyDescent="0.2">
      <c r="B162" s="13" t="s">
        <v>99</v>
      </c>
      <c r="C162" s="71">
        <v>4000000</v>
      </c>
      <c r="D162" s="71">
        <v>6200000</v>
      </c>
      <c r="E162" s="71">
        <v>-4000000</v>
      </c>
      <c r="F162" s="71">
        <v>10000000</v>
      </c>
      <c r="G162" s="71">
        <v>0</v>
      </c>
      <c r="H162" s="71">
        <f t="shared" si="38"/>
        <v>12200000</v>
      </c>
      <c r="I162" s="71">
        <f t="shared" si="36"/>
        <v>16200000</v>
      </c>
    </row>
    <row r="163" spans="2:9" x14ac:dyDescent="0.2">
      <c r="B163" s="14" t="s">
        <v>100</v>
      </c>
      <c r="C163" s="69">
        <f t="shared" ref="C163:H163" si="39">SUM(C164:C170)</f>
        <v>0</v>
      </c>
      <c r="D163" s="69">
        <f t="shared" si="39"/>
        <v>0</v>
      </c>
      <c r="E163" s="69">
        <f t="shared" si="39"/>
        <v>0</v>
      </c>
      <c r="F163" s="69">
        <f t="shared" si="39"/>
        <v>0</v>
      </c>
      <c r="G163" s="69">
        <f t="shared" si="39"/>
        <v>0</v>
      </c>
      <c r="H163" s="69">
        <f t="shared" si="39"/>
        <v>0</v>
      </c>
      <c r="I163" s="69">
        <f t="shared" si="36"/>
        <v>0</v>
      </c>
    </row>
    <row r="164" spans="2:9" x14ac:dyDescent="0.2">
      <c r="B164" s="13" t="s">
        <v>101</v>
      </c>
      <c r="C164" s="70">
        <v>0</v>
      </c>
      <c r="D164" s="70">
        <v>0</v>
      </c>
      <c r="E164" s="70">
        <v>0</v>
      </c>
      <c r="F164" s="70">
        <v>0</v>
      </c>
      <c r="G164" s="90">
        <v>0</v>
      </c>
      <c r="H164" s="71">
        <f t="shared" ref="H164:H170" si="40">SUM(D164:G164)</f>
        <v>0</v>
      </c>
      <c r="I164" s="70">
        <f t="shared" si="36"/>
        <v>0</v>
      </c>
    </row>
    <row r="165" spans="2:9" x14ac:dyDescent="0.2">
      <c r="B165" s="13" t="s">
        <v>102</v>
      </c>
      <c r="C165" s="70">
        <v>0</v>
      </c>
      <c r="D165" s="70">
        <v>0</v>
      </c>
      <c r="E165" s="70">
        <v>0</v>
      </c>
      <c r="F165" s="70">
        <v>0</v>
      </c>
      <c r="G165" s="90">
        <v>0</v>
      </c>
      <c r="H165" s="71">
        <f t="shared" si="40"/>
        <v>0</v>
      </c>
      <c r="I165" s="70">
        <f t="shared" si="36"/>
        <v>0</v>
      </c>
    </row>
    <row r="166" spans="2:9" x14ac:dyDescent="0.2">
      <c r="B166" s="13" t="s">
        <v>103</v>
      </c>
      <c r="C166" s="70">
        <v>0</v>
      </c>
      <c r="D166" s="70">
        <v>0</v>
      </c>
      <c r="E166" s="70">
        <v>0</v>
      </c>
      <c r="F166" s="70">
        <v>0</v>
      </c>
      <c r="G166" s="90">
        <v>0</v>
      </c>
      <c r="H166" s="71">
        <f t="shared" si="40"/>
        <v>0</v>
      </c>
      <c r="I166" s="70">
        <f t="shared" si="36"/>
        <v>0</v>
      </c>
    </row>
    <row r="167" spans="2:9" x14ac:dyDescent="0.2">
      <c r="B167" s="15" t="s">
        <v>104</v>
      </c>
      <c r="C167" s="70">
        <v>0</v>
      </c>
      <c r="D167" s="70">
        <v>0</v>
      </c>
      <c r="E167" s="70">
        <v>0</v>
      </c>
      <c r="F167" s="70">
        <v>0</v>
      </c>
      <c r="G167" s="90">
        <v>0</v>
      </c>
      <c r="H167" s="71">
        <f t="shared" si="40"/>
        <v>0</v>
      </c>
      <c r="I167" s="70">
        <f t="shared" si="36"/>
        <v>0</v>
      </c>
    </row>
    <row r="168" spans="2:9" x14ac:dyDescent="0.2">
      <c r="B168" s="13" t="s">
        <v>105</v>
      </c>
      <c r="C168" s="70">
        <v>0</v>
      </c>
      <c r="D168" s="70">
        <v>0</v>
      </c>
      <c r="E168" s="70">
        <v>0</v>
      </c>
      <c r="F168" s="70">
        <v>0</v>
      </c>
      <c r="G168" s="90">
        <v>0</v>
      </c>
      <c r="H168" s="71">
        <f t="shared" si="40"/>
        <v>0</v>
      </c>
      <c r="I168" s="70">
        <f t="shared" si="36"/>
        <v>0</v>
      </c>
    </row>
    <row r="169" spans="2:9" x14ac:dyDescent="0.2">
      <c r="B169" s="13" t="s">
        <v>106</v>
      </c>
      <c r="C169" s="70">
        <v>0</v>
      </c>
      <c r="D169" s="70">
        <v>0</v>
      </c>
      <c r="E169" s="70">
        <v>0</v>
      </c>
      <c r="F169" s="70">
        <v>0</v>
      </c>
      <c r="G169" s="90">
        <v>0</v>
      </c>
      <c r="H169" s="71">
        <f t="shared" si="40"/>
        <v>0</v>
      </c>
      <c r="I169" s="70">
        <f t="shared" si="36"/>
        <v>0</v>
      </c>
    </row>
    <row r="170" spans="2:9" x14ac:dyDescent="0.2">
      <c r="B170" s="13" t="s">
        <v>107</v>
      </c>
      <c r="C170" s="70">
        <v>0</v>
      </c>
      <c r="D170" s="70">
        <v>0</v>
      </c>
      <c r="E170" s="70">
        <v>0</v>
      </c>
      <c r="F170" s="70">
        <v>0</v>
      </c>
      <c r="G170" s="90">
        <v>0</v>
      </c>
      <c r="H170" s="71">
        <f t="shared" si="40"/>
        <v>0</v>
      </c>
      <c r="I170" s="70">
        <f t="shared" si="36"/>
        <v>0</v>
      </c>
    </row>
    <row r="171" spans="2:9" x14ac:dyDescent="0.2">
      <c r="B171" s="8"/>
      <c r="C171" s="77"/>
      <c r="D171" s="77"/>
      <c r="E171" s="77"/>
      <c r="F171" s="77"/>
      <c r="G171" s="92"/>
      <c r="H171" s="77"/>
      <c r="I171" s="77"/>
    </row>
    <row r="172" spans="2:9" x14ac:dyDescent="0.2">
      <c r="B172" s="12" t="s">
        <v>109</v>
      </c>
      <c r="C172" s="78">
        <f t="shared" ref="C172:H172" si="41">C22+C97</f>
        <v>967507619</v>
      </c>
      <c r="D172" s="78">
        <f t="shared" si="41"/>
        <v>9771123191.8400002</v>
      </c>
      <c r="E172" s="78">
        <f t="shared" si="41"/>
        <v>-9616422545.3100014</v>
      </c>
      <c r="F172" s="78">
        <f t="shared" si="41"/>
        <v>251478440.62</v>
      </c>
      <c r="G172" s="78">
        <f t="shared" si="41"/>
        <v>-251478440.62</v>
      </c>
      <c r="H172" s="78">
        <f t="shared" si="41"/>
        <v>154700646.53000054</v>
      </c>
      <c r="I172" s="78">
        <f t="shared" si="36"/>
        <v>1122208265.5300004</v>
      </c>
    </row>
    <row r="173" spans="2:9" x14ac:dyDescent="0.2">
      <c r="B173" s="9"/>
      <c r="C173" s="4"/>
      <c r="D173" s="4"/>
      <c r="E173" s="4"/>
      <c r="F173" s="4"/>
      <c r="G173" s="4"/>
      <c r="H173" s="4"/>
      <c r="I173" s="4"/>
    </row>
    <row r="175" spans="2:9" x14ac:dyDescent="0.2">
      <c r="C175" s="96"/>
      <c r="D175" s="96"/>
      <c r="E175" s="73"/>
      <c r="F175" s="73"/>
      <c r="G175" s="73"/>
      <c r="H175" s="73"/>
      <c r="I175" s="96"/>
    </row>
    <row r="176" spans="2:9" x14ac:dyDescent="0.2">
      <c r="C176" s="95"/>
      <c r="D176" s="95"/>
      <c r="E176" s="95"/>
      <c r="F176" s="95"/>
      <c r="G176" s="95"/>
      <c r="H176" s="95"/>
      <c r="I176" s="95"/>
    </row>
    <row r="177" spans="3:9" x14ac:dyDescent="0.2">
      <c r="C177"/>
      <c r="D177"/>
      <c r="E177"/>
      <c r="F177"/>
      <c r="G177"/>
      <c r="H177"/>
      <c r="I177"/>
    </row>
    <row r="178" spans="3:9" x14ac:dyDescent="0.2">
      <c r="D178" s="72"/>
      <c r="E178" s="72"/>
      <c r="F178" s="72"/>
    </row>
    <row r="180" spans="3:9" x14ac:dyDescent="0.2">
      <c r="D180" s="72"/>
    </row>
  </sheetData>
  <protectedRanges>
    <protectedRange sqref="I22:I172" name="Rango1_2"/>
    <protectedRange sqref="C22:H22" name="Rango1_2_1"/>
    <protectedRange sqref="C97:H97" name="Rango1_2_2"/>
  </protectedRanges>
  <mergeCells count="12">
    <mergeCell ref="B17:I17"/>
    <mergeCell ref="B18:I18"/>
    <mergeCell ref="B19:I19"/>
    <mergeCell ref="D20:H20"/>
    <mergeCell ref="B1:D1"/>
    <mergeCell ref="B2:D2"/>
    <mergeCell ref="B3:D3"/>
    <mergeCell ref="B15:I15"/>
    <mergeCell ref="B16:I16"/>
    <mergeCell ref="B12:F12"/>
    <mergeCell ref="B7:F7"/>
    <mergeCell ref="B8:F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showGridLines="0" workbookViewId="0">
      <selection activeCell="F3" sqref="F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53.83203125" style="1" customWidth="1"/>
    <col min="4" max="5" width="16.6640625" style="1" bestFit="1" customWidth="1"/>
    <col min="6" max="6" width="16.33203125" style="1" customWidth="1"/>
    <col min="7" max="8" width="12" style="1"/>
    <col min="9" max="9" width="14" style="1" bestFit="1" customWidth="1"/>
    <col min="10" max="10" width="14.83203125" style="1" bestFit="1" customWidth="1"/>
    <col min="11" max="11" width="19.6640625" style="1" bestFit="1" customWidth="1"/>
    <col min="12" max="12" width="21.1640625" style="1" bestFit="1" customWidth="1"/>
    <col min="13" max="16384" width="12" style="1"/>
  </cols>
  <sheetData>
    <row r="1" spans="1:13" x14ac:dyDescent="0.2">
      <c r="B1" s="103" t="str">
        <f>'Notas de Disciplina Financiera'!A1</f>
        <v>Municipio de Guanajuato</v>
      </c>
      <c r="C1" s="103"/>
      <c r="D1" s="103"/>
      <c r="E1" s="36" t="s">
        <v>0</v>
      </c>
      <c r="F1" s="37">
        <f>'Notas de Disciplina Financiera'!D1</f>
        <v>2025</v>
      </c>
    </row>
    <row r="2" spans="1:13" x14ac:dyDescent="0.2">
      <c r="B2" s="103" t="s">
        <v>1</v>
      </c>
      <c r="C2" s="103"/>
      <c r="D2" s="103"/>
      <c r="E2" s="36" t="s">
        <v>2</v>
      </c>
      <c r="F2" s="37" t="str">
        <f>'Notas de Disciplina Financiera'!D2</f>
        <v>Anual</v>
      </c>
    </row>
    <row r="3" spans="1:13" x14ac:dyDescent="0.2">
      <c r="B3" s="103" t="str">
        <f>'Notas de Disciplina Financiera'!A3</f>
        <v>Correspondiente del 1 de Enero al 31 de Diciembre de 2025</v>
      </c>
      <c r="C3" s="103"/>
      <c r="D3" s="103"/>
      <c r="E3" s="36" t="s">
        <v>3</v>
      </c>
      <c r="F3" s="37">
        <f>'Notas de Disciplina Financiera'!D3</f>
        <v>4</v>
      </c>
    </row>
    <row r="5" spans="1:13" x14ac:dyDescent="0.2">
      <c r="C5" s="39" t="s">
        <v>110</v>
      </c>
    </row>
    <row r="6" spans="1:13" x14ac:dyDescent="0.2">
      <c r="C6" s="1" t="s">
        <v>142</v>
      </c>
    </row>
    <row r="7" spans="1:13" x14ac:dyDescent="0.2">
      <c r="C7" s="39" t="s">
        <v>148</v>
      </c>
    </row>
    <row r="8" spans="1:13" ht="12" thickBot="1" x14ac:dyDescent="0.25">
      <c r="C8" s="39"/>
    </row>
    <row r="9" spans="1:13" x14ac:dyDescent="0.2">
      <c r="B9" s="122" t="str">
        <f>B1</f>
        <v>Municipio de Guanajuato</v>
      </c>
      <c r="C9" s="123"/>
      <c r="D9" s="123"/>
      <c r="E9" s="123"/>
      <c r="F9" s="124"/>
    </row>
    <row r="10" spans="1:13" x14ac:dyDescent="0.2">
      <c r="B10" s="125" t="s">
        <v>111</v>
      </c>
      <c r="C10" s="126"/>
      <c r="D10" s="126"/>
      <c r="E10" s="126"/>
      <c r="F10" s="127"/>
    </row>
    <row r="11" spans="1:13" ht="12" x14ac:dyDescent="0.2">
      <c r="B11" s="128" t="s">
        <v>158</v>
      </c>
      <c r="C11" s="129"/>
      <c r="D11" s="129"/>
      <c r="E11" s="129"/>
      <c r="F11" s="130"/>
      <c r="H11"/>
      <c r="I11"/>
      <c r="J11"/>
      <c r="K11"/>
      <c r="L11"/>
      <c r="M11"/>
    </row>
    <row r="12" spans="1:13" ht="22.5" x14ac:dyDescent="0.2">
      <c r="B12" s="118" t="s">
        <v>112</v>
      </c>
      <c r="C12" s="120" t="s">
        <v>113</v>
      </c>
      <c r="D12" s="61" t="s">
        <v>114</v>
      </c>
      <c r="E12" s="61" t="s">
        <v>115</v>
      </c>
      <c r="F12" s="62" t="s">
        <v>116</v>
      </c>
      <c r="H12"/>
      <c r="I12"/>
      <c r="J12"/>
      <c r="K12"/>
      <c r="L12"/>
      <c r="M12"/>
    </row>
    <row r="13" spans="1:13" ht="12" x14ac:dyDescent="0.2">
      <c r="A13" s="38"/>
      <c r="B13" s="119"/>
      <c r="C13" s="121"/>
      <c r="D13" s="61" t="s">
        <v>117</v>
      </c>
      <c r="E13" s="61" t="s">
        <v>118</v>
      </c>
      <c r="F13" s="62" t="s">
        <v>119</v>
      </c>
      <c r="H13"/>
      <c r="I13"/>
      <c r="J13"/>
      <c r="K13"/>
      <c r="L13"/>
      <c r="M13"/>
    </row>
    <row r="14" spans="1:13" ht="12" x14ac:dyDescent="0.2">
      <c r="B14" s="47"/>
      <c r="C14" s="48" t="s">
        <v>120</v>
      </c>
      <c r="D14" s="49">
        <f>SUM(D15:D23)</f>
        <v>806541510.97000003</v>
      </c>
      <c r="E14" s="86">
        <f t="shared" ref="E14" si="0">SUM(E15:E23)</f>
        <v>751308585.84000015</v>
      </c>
      <c r="F14" s="50">
        <f>D14-E14</f>
        <v>55232925.129999876</v>
      </c>
      <c r="H14"/>
      <c r="I14"/>
      <c r="J14"/>
      <c r="K14"/>
      <c r="L14"/>
      <c r="M14"/>
    </row>
    <row r="15" spans="1:13" ht="12" x14ac:dyDescent="0.2">
      <c r="B15" s="51">
        <v>1000</v>
      </c>
      <c r="C15" s="52" t="s">
        <v>121</v>
      </c>
      <c r="D15" s="53">
        <v>430087870.56999999</v>
      </c>
      <c r="E15" s="53">
        <v>405850599.01999998</v>
      </c>
      <c r="F15" s="54">
        <f>D15-E15</f>
        <v>24237271.550000012</v>
      </c>
      <c r="H15"/>
      <c r="I15"/>
      <c r="J15"/>
      <c r="K15"/>
      <c r="L15"/>
      <c r="M15"/>
    </row>
    <row r="16" spans="1:13" ht="12" x14ac:dyDescent="0.2">
      <c r="B16" s="51">
        <v>2000</v>
      </c>
      <c r="C16" s="52" t="s">
        <v>122</v>
      </c>
      <c r="D16" s="53">
        <v>79024669.390000001</v>
      </c>
      <c r="E16" s="53">
        <v>72464153.540000007</v>
      </c>
      <c r="F16" s="54">
        <f t="shared" ref="F16:F33" si="1">D16-E16</f>
        <v>6560515.849999994</v>
      </c>
      <c r="H16"/>
      <c r="I16"/>
      <c r="J16"/>
      <c r="K16"/>
      <c r="L16"/>
      <c r="M16"/>
    </row>
    <row r="17" spans="2:13" ht="12" x14ac:dyDescent="0.2">
      <c r="B17" s="51">
        <v>3000</v>
      </c>
      <c r="C17" s="52" t="s">
        <v>123</v>
      </c>
      <c r="D17" s="53">
        <v>130081612.26000001</v>
      </c>
      <c r="E17" s="53">
        <v>121036123.01000001</v>
      </c>
      <c r="F17" s="54">
        <f t="shared" si="1"/>
        <v>9045489.25</v>
      </c>
      <c r="H17"/>
      <c r="I17"/>
      <c r="J17"/>
      <c r="K17"/>
      <c r="L17"/>
      <c r="M17"/>
    </row>
    <row r="18" spans="2:13" ht="12" x14ac:dyDescent="0.2">
      <c r="B18" s="51">
        <v>4000</v>
      </c>
      <c r="C18" s="52" t="s">
        <v>124</v>
      </c>
      <c r="D18" s="53">
        <v>96264806.760000005</v>
      </c>
      <c r="E18" s="53">
        <v>84897183.859999999</v>
      </c>
      <c r="F18" s="54">
        <f t="shared" si="1"/>
        <v>11367622.900000006</v>
      </c>
      <c r="H18"/>
      <c r="I18"/>
      <c r="J18"/>
      <c r="K18"/>
      <c r="L18"/>
      <c r="M18"/>
    </row>
    <row r="19" spans="2:13" ht="12" x14ac:dyDescent="0.2">
      <c r="B19" s="51">
        <v>5000</v>
      </c>
      <c r="C19" s="52" t="s">
        <v>125</v>
      </c>
      <c r="D19" s="53">
        <v>1211193.5900000001</v>
      </c>
      <c r="E19" s="53">
        <v>523474.32</v>
      </c>
      <c r="F19" s="54">
        <f t="shared" si="1"/>
        <v>687719.27</v>
      </c>
      <c r="H19"/>
      <c r="I19"/>
      <c r="J19"/>
      <c r="K19"/>
      <c r="L19"/>
      <c r="M19"/>
    </row>
    <row r="20" spans="2:13" ht="12" x14ac:dyDescent="0.2">
      <c r="B20" s="51">
        <v>6000</v>
      </c>
      <c r="C20" s="52" t="s">
        <v>126</v>
      </c>
      <c r="D20" s="53">
        <v>67529258.400000006</v>
      </c>
      <c r="E20" s="53">
        <v>64194952.090000004</v>
      </c>
      <c r="F20" s="54">
        <f t="shared" si="1"/>
        <v>3334306.3100000024</v>
      </c>
      <c r="H20"/>
      <c r="I20"/>
      <c r="J20"/>
      <c r="K20"/>
      <c r="L20"/>
      <c r="M20"/>
    </row>
    <row r="21" spans="2:13" ht="12" x14ac:dyDescent="0.2">
      <c r="B21" s="51">
        <v>7000</v>
      </c>
      <c r="C21" s="52" t="s">
        <v>127</v>
      </c>
      <c r="D21" s="53">
        <v>0</v>
      </c>
      <c r="E21" s="53">
        <v>0</v>
      </c>
      <c r="F21" s="54">
        <f t="shared" si="1"/>
        <v>0</v>
      </c>
      <c r="H21"/>
      <c r="I21"/>
      <c r="J21"/>
      <c r="K21"/>
      <c r="L21"/>
      <c r="M21"/>
    </row>
    <row r="22" spans="2:13" ht="12" x14ac:dyDescent="0.2">
      <c r="B22" s="51">
        <v>8000</v>
      </c>
      <c r="C22" s="52" t="s">
        <v>128</v>
      </c>
      <c r="D22" s="53">
        <v>2342100</v>
      </c>
      <c r="E22" s="53">
        <v>2342100</v>
      </c>
      <c r="F22" s="54">
        <f t="shared" si="1"/>
        <v>0</v>
      </c>
      <c r="H22"/>
      <c r="I22"/>
      <c r="J22"/>
      <c r="K22"/>
      <c r="L22"/>
      <c r="M22"/>
    </row>
    <row r="23" spans="2:13" ht="12" x14ac:dyDescent="0.2">
      <c r="B23" s="51">
        <v>9000</v>
      </c>
      <c r="C23" s="52" t="s">
        <v>129</v>
      </c>
      <c r="D23" s="53">
        <v>0</v>
      </c>
      <c r="E23" s="53">
        <v>0</v>
      </c>
      <c r="F23" s="54">
        <f t="shared" si="1"/>
        <v>0</v>
      </c>
      <c r="H23"/>
      <c r="I23"/>
      <c r="J23"/>
      <c r="K23"/>
      <c r="L23"/>
      <c r="M23"/>
    </row>
    <row r="24" spans="2:13" ht="12" x14ac:dyDescent="0.2">
      <c r="B24" s="51"/>
      <c r="C24" s="55" t="s">
        <v>130</v>
      </c>
      <c r="D24" s="56">
        <f>SUM(D25:D33)</f>
        <v>292665702.42000002</v>
      </c>
      <c r="E24" s="87">
        <f t="shared" ref="E24" si="2">SUM(E25:E33)</f>
        <v>265962166.67000002</v>
      </c>
      <c r="F24" s="57">
        <f>D24-E24</f>
        <v>26703535.75</v>
      </c>
      <c r="H24"/>
      <c r="I24"/>
      <c r="J24"/>
      <c r="K24"/>
      <c r="L24"/>
      <c r="M24"/>
    </row>
    <row r="25" spans="2:13" ht="12" x14ac:dyDescent="0.2">
      <c r="B25" s="51">
        <v>1000</v>
      </c>
      <c r="C25" s="52" t="s">
        <v>121</v>
      </c>
      <c r="D25" s="53">
        <v>159758067.12</v>
      </c>
      <c r="E25" s="53">
        <v>156254754.84</v>
      </c>
      <c r="F25" s="54">
        <f t="shared" si="1"/>
        <v>3503312.2800000012</v>
      </c>
      <c r="H25"/>
      <c r="I25"/>
      <c r="J25"/>
      <c r="K25"/>
      <c r="L25"/>
      <c r="M25"/>
    </row>
    <row r="26" spans="2:13" ht="12" x14ac:dyDescent="0.2">
      <c r="B26" s="51">
        <v>2000</v>
      </c>
      <c r="C26" s="52" t="s">
        <v>122</v>
      </c>
      <c r="D26" s="53">
        <v>5371820.71</v>
      </c>
      <c r="E26" s="53">
        <v>5224269.29</v>
      </c>
      <c r="F26" s="54">
        <f t="shared" si="1"/>
        <v>147551.41999999993</v>
      </c>
      <c r="H26"/>
      <c r="I26"/>
      <c r="J26"/>
      <c r="K26"/>
      <c r="L26"/>
      <c r="M26"/>
    </row>
    <row r="27" spans="2:13" ht="12" x14ac:dyDescent="0.2">
      <c r="B27" s="51">
        <v>3000</v>
      </c>
      <c r="C27" s="52" t="s">
        <v>123</v>
      </c>
      <c r="D27" s="53">
        <v>30145202.07</v>
      </c>
      <c r="E27" s="53">
        <v>28682708.68</v>
      </c>
      <c r="F27" s="54">
        <f t="shared" si="1"/>
        <v>1462493.3900000006</v>
      </c>
      <c r="H27"/>
      <c r="I27"/>
      <c r="J27"/>
      <c r="K27"/>
      <c r="L27"/>
      <c r="M27"/>
    </row>
    <row r="28" spans="2:13" ht="12" x14ac:dyDescent="0.2">
      <c r="B28" s="51">
        <v>4000</v>
      </c>
      <c r="C28" s="52" t="s">
        <v>124</v>
      </c>
      <c r="D28" s="53">
        <v>5406044.21</v>
      </c>
      <c r="E28" s="53">
        <v>5406044.21</v>
      </c>
      <c r="F28" s="54">
        <f t="shared" si="1"/>
        <v>0</v>
      </c>
      <c r="H28"/>
      <c r="I28"/>
      <c r="J28"/>
      <c r="K28"/>
      <c r="L28"/>
      <c r="M28"/>
    </row>
    <row r="29" spans="2:13" ht="12" x14ac:dyDescent="0.2">
      <c r="B29" s="51">
        <v>5000</v>
      </c>
      <c r="C29" s="52" t="s">
        <v>125</v>
      </c>
      <c r="D29" s="53">
        <v>32900</v>
      </c>
      <c r="E29" s="53">
        <v>32900</v>
      </c>
      <c r="F29" s="54">
        <f t="shared" si="1"/>
        <v>0</v>
      </c>
      <c r="H29"/>
      <c r="I29"/>
      <c r="J29"/>
      <c r="K29"/>
      <c r="L29"/>
      <c r="M29"/>
    </row>
    <row r="30" spans="2:13" ht="12" x14ac:dyDescent="0.2">
      <c r="B30" s="51">
        <v>6000</v>
      </c>
      <c r="C30" s="52" t="s">
        <v>126</v>
      </c>
      <c r="D30" s="53">
        <v>75814833.859999999</v>
      </c>
      <c r="E30" s="53">
        <v>55838338.659999996</v>
      </c>
      <c r="F30" s="54">
        <f t="shared" si="1"/>
        <v>19976495.200000003</v>
      </c>
      <c r="H30"/>
      <c r="I30"/>
      <c r="J30"/>
      <c r="K30"/>
      <c r="L30"/>
      <c r="M30"/>
    </row>
    <row r="31" spans="2:13" ht="12" x14ac:dyDescent="0.2">
      <c r="B31" s="51">
        <v>7000</v>
      </c>
      <c r="C31" s="52" t="s">
        <v>127</v>
      </c>
      <c r="D31" s="53">
        <v>0</v>
      </c>
      <c r="E31" s="53">
        <v>0</v>
      </c>
      <c r="F31" s="54">
        <f t="shared" si="1"/>
        <v>0</v>
      </c>
      <c r="H31"/>
      <c r="I31"/>
      <c r="J31"/>
      <c r="K31"/>
      <c r="L31"/>
      <c r="M31"/>
    </row>
    <row r="32" spans="2:13" ht="12" x14ac:dyDescent="0.2">
      <c r="B32" s="51">
        <v>8000</v>
      </c>
      <c r="C32" s="52" t="s">
        <v>128</v>
      </c>
      <c r="D32" s="53">
        <v>16136834.449999999</v>
      </c>
      <c r="E32" s="53">
        <v>14523150.99</v>
      </c>
      <c r="F32" s="54">
        <f t="shared" si="1"/>
        <v>1613683.459999999</v>
      </c>
      <c r="H32"/>
      <c r="I32"/>
      <c r="J32"/>
      <c r="K32"/>
      <c r="L32"/>
      <c r="M32"/>
    </row>
    <row r="33" spans="2:13" ht="12" x14ac:dyDescent="0.2">
      <c r="B33" s="58">
        <v>9000</v>
      </c>
      <c r="C33" s="59" t="s">
        <v>129</v>
      </c>
      <c r="D33" s="60">
        <v>0</v>
      </c>
      <c r="E33" s="60">
        <v>0</v>
      </c>
      <c r="F33" s="54">
        <f t="shared" si="1"/>
        <v>0</v>
      </c>
      <c r="H33"/>
      <c r="I33"/>
      <c r="J33"/>
      <c r="K33"/>
      <c r="L33"/>
      <c r="M33"/>
    </row>
    <row r="34" spans="2:13" ht="12.75" thickBot="1" x14ac:dyDescent="0.25">
      <c r="B34" s="44"/>
      <c r="C34" s="88" t="s">
        <v>33</v>
      </c>
      <c r="D34" s="45">
        <f>D14+D24</f>
        <v>1099207213.3900001</v>
      </c>
      <c r="E34" s="45">
        <f>E14+E24</f>
        <v>1017270752.5100002</v>
      </c>
      <c r="F34" s="46">
        <f t="shared" ref="F34" si="3">F14+F24</f>
        <v>81936460.879999876</v>
      </c>
      <c r="H34"/>
      <c r="I34"/>
      <c r="J34"/>
      <c r="K34"/>
      <c r="L34"/>
      <c r="M34"/>
    </row>
    <row r="35" spans="2:13" ht="12" x14ac:dyDescent="0.2">
      <c r="H35"/>
      <c r="I35"/>
      <c r="J35"/>
      <c r="K35"/>
      <c r="L35"/>
      <c r="M35"/>
    </row>
    <row r="36" spans="2:13" ht="12" x14ac:dyDescent="0.2">
      <c r="C36" s="64"/>
      <c r="H36"/>
      <c r="I36"/>
      <c r="J36"/>
      <c r="K36"/>
      <c r="L36"/>
      <c r="M36"/>
    </row>
    <row r="37" spans="2:13" ht="12" x14ac:dyDescent="0.2">
      <c r="C37" s="64" t="s">
        <v>159</v>
      </c>
      <c r="D37" s="73"/>
      <c r="E37" s="73"/>
      <c r="H37"/>
      <c r="I37"/>
      <c r="J37"/>
      <c r="K37"/>
      <c r="L37"/>
      <c r="M37"/>
    </row>
    <row r="38" spans="2:13" ht="12" x14ac:dyDescent="0.2">
      <c r="C38" s="63" t="s">
        <v>160</v>
      </c>
      <c r="H38"/>
      <c r="I38"/>
      <c r="J38"/>
      <c r="K38"/>
      <c r="L38"/>
      <c r="M38"/>
    </row>
    <row r="39" spans="2:13" ht="12" x14ac:dyDescent="0.2">
      <c r="H39"/>
      <c r="I39"/>
      <c r="J39"/>
      <c r="K39"/>
      <c r="L39"/>
      <c r="M39"/>
    </row>
    <row r="40" spans="2:13" ht="12" x14ac:dyDescent="0.2">
      <c r="C40" s="67" t="s">
        <v>161</v>
      </c>
      <c r="H40"/>
      <c r="I40"/>
      <c r="J40"/>
      <c r="K40"/>
      <c r="L40"/>
      <c r="M40"/>
    </row>
    <row r="41" spans="2:13" ht="12" x14ac:dyDescent="0.2">
      <c r="C41" s="66"/>
      <c r="H41"/>
      <c r="I41"/>
      <c r="J41"/>
      <c r="K41"/>
      <c r="L41"/>
      <c r="M41"/>
    </row>
    <row r="42" spans="2:13" ht="12" x14ac:dyDescent="0.2">
      <c r="H42"/>
      <c r="I42"/>
      <c r="J42"/>
      <c r="K42"/>
      <c r="L42"/>
      <c r="M42"/>
    </row>
    <row r="43" spans="2:13" ht="12" x14ac:dyDescent="0.2">
      <c r="H43"/>
      <c r="I43"/>
      <c r="J43"/>
      <c r="K43"/>
      <c r="L43"/>
      <c r="M43"/>
    </row>
  </sheetData>
  <mergeCells count="8">
    <mergeCell ref="B12:B13"/>
    <mergeCell ref="C12:C13"/>
    <mergeCell ref="B1:D1"/>
    <mergeCell ref="B2:D2"/>
    <mergeCell ref="B3:D3"/>
    <mergeCell ref="B9:F9"/>
    <mergeCell ref="B10:F10"/>
    <mergeCell ref="B11:F11"/>
  </mergeCells>
  <hyperlinks>
    <hyperlink ref="C37" location="'NDF-03 (I)'!B30" display="Favor de ver el instructivo de esta nota (NDF-03):"/>
  </hyperlinks>
  <pageMargins left="0.7" right="0.7" top="0.75" bottom="0.75" header="0.3" footer="0.3"/>
  <ignoredErrors>
    <ignoredError sqref="D24:E2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showGridLines="0" workbookViewId="0">
      <selection activeCell="C17" sqref="C17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103" t="str">
        <f>'Notas de Disciplina Financiera'!A1</f>
        <v>Municipio de Guanajuato</v>
      </c>
      <c r="C1" s="103"/>
      <c r="D1" s="103"/>
      <c r="E1" s="36" t="s">
        <v>0</v>
      </c>
      <c r="F1" s="37">
        <f>'Notas de Disciplina Financiera'!D1</f>
        <v>2025</v>
      </c>
    </row>
    <row r="2" spans="1:6" x14ac:dyDescent="0.2">
      <c r="B2" s="103" t="s">
        <v>1</v>
      </c>
      <c r="C2" s="103"/>
      <c r="D2" s="103"/>
      <c r="E2" s="36" t="s">
        <v>2</v>
      </c>
      <c r="F2" s="37" t="str">
        <f>'Notas de Disciplina Financiera'!D2</f>
        <v>Anual</v>
      </c>
    </row>
    <row r="3" spans="1:6" x14ac:dyDescent="0.2">
      <c r="B3" s="103" t="str">
        <f>'Notas de Disciplina Financiera'!A3</f>
        <v>Correspondiente del 1 de Enero al 31 de Diciembre de 2025</v>
      </c>
      <c r="C3" s="103"/>
      <c r="D3" s="103"/>
      <c r="E3" s="36" t="s">
        <v>3</v>
      </c>
      <c r="F3" s="37">
        <f>'Notas de Disciplina Financiera'!D3</f>
        <v>4</v>
      </c>
    </row>
    <row r="5" spans="1:6" x14ac:dyDescent="0.2">
      <c r="B5" s="39"/>
      <c r="C5" s="39" t="s">
        <v>15</v>
      </c>
    </row>
    <row r="7" spans="1:6" x14ac:dyDescent="0.2">
      <c r="B7" s="39" t="s">
        <v>131</v>
      </c>
    </row>
    <row r="8" spans="1:6" x14ac:dyDescent="0.2">
      <c r="B8" s="41" t="s">
        <v>132</v>
      </c>
    </row>
    <row r="9" spans="1:6" x14ac:dyDescent="0.2">
      <c r="A9" s="38"/>
      <c r="B9" s="43" t="s">
        <v>133</v>
      </c>
    </row>
    <row r="10" spans="1:6" x14ac:dyDescent="0.2">
      <c r="B10" s="43" t="s">
        <v>134</v>
      </c>
    </row>
    <row r="13" spans="1:6" x14ac:dyDescent="0.2">
      <c r="B13" s="39" t="s">
        <v>153</v>
      </c>
    </row>
    <row r="14" spans="1:6" x14ac:dyDescent="0.2">
      <c r="B14" s="1" t="s">
        <v>143</v>
      </c>
    </row>
    <row r="16" spans="1:6" x14ac:dyDescent="0.2">
      <c r="B16" s="39" t="s">
        <v>148</v>
      </c>
    </row>
    <row r="17" spans="3:3" x14ac:dyDescent="0.2">
      <c r="C17" s="1" t="s">
        <v>164</v>
      </c>
    </row>
    <row r="18" spans="3:3" x14ac:dyDescent="0.2">
      <c r="C18" s="85" t="s">
        <v>146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workbookViewId="0">
      <selection activeCell="C16" sqref="C16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103" t="str">
        <f>'Notas de Disciplina Financiera'!A1</f>
        <v>Municipio de Guanajuato</v>
      </c>
      <c r="C1" s="103"/>
      <c r="D1" s="103"/>
      <c r="E1" s="36" t="s">
        <v>0</v>
      </c>
      <c r="F1" s="37">
        <f>'Notas de Disciplina Financiera'!D1</f>
        <v>2025</v>
      </c>
    </row>
    <row r="2" spans="1:6" x14ac:dyDescent="0.2">
      <c r="B2" s="103" t="s">
        <v>1</v>
      </c>
      <c r="C2" s="103"/>
      <c r="D2" s="103"/>
      <c r="E2" s="36" t="s">
        <v>2</v>
      </c>
      <c r="F2" s="37" t="str">
        <f>'Notas de Disciplina Financiera'!D2</f>
        <v>Anual</v>
      </c>
    </row>
    <row r="3" spans="1:6" x14ac:dyDescent="0.2">
      <c r="B3" s="103" t="str">
        <f>'Notas de Disciplina Financiera'!A3</f>
        <v>Correspondiente del 1 de Enero al 31 de Diciembre de 2025</v>
      </c>
      <c r="C3" s="103"/>
      <c r="D3" s="103"/>
      <c r="E3" s="36" t="s">
        <v>3</v>
      </c>
      <c r="F3" s="37">
        <f>'Notas de Disciplina Financiera'!D3</f>
        <v>4</v>
      </c>
    </row>
    <row r="5" spans="1:6" x14ac:dyDescent="0.2">
      <c r="B5" s="39"/>
      <c r="C5" s="39" t="s">
        <v>17</v>
      </c>
    </row>
    <row r="7" spans="1:6" x14ac:dyDescent="0.2">
      <c r="B7" s="1" t="s">
        <v>131</v>
      </c>
    </row>
    <row r="8" spans="1:6" x14ac:dyDescent="0.2">
      <c r="B8" s="41" t="s">
        <v>135</v>
      </c>
    </row>
    <row r="9" spans="1:6" x14ac:dyDescent="0.2">
      <c r="A9" s="38"/>
      <c r="B9" s="42" t="s">
        <v>136</v>
      </c>
    </row>
    <row r="10" spans="1:6" x14ac:dyDescent="0.2">
      <c r="B10" s="42" t="s">
        <v>137</v>
      </c>
    </row>
    <row r="13" spans="1:6" x14ac:dyDescent="0.2">
      <c r="C13" s="68" t="s">
        <v>144</v>
      </c>
    </row>
    <row r="15" spans="1:6" x14ac:dyDescent="0.2">
      <c r="B15" s="39" t="s">
        <v>154</v>
      </c>
    </row>
    <row r="16" spans="1:6" x14ac:dyDescent="0.2">
      <c r="C16" s="1" t="s">
        <v>164</v>
      </c>
    </row>
    <row r="17" spans="3:3" x14ac:dyDescent="0.2">
      <c r="C17" s="1" t="s">
        <v>155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tabSelected="1" workbookViewId="0">
      <selection activeCell="C14" sqref="C1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103" t="str">
        <f>'Notas de Disciplina Financiera'!A1</f>
        <v>Municipio de Guanajuato</v>
      </c>
      <c r="C1" s="103"/>
      <c r="D1" s="103"/>
      <c r="E1" s="36" t="s">
        <v>0</v>
      </c>
      <c r="F1" s="37">
        <f>'Notas de Disciplina Financiera'!D1</f>
        <v>2025</v>
      </c>
    </row>
    <row r="2" spans="1:6" x14ac:dyDescent="0.2">
      <c r="B2" s="103" t="s">
        <v>1</v>
      </c>
      <c r="C2" s="103"/>
      <c r="D2" s="103"/>
      <c r="E2" s="36" t="s">
        <v>2</v>
      </c>
      <c r="F2" s="37" t="str">
        <f>'Notas de Disciplina Financiera'!D2</f>
        <v>Anual</v>
      </c>
    </row>
    <row r="3" spans="1:6" x14ac:dyDescent="0.2">
      <c r="B3" s="103" t="str">
        <f>'Notas de Disciplina Financiera'!A3</f>
        <v>Correspondiente del 1 de Enero al 31 de Diciembre de 2025</v>
      </c>
      <c r="C3" s="103"/>
      <c r="D3" s="103"/>
      <c r="E3" s="36" t="s">
        <v>3</v>
      </c>
      <c r="F3" s="37">
        <f>'Notas de Disciplina Financiera'!D3</f>
        <v>4</v>
      </c>
    </row>
    <row r="5" spans="1:6" x14ac:dyDescent="0.2">
      <c r="B5" s="39"/>
      <c r="C5" s="39" t="s">
        <v>19</v>
      </c>
    </row>
    <row r="7" spans="1:6" x14ac:dyDescent="0.2">
      <c r="B7" s="1" t="s">
        <v>131</v>
      </c>
    </row>
    <row r="8" spans="1:6" x14ac:dyDescent="0.2">
      <c r="B8" s="41" t="s">
        <v>138</v>
      </c>
    </row>
    <row r="9" spans="1:6" x14ac:dyDescent="0.2">
      <c r="A9" s="38"/>
    </row>
    <row r="11" spans="1:6" x14ac:dyDescent="0.2">
      <c r="C11" s="68" t="s">
        <v>145</v>
      </c>
    </row>
    <row r="13" spans="1:6" x14ac:dyDescent="0.2">
      <c r="B13" s="39" t="s">
        <v>154</v>
      </c>
    </row>
    <row r="14" spans="1:6" x14ac:dyDescent="0.2">
      <c r="C14" s="1" t="s">
        <v>164</v>
      </c>
    </row>
    <row r="15" spans="1:6" x14ac:dyDescent="0.2">
      <c r="C15" s="85" t="s">
        <v>147</v>
      </c>
    </row>
    <row r="21" ht="9.6" customHeight="1" x14ac:dyDescent="0.2"/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741666-B467-42AD-81E5-1DC0D3595A63}">
  <ds:schemaRefs>
    <ds:schemaRef ds:uri="0c865bf4-0f22-4e4d-b041-7b0c1657e5a8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6aa8a68a-ab09-4ac8-a697-fdce915bc567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Eve</cp:lastModifiedBy>
  <cp:revision/>
  <dcterms:created xsi:type="dcterms:W3CDTF">2024-03-15T21:50:03Z</dcterms:created>
  <dcterms:modified xsi:type="dcterms:W3CDTF">2026-02-26T20:52:11Z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