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5\PUBLICACION CP 2025\MPIO\0347_ICP_MGTO_000_2500\Integración de la Cuenta Pública\SECTOR PARAMUNICIPAL INTEGRADO\"/>
    </mc:Choice>
  </mc:AlternateContent>
  <bookViews>
    <workbookView xWindow="0" yWindow="0" windowWidth="23040" windowHeight="9120"/>
  </bookViews>
  <sheets>
    <sheet name="ESF" sheetId="1" r:id="rId1"/>
    <sheet name="ACT" sheetId="3" r:id="rId2"/>
    <sheet name="VHP" sheetId="4" r:id="rId3"/>
    <sheet name="CSF" sheetId="5" r:id="rId4"/>
    <sheet name="EFE" sheetId="6" r:id="rId5"/>
  </sheets>
  <definedNames>
    <definedName name="_xlnm.Print_Area" localSheetId="1">ACT!$A$1:$C$71</definedName>
    <definedName name="_xlnm.Print_Area" localSheetId="3">CSF!$A$1:$C$66</definedName>
    <definedName name="_xlnm.Print_Area" localSheetId="4">EFE!$A$1:$C$75</definedName>
    <definedName name="_xlnm.Print_Area" localSheetId="0">ESF!$A$1:$F$57</definedName>
    <definedName name="_xlnm.Print_Area" localSheetId="2">VHP!$A$1:$F$47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6" l="1"/>
  <c r="C53" i="6"/>
  <c r="C46" i="6"/>
  <c r="C41" i="6"/>
  <c r="C21" i="6"/>
  <c r="C9" i="6"/>
  <c r="C55" i="3"/>
  <c r="C49" i="3"/>
  <c r="C45" i="3"/>
  <c r="C35" i="3"/>
  <c r="C31" i="3"/>
  <c r="C21" i="3"/>
  <c r="C18" i="3"/>
  <c r="C9" i="3"/>
  <c r="F47" i="1"/>
  <c r="F40" i="1"/>
  <c r="F35" i="1"/>
  <c r="F29" i="1"/>
  <c r="F19" i="1"/>
  <c r="C31" i="1"/>
  <c r="C18" i="1"/>
  <c r="C38" i="6" l="1"/>
  <c r="C50" i="6"/>
  <c r="C28" i="3"/>
  <c r="F31" i="1"/>
  <c r="C63" i="3"/>
  <c r="F51" i="1"/>
  <c r="C33" i="1"/>
  <c r="C64" i="6"/>
  <c r="B59" i="6"/>
  <c r="B53" i="6"/>
  <c r="B46" i="6"/>
  <c r="B41" i="6"/>
  <c r="B21" i="6"/>
  <c r="B9" i="6"/>
  <c r="C66" i="6" l="1"/>
  <c r="C65" i="3"/>
  <c r="F53" i="1"/>
  <c r="B64" i="6"/>
  <c r="B50" i="6"/>
  <c r="B38" i="6"/>
  <c r="B66" i="6" l="1"/>
  <c r="B55" i="5"/>
  <c r="C55" i="5"/>
  <c r="C50" i="5"/>
  <c r="B50" i="5"/>
  <c r="C40" i="5"/>
  <c r="B40" i="5"/>
  <c r="C30" i="5"/>
  <c r="B30" i="5"/>
  <c r="C18" i="5"/>
  <c r="B18" i="5"/>
  <c r="C9" i="5"/>
  <c r="B9" i="5"/>
  <c r="B29" i="5" l="1"/>
  <c r="C29" i="5"/>
  <c r="C48" i="5"/>
  <c r="B48" i="5"/>
  <c r="B8" i="5"/>
  <c r="C8" i="5"/>
  <c r="B55" i="3"/>
  <c r="B49" i="3"/>
  <c r="B45" i="3"/>
  <c r="B35" i="3"/>
  <c r="B31" i="3"/>
  <c r="B21" i="3"/>
  <c r="B18" i="3"/>
  <c r="B9" i="3"/>
  <c r="E47" i="1"/>
  <c r="E40" i="1"/>
  <c r="E35" i="1"/>
  <c r="E29" i="1"/>
  <c r="E19" i="1"/>
  <c r="B31" i="1"/>
  <c r="B18" i="1"/>
  <c r="B63" i="3" l="1"/>
  <c r="B28" i="3"/>
  <c r="E31" i="1"/>
  <c r="B33" i="1"/>
  <c r="E51" i="1"/>
  <c r="B65" i="3" l="1"/>
  <c r="E53" i="1"/>
  <c r="F34" i="4"/>
  <c r="F35" i="4"/>
  <c r="F36" i="4"/>
  <c r="F37" i="4"/>
  <c r="F33" i="4"/>
  <c r="D32" i="4"/>
  <c r="C32" i="4"/>
  <c r="F29" i="4"/>
  <c r="F30" i="4"/>
  <c r="F28" i="4"/>
  <c r="B27" i="4"/>
  <c r="F27" i="4" s="1"/>
  <c r="B9" i="4"/>
  <c r="B25" i="4" s="1"/>
  <c r="F17" i="4"/>
  <c r="F23" i="4"/>
  <c r="F22" i="4"/>
  <c r="E21" i="4"/>
  <c r="E25" i="4" s="1"/>
  <c r="E43" i="4" s="1"/>
  <c r="F16" i="4"/>
  <c r="F18" i="4"/>
  <c r="F19" i="4"/>
  <c r="F15" i="4"/>
  <c r="F11" i="4"/>
  <c r="F12" i="4"/>
  <c r="F10" i="4"/>
  <c r="D14" i="4"/>
  <c r="D25" i="4" s="1"/>
  <c r="C14" i="4"/>
  <c r="C25" i="4" s="1"/>
  <c r="C43" i="4" l="1"/>
  <c r="B43" i="4"/>
  <c r="D43" i="4"/>
  <c r="F32" i="4"/>
  <c r="F21" i="4"/>
  <c r="F14" i="4"/>
  <c r="F9" i="4"/>
  <c r="F25" i="4" l="1"/>
  <c r="F43" i="4" s="1"/>
</calcChain>
</file>

<file path=xl/sharedStrings.xml><?xml version="1.0" encoding="utf-8"?>
<sst xmlns="http://schemas.openxmlformats.org/spreadsheetml/2006/main" count="296" uniqueCount="159">
  <si>
    <t>Estado de Variación en la Hacienda Pública</t>
  </si>
  <si>
    <t>Estado de Cambios en la Situación Financiera</t>
  </si>
  <si>
    <t>Estado de Flujos de Efectivo</t>
  </si>
  <si>
    <t>Concepto</t>
  </si>
  <si>
    <t>Hacienda Pública / Patrimonio Contribuido</t>
  </si>
  <si>
    <t>Hacienda Pública / Patrimonio Generado de Ejercicios Anteriores</t>
  </si>
  <si>
    <t>Hacienda Pública / Patrimonio Generado de Ejercicio</t>
  </si>
  <si>
    <t>Exceso o Insuficiencia en la Actualización de la Hacienda Pública / Patrimonio</t>
  </si>
  <si>
    <t>Total</t>
  </si>
  <si>
    <t>ACTIVO</t>
  </si>
  <si>
    <t>PASIVO</t>
  </si>
  <si>
    <t>INGRESOS Y OTROS BENEFICIOS</t>
  </si>
  <si>
    <t>Activo Circulante</t>
  </si>
  <si>
    <t>Pasivo Circulante</t>
  </si>
  <si>
    <t>Ingresos de la Gestión:</t>
  </si>
  <si>
    <t>Aportaciones</t>
  </si>
  <si>
    <t>Efectivo y Equivalentes</t>
  </si>
  <si>
    <t>Cuentas por Pagar a Corto Plazo</t>
  </si>
  <si>
    <t>Impuestos</t>
  </si>
  <si>
    <t>Donaciones de Capital</t>
  </si>
  <si>
    <t>Derechos a Recibir Efectivo o Equivalentes</t>
  </si>
  <si>
    <t>Origen</t>
  </si>
  <si>
    <t>Documentos por Pagar a Corto Plazo</t>
  </si>
  <si>
    <t>Cuotas y Aportaciones de Seguridad Social</t>
  </si>
  <si>
    <t>Actualización de la Hacienda Pública/Patrimonio</t>
  </si>
  <si>
    <t>Derechos a Recibir Bienes o Servicios</t>
  </si>
  <si>
    <t>Porción a Corto Plazo de la Deuda Pública a Largo Plazo</t>
  </si>
  <si>
    <t>Contribuciones de Mejoras</t>
  </si>
  <si>
    <t>Inventarios</t>
  </si>
  <si>
    <t>Títulos y Valores a Corto Plazo</t>
  </si>
  <si>
    <t>Derechos</t>
  </si>
  <si>
    <t xml:space="preserve"> </t>
  </si>
  <si>
    <t>Almacenes</t>
  </si>
  <si>
    <t>Pasivos Diferidos a Corto Plazo</t>
  </si>
  <si>
    <t>Productos</t>
  </si>
  <si>
    <t>Estimación por Pérdida o Deterioro de Activos Circulantes</t>
  </si>
  <si>
    <t>Fondos y Bienes de Terceros en Garantía y/o Administración a Corto Plazo</t>
  </si>
  <si>
    <t>Aprovechamientos</t>
  </si>
  <si>
    <t>Resultados de Ejercicios Anteriores</t>
  </si>
  <si>
    <t>Otros Activos Circulantes</t>
  </si>
  <si>
    <t>Provisiones a Corto Plazo</t>
  </si>
  <si>
    <t>Ingresos por Venta de Bienes y Prestación de Servicios</t>
  </si>
  <si>
    <t xml:space="preserve">Revalúos  </t>
  </si>
  <si>
    <t>Otros Pasivos a Corto Plazo</t>
  </si>
  <si>
    <t>Reservas</t>
  </si>
  <si>
    <t>Activo No Circulante</t>
  </si>
  <si>
    <t>Total de Activo Circulante</t>
  </si>
  <si>
    <t>Participaciones, Aportaciones, Convenios, Incentivos Derivados de la Colaboración Fiscal, Fondos Distintos de Aportaciones, Transferencias, Asignaciones, Subsidios y Subvenciones, y Pensiones y Jubilaciones</t>
  </si>
  <si>
    <t>Rectificaciones de Resultados de Ejercicios Anteriores</t>
  </si>
  <si>
    <t>Inversiones Financieras a Largo Plazo</t>
  </si>
  <si>
    <t>Total de Pasivo Circulante</t>
  </si>
  <si>
    <t>Participaciones, Aportaciones, Convenios, Incentivos Derivados de la Colaboración Fiscal y Fondos Distintos de Aportaciones</t>
  </si>
  <si>
    <t>Derechos a Recibir Efectivo o Equivalentes a Largo Plazo</t>
  </si>
  <si>
    <t>Transferencias, Asignaciones, Subsidios y Subvenciones, y Pensiones y Jubilaciones</t>
  </si>
  <si>
    <t>Bienes Inmuebles, Infraestructura y Construcciones en Proceso</t>
  </si>
  <si>
    <t>Otros Orígenes de Operación</t>
  </si>
  <si>
    <t>Pasivo No Circulante</t>
  </si>
  <si>
    <t>Otros Ingresos y Beneficios</t>
  </si>
  <si>
    <t>Resultado por Posición Monetaria</t>
  </si>
  <si>
    <t>Bienes Muebles</t>
  </si>
  <si>
    <t>Aplicación</t>
  </si>
  <si>
    <t>Cuentas por Pagar a Largo Plazo</t>
  </si>
  <si>
    <t>Ingresos Financieros</t>
  </si>
  <si>
    <t>Resultado por Tenencia de Activos no Monetarios</t>
  </si>
  <si>
    <t>Activos Intangibles</t>
  </si>
  <si>
    <t>Servicios Personales</t>
  </si>
  <si>
    <t>Documentos por Pagar a Largo Plazo</t>
  </si>
  <si>
    <t>Incremento por Variación de Inventarios</t>
  </si>
  <si>
    <t>Depreciación, Deterioro y Amortización Acumulada de Bienes</t>
  </si>
  <si>
    <t>Materiales y Suministros</t>
  </si>
  <si>
    <t>Deuda Pública a Largo Plazo</t>
  </si>
  <si>
    <t>Disminución del Exceso de Estimaciones por Pérdida o Deterioro u Obsolescencia</t>
  </si>
  <si>
    <t>Activos Diferidos</t>
  </si>
  <si>
    <t>Servicios Generales</t>
  </si>
  <si>
    <t>Pasivos Diferidos a Largo Plazo</t>
  </si>
  <si>
    <t>Disminución del Exceso de Provisiones</t>
  </si>
  <si>
    <t>Estimación por Pérdida o Deterioro de Activos no Circulantes</t>
  </si>
  <si>
    <t>Transferencias Internas y Asignaciones al Sector Público</t>
  </si>
  <si>
    <t>Fondos y Bienes de Terceros en Garantía y/o en Administración a Largo Plazo</t>
  </si>
  <si>
    <t>Otros Ingresos y Beneficios Varios</t>
  </si>
  <si>
    <t>Otros Activos no Circulantes</t>
  </si>
  <si>
    <t>Provisiones a Largo Plazo</t>
  </si>
  <si>
    <t>Total de Ingresos y Otros Beneficios</t>
  </si>
  <si>
    <t>Ayudas Sociales</t>
  </si>
  <si>
    <t>Total de Pasivo No Circulante</t>
  </si>
  <si>
    <t>Pensiones y Jubilaciones</t>
  </si>
  <si>
    <t>GASTOS Y OTRAS PÉRDIDAS</t>
  </si>
  <si>
    <t>Transferencias a Fideicomisos, Mandatos y Contratos Análogos</t>
  </si>
  <si>
    <t>Total de Activo No Circulante</t>
  </si>
  <si>
    <t>Total del Pasivo</t>
  </si>
  <si>
    <t>Gastos de Funcionamiento</t>
  </si>
  <si>
    <t>Transferencias a la Seguridad Social</t>
  </si>
  <si>
    <t>Donativos</t>
  </si>
  <si>
    <t>Total Activo</t>
  </si>
  <si>
    <t>HACIENDA PÚBLICA/PATRIMONIO</t>
  </si>
  <si>
    <t>Transferencias al Exterior</t>
  </si>
  <si>
    <t>Hacienda Pública/Patrimonio Contribuido</t>
  </si>
  <si>
    <t>Transferencias, Asignaciones, Subsidios Y Otras Ayudas</t>
  </si>
  <si>
    <t>Convenios</t>
  </si>
  <si>
    <t>Transferencias al Resto del Sector Público</t>
  </si>
  <si>
    <t>Otras Aplicaciones de Operación</t>
  </si>
  <si>
    <t>Subsidios y Subvenciones</t>
  </si>
  <si>
    <t>Hacienda Pública/Patrimonio Generado</t>
  </si>
  <si>
    <t>Revalúos</t>
  </si>
  <si>
    <t>Otros Orígenes de Inversión</t>
  </si>
  <si>
    <t>Participaciones y Aportaciones</t>
  </si>
  <si>
    <t>Bajo protesta de decir verdad declaramos que los Estados Financieros y sus notas, son razonablemente correctos y son responsabilidad del emisor.</t>
  </si>
  <si>
    <t>Participaciones</t>
  </si>
  <si>
    <t>Exceso o Insuficiencia en la Actualización de la Hacienda Pública/ Patrimonio</t>
  </si>
  <si>
    <t>Intereses, Comisiones y Otros Gastos de la Deuda Pública</t>
  </si>
  <si>
    <t>Intereses de la Deuda Pública</t>
  </si>
  <si>
    <t>Total Hacienda Pública/Patrimonio</t>
  </si>
  <si>
    <t>Comisiones de la Deuda Pública</t>
  </si>
  <si>
    <t>Gastos de la Deuda Pública</t>
  </si>
  <si>
    <t>Total del Pasivo y Hacienda Pública/Patrimonio</t>
  </si>
  <si>
    <t>Costo por Coberturas</t>
  </si>
  <si>
    <t>Endeudamiento Neto</t>
  </si>
  <si>
    <t>Apoyos Financieros</t>
  </si>
  <si>
    <t>Interno</t>
  </si>
  <si>
    <t>Otros Gastos y Pérdidas Extraordinarias</t>
  </si>
  <si>
    <t>Externo</t>
  </si>
  <si>
    <t>Estimaciones, Depreciaciones, Deterioros, Obsolescencia y Amortizaciones</t>
  </si>
  <si>
    <t>Otros Orígenes de Financiamiento</t>
  </si>
  <si>
    <t>Provisiones</t>
  </si>
  <si>
    <t>Disminución de Inventarios</t>
  </si>
  <si>
    <t>Servicios de la Deuda</t>
  </si>
  <si>
    <t>Exceso o Insuficiencia en la Actualización de la Hacienda Pública/Patrimonio</t>
  </si>
  <si>
    <t>Otros Gastos</t>
  </si>
  <si>
    <t>Inversión Pública</t>
  </si>
  <si>
    <t>Inversión Pública no Capitalizable</t>
  </si>
  <si>
    <t>Incremento/Disminución Neta en el Efectivo y Equivalentes al Efectivo</t>
  </si>
  <si>
    <t>Total de Gastos y Otras Pérdidas</t>
  </si>
  <si>
    <t>Efectivo y Equivalentes al Efectivo al Inicio del Ejercicio</t>
  </si>
  <si>
    <t>Efectivo y Equivalentes al Efectivo al Final del Ejercicio</t>
  </si>
  <si>
    <t>Sector Paramunicipal</t>
  </si>
  <si>
    <t>Estado de Actividades</t>
  </si>
  <si>
    <t>Estado de Situación Financiera</t>
  </si>
  <si>
    <t>Hacienda Pública / Patrimonio Neto Final de 2024</t>
  </si>
  <si>
    <t>Flujos de Efectivo de las Actividades de Operación</t>
  </si>
  <si>
    <t>Flujos Netos de Efectivo por Actividades de Operación</t>
  </si>
  <si>
    <t>Flujos de Efectivo de las Actividades de Inversión</t>
  </si>
  <si>
    <t>Otras Aplicaciones de Inversión</t>
  </si>
  <si>
    <t>Flujos Netos de Efectivo por Actividades de Inversión</t>
  </si>
  <si>
    <t>Flujos de Efectivo de las Actividades de Financiamiento</t>
  </si>
  <si>
    <t>Otras Aplicaciones de Financiamiento</t>
  </si>
  <si>
    <t>Flujos Netos de Efectivo por Actividades de Financiamiento</t>
  </si>
  <si>
    <t>Al 31 de Diciembre de 2025</t>
  </si>
  <si>
    <t>Resultado del Ejercicio (Ahorro/ Desahorro)</t>
  </si>
  <si>
    <t>Del 01 de Enero al 31 de Diciembre de 2025</t>
  </si>
  <si>
    <t>Resultado del Ejercicio (Ahorro/Desahorro)</t>
  </si>
  <si>
    <t>Hacienda Pública / Patrimonio Contribuido Neto de 2024</t>
  </si>
  <si>
    <t>Hacienda Pública / Patrimonio Generado Neto de 2024</t>
  </si>
  <si>
    <t>Exceso o Insuficiencia en la Actualización de la Hacienda
Pública / Patrimonio Neto de 2024</t>
  </si>
  <si>
    <t>Cambios en la Hacienda Pública / Patrimonio Contribuido Neto de 2025</t>
  </si>
  <si>
    <t>5Variaciones de la Hacienda Pública / Patrimonio Neto de 2025</t>
  </si>
  <si>
    <t>Cambios en el Exceso o Insuficiencia en la Actualización
de la Hacienda Pública / Patrimonio Neto de 2025</t>
  </si>
  <si>
    <t>Hacienda Pública / Patrimonio Neto Final de 2025</t>
  </si>
  <si>
    <t>Municipio de Guanajuato</t>
  </si>
  <si>
    <t>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</si>
</sst>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_ ;\-0\ "/>
    <numFmt numFmtId="165" formatCode="#,##0.00_ ;\-#,##0.00\ "/>
    <numFmt numFmtId="166" formatCode="#,##0.00_ ;[Red]\-#,##0.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8"/>
      <color rgb="FFFF000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Protection="1">
      <protection locked="0"/>
    </xf>
    <xf numFmtId="0" fontId="4" fillId="0" borderId="0" xfId="2" applyFont="1" applyAlignment="1" applyProtection="1">
      <alignment horizontal="left" vertical="top" wrapText="1"/>
      <protection locked="0"/>
    </xf>
    <xf numFmtId="165" fontId="6" fillId="0" borderId="0" xfId="2" applyNumberFormat="1" applyFont="1" applyAlignment="1" applyProtection="1">
      <alignment horizontal="left" vertical="top"/>
      <protection locked="0"/>
    </xf>
    <xf numFmtId="0" fontId="8" fillId="0" borderId="0" xfId="0" applyFont="1"/>
    <xf numFmtId="0" fontId="7" fillId="0" borderId="4" xfId="2" applyFont="1" applyBorder="1" applyAlignment="1" applyProtection="1">
      <alignment horizontal="left" vertical="top" wrapText="1"/>
      <protection locked="0"/>
    </xf>
    <xf numFmtId="0" fontId="7" fillId="0" borderId="0" xfId="2" applyFont="1" applyBorder="1" applyAlignment="1" applyProtection="1">
      <alignment horizontal="left" vertical="top" wrapText="1"/>
      <protection locked="0"/>
    </xf>
    <xf numFmtId="0" fontId="7" fillId="0" borderId="4" xfId="2" applyFont="1" applyBorder="1" applyAlignment="1" applyProtection="1">
      <alignment vertical="top" wrapText="1"/>
      <protection locked="0"/>
    </xf>
    <xf numFmtId="0" fontId="7" fillId="0" borderId="0" xfId="2" applyFont="1" applyBorder="1" applyAlignment="1" applyProtection="1">
      <alignment vertical="top" wrapText="1"/>
      <protection locked="0"/>
    </xf>
    <xf numFmtId="0" fontId="3" fillId="0" borderId="4" xfId="2" applyFont="1" applyBorder="1" applyAlignment="1" applyProtection="1">
      <alignment horizontal="left" vertical="top" wrapText="1"/>
      <protection locked="0"/>
    </xf>
    <xf numFmtId="4" fontId="3" fillId="0" borderId="0" xfId="3" applyNumberFormat="1" applyFont="1" applyBorder="1" applyAlignment="1" applyProtection="1">
      <alignment vertical="top" wrapText="1"/>
      <protection locked="0"/>
    </xf>
    <xf numFmtId="0" fontId="3" fillId="0" borderId="0" xfId="2" applyFont="1" applyBorder="1" applyAlignment="1" applyProtection="1">
      <alignment horizontal="left" vertical="top" wrapText="1"/>
      <protection locked="0"/>
    </xf>
    <xf numFmtId="4" fontId="7" fillId="0" borderId="0" xfId="3" applyNumberFormat="1" applyFont="1" applyBorder="1" applyAlignment="1" applyProtection="1">
      <alignment vertical="top" wrapText="1"/>
      <protection locked="0"/>
    </xf>
    <xf numFmtId="0" fontId="3" fillId="0" borderId="0" xfId="2" applyFont="1" applyBorder="1" applyAlignment="1" applyProtection="1">
      <alignment horizontal="left" vertical="top"/>
      <protection locked="0"/>
    </xf>
    <xf numFmtId="0" fontId="7" fillId="0" borderId="4" xfId="2" applyFont="1" applyBorder="1" applyAlignment="1" applyProtection="1">
      <alignment horizontal="left" vertical="top"/>
      <protection locked="0"/>
    </xf>
    <xf numFmtId="0" fontId="7" fillId="0" borderId="0" xfId="2" applyFont="1" applyBorder="1" applyAlignment="1" applyProtection="1">
      <alignment horizontal="left" vertical="top"/>
      <protection locked="0"/>
    </xf>
    <xf numFmtId="0" fontId="3" fillId="0" borderId="4" xfId="2" applyFont="1" applyBorder="1" applyAlignment="1" applyProtection="1">
      <alignment vertical="top"/>
      <protection locked="0"/>
    </xf>
    <xf numFmtId="0" fontId="3" fillId="0" borderId="0" xfId="2" applyFont="1" applyBorder="1" applyAlignment="1" applyProtection="1">
      <alignment vertical="top"/>
      <protection locked="0"/>
    </xf>
    <xf numFmtId="4" fontId="3" fillId="0" borderId="0" xfId="2" applyNumberFormat="1" applyFont="1" applyBorder="1" applyAlignment="1" applyProtection="1">
      <alignment vertical="top"/>
      <protection locked="0"/>
    </xf>
    <xf numFmtId="0" fontId="3" fillId="0" borderId="7" xfId="2" applyFont="1" applyBorder="1" applyAlignment="1" applyProtection="1">
      <alignment vertical="top"/>
      <protection locked="0"/>
    </xf>
    <xf numFmtId="0" fontId="3" fillId="0" borderId="8" xfId="2" applyFont="1" applyBorder="1" applyAlignment="1" applyProtection="1">
      <alignment vertical="top"/>
      <protection locked="0"/>
    </xf>
    <xf numFmtId="4" fontId="3" fillId="0" borderId="8" xfId="2" applyNumberFormat="1" applyFont="1" applyBorder="1" applyAlignment="1" applyProtection="1">
      <alignment vertical="top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4" fontId="10" fillId="0" borderId="0" xfId="2" applyNumberFormat="1" applyFont="1" applyAlignment="1" applyProtection="1">
      <alignment horizontal="left" vertical="top"/>
      <protection locked="0"/>
    </xf>
    <xf numFmtId="0" fontId="3" fillId="0" borderId="0" xfId="2" applyFont="1" applyAlignment="1" applyProtection="1">
      <alignment horizontal="left" vertical="top" wrapText="1"/>
      <protection locked="0"/>
    </xf>
    <xf numFmtId="4" fontId="8" fillId="0" borderId="0" xfId="0" applyNumberFormat="1" applyFont="1"/>
    <xf numFmtId="0" fontId="0" fillId="0" borderId="0" xfId="0" applyFont="1"/>
    <xf numFmtId="4" fontId="3" fillId="0" borderId="9" xfId="2" applyNumberFormat="1" applyFont="1" applyBorder="1" applyAlignment="1" applyProtection="1">
      <alignment vertical="top"/>
      <protection locked="0"/>
    </xf>
    <xf numFmtId="165" fontId="0" fillId="0" borderId="0" xfId="0" applyNumberFormat="1"/>
    <xf numFmtId="0" fontId="7" fillId="0" borderId="6" xfId="2" applyFont="1" applyBorder="1" applyAlignment="1" applyProtection="1">
      <alignment horizontal="left" vertical="top" wrapText="1"/>
      <protection locked="0"/>
    </xf>
    <xf numFmtId="4" fontId="3" fillId="0" borderId="6" xfId="3" applyNumberFormat="1" applyFont="1" applyBorder="1" applyAlignment="1" applyProtection="1">
      <alignment vertical="top" wrapText="1"/>
      <protection locked="0"/>
    </xf>
    <xf numFmtId="4" fontId="7" fillId="0" borderId="6" xfId="3" applyNumberFormat="1" applyFont="1" applyBorder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3" fillId="0" borderId="1" xfId="2" applyFont="1" applyBorder="1" applyAlignment="1" applyProtection="1">
      <alignment vertical="top"/>
      <protection locked="0"/>
    </xf>
    <xf numFmtId="0" fontId="7" fillId="0" borderId="2" xfId="2" applyFont="1" applyBorder="1" applyAlignment="1" applyProtection="1">
      <alignment horizontal="center" vertical="center"/>
      <protection locked="0"/>
    </xf>
    <xf numFmtId="0" fontId="7" fillId="0" borderId="3" xfId="2" applyFont="1" applyBorder="1" applyAlignment="1" applyProtection="1">
      <alignment horizontal="center" vertical="center"/>
      <protection locked="0"/>
    </xf>
    <xf numFmtId="0" fontId="7" fillId="0" borderId="4" xfId="2" applyFont="1" applyFill="1" applyBorder="1" applyAlignment="1" applyProtection="1">
      <alignment horizontal="left" vertical="top" wrapText="1" indent="1"/>
      <protection locked="0"/>
    </xf>
    <xf numFmtId="0" fontId="7" fillId="0" borderId="6" xfId="2" applyFont="1" applyBorder="1" applyAlignment="1" applyProtection="1">
      <alignment horizontal="left" vertical="top"/>
      <protection locked="0"/>
    </xf>
    <xf numFmtId="0" fontId="7" fillId="0" borderId="4" xfId="2" applyFont="1" applyFill="1" applyBorder="1" applyAlignment="1" applyProtection="1">
      <alignment horizontal="left" vertical="top" wrapText="1" indent="2"/>
      <protection locked="0"/>
    </xf>
    <xf numFmtId="0" fontId="3" fillId="0" borderId="4" xfId="2" applyFont="1" applyFill="1" applyBorder="1" applyAlignment="1" applyProtection="1">
      <alignment horizontal="left" vertical="top" wrapText="1" indent="3"/>
      <protection locked="0"/>
    </xf>
    <xf numFmtId="0" fontId="7" fillId="0" borderId="4" xfId="2" applyFont="1" applyBorder="1" applyAlignment="1" applyProtection="1">
      <alignment vertical="top"/>
      <protection locked="0"/>
    </xf>
    <xf numFmtId="0" fontId="11" fillId="0" borderId="4" xfId="2" applyFont="1" applyBorder="1" applyAlignment="1" applyProtection="1">
      <alignment vertical="top"/>
      <protection locked="0"/>
    </xf>
    <xf numFmtId="4" fontId="11" fillId="0" borderId="0" xfId="3" applyNumberFormat="1" applyFont="1" applyBorder="1" applyAlignment="1" applyProtection="1">
      <alignment vertical="top" wrapText="1"/>
      <protection locked="0"/>
    </xf>
    <xf numFmtId="4" fontId="11" fillId="0" borderId="6" xfId="3" applyNumberFormat="1" applyFont="1" applyBorder="1" applyAlignment="1" applyProtection="1">
      <alignment vertical="top" wrapText="1"/>
      <protection locked="0"/>
    </xf>
    <xf numFmtId="0" fontId="3" fillId="0" borderId="8" xfId="2" applyFont="1" applyBorder="1" applyAlignment="1" applyProtection="1">
      <alignment horizontal="left" vertical="top"/>
      <protection locked="0"/>
    </xf>
    <xf numFmtId="0" fontId="3" fillId="0" borderId="9" xfId="2" applyFont="1" applyBorder="1" applyAlignment="1" applyProtection="1">
      <alignment horizontal="left" vertical="top"/>
      <protection locked="0"/>
    </xf>
    <xf numFmtId="4" fontId="10" fillId="0" borderId="0" xfId="0" applyNumberFormat="1" applyFont="1" applyAlignment="1" applyProtection="1">
      <alignment horizontal="left"/>
      <protection locked="0"/>
    </xf>
    <xf numFmtId="0" fontId="3" fillId="2" borderId="5" xfId="2" applyFont="1" applyFill="1" applyBorder="1" applyAlignment="1">
      <alignment horizontal="center" vertical="center" wrapText="1"/>
    </xf>
    <xf numFmtId="164" fontId="3" fillId="2" borderId="5" xfId="3" applyNumberFormat="1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164" fontId="7" fillId="0" borderId="2" xfId="3" applyNumberFormat="1" applyFont="1" applyBorder="1" applyAlignment="1">
      <alignment horizontal="center" vertical="center" wrapText="1"/>
    </xf>
    <xf numFmtId="164" fontId="7" fillId="0" borderId="3" xfId="3" applyNumberFormat="1" applyFont="1" applyBorder="1" applyAlignment="1">
      <alignment horizontal="center" vertical="center" wrapText="1"/>
    </xf>
    <xf numFmtId="0" fontId="7" fillId="0" borderId="4" xfId="2" applyFont="1" applyBorder="1" applyAlignment="1">
      <alignment vertical="top"/>
    </xf>
    <xf numFmtId="4" fontId="7" fillId="0" borderId="0" xfId="2" applyNumberFormat="1" applyFont="1" applyBorder="1" applyAlignment="1" applyProtection="1">
      <alignment horizontal="right" vertical="top"/>
      <protection locked="0"/>
    </xf>
    <xf numFmtId="4" fontId="3" fillId="0" borderId="0" xfId="2" applyNumberFormat="1" applyFont="1" applyBorder="1" applyAlignment="1" applyProtection="1">
      <alignment horizontal="right" vertical="top"/>
      <protection locked="0"/>
    </xf>
    <xf numFmtId="4" fontId="7" fillId="0" borderId="6" xfId="2" applyNumberFormat="1" applyFont="1" applyBorder="1" applyAlignment="1" applyProtection="1">
      <alignment horizontal="right" vertical="top"/>
      <protection locked="0"/>
    </xf>
    <xf numFmtId="0" fontId="3" fillId="0" borderId="4" xfId="2" applyFont="1" applyBorder="1" applyAlignment="1">
      <alignment horizontal="left" vertical="top"/>
    </xf>
    <xf numFmtId="4" fontId="3" fillId="0" borderId="0" xfId="2" applyNumberFormat="1" applyFont="1" applyBorder="1" applyProtection="1">
      <protection locked="0"/>
    </xf>
    <xf numFmtId="4" fontId="3" fillId="0" borderId="6" xfId="2" applyNumberFormat="1" applyFont="1" applyBorder="1" applyAlignment="1" applyProtection="1">
      <alignment horizontal="right" vertical="top"/>
      <protection locked="0"/>
    </xf>
    <xf numFmtId="165" fontId="3" fillId="0" borderId="0" xfId="3" applyNumberFormat="1" applyFont="1" applyBorder="1" applyAlignment="1" applyProtection="1">
      <alignment horizontal="right" vertical="top"/>
      <protection locked="0"/>
    </xf>
    <xf numFmtId="0" fontId="9" fillId="0" borderId="0" xfId="0" applyFont="1" applyBorder="1" applyProtection="1">
      <protection locked="0"/>
    </xf>
    <xf numFmtId="0" fontId="7" fillId="0" borderId="4" xfId="2" applyFont="1" applyBorder="1" applyAlignment="1">
      <alignment vertical="top" wrapText="1"/>
    </xf>
    <xf numFmtId="0" fontId="7" fillId="0" borderId="4" xfId="2" applyFont="1" applyBorder="1" applyAlignment="1">
      <alignment horizontal="left" vertical="top" wrapText="1"/>
    </xf>
    <xf numFmtId="0" fontId="7" fillId="0" borderId="7" xfId="2" applyFont="1" applyBorder="1" applyAlignment="1">
      <alignment vertical="center"/>
    </xf>
    <xf numFmtId="4" fontId="7" fillId="0" borderId="8" xfId="2" applyNumberFormat="1" applyFont="1" applyBorder="1" applyAlignment="1" applyProtection="1">
      <alignment horizontal="right" vertical="top"/>
      <protection locked="0"/>
    </xf>
    <xf numFmtId="4" fontId="7" fillId="0" borderId="9" xfId="2" applyNumberFormat="1" applyFont="1" applyBorder="1" applyAlignment="1" applyProtection="1">
      <alignment horizontal="right" vertical="top"/>
      <protection locked="0"/>
    </xf>
    <xf numFmtId="0" fontId="7" fillId="0" borderId="1" xfId="2" applyFont="1" applyFill="1" applyBorder="1" applyAlignment="1" applyProtection="1">
      <alignment horizontal="center" vertical="center"/>
      <protection locked="0"/>
    </xf>
    <xf numFmtId="0" fontId="7" fillId="0" borderId="2" xfId="2" applyFont="1" applyFill="1" applyBorder="1" applyAlignment="1" applyProtection="1">
      <alignment horizontal="center" vertical="center"/>
      <protection locked="0"/>
    </xf>
    <xf numFmtId="0" fontId="7" fillId="0" borderId="3" xfId="2" applyFont="1" applyFill="1" applyBorder="1" applyAlignment="1" applyProtection="1">
      <alignment horizontal="center" vertical="center"/>
      <protection locked="0"/>
    </xf>
    <xf numFmtId="165" fontId="7" fillId="0" borderId="0" xfId="3" applyNumberFormat="1" applyFont="1" applyBorder="1" applyAlignment="1" applyProtection="1">
      <alignment vertical="top"/>
      <protection locked="0"/>
    </xf>
    <xf numFmtId="165" fontId="7" fillId="0" borderId="6" xfId="3" applyNumberFormat="1" applyFont="1" applyBorder="1" applyAlignment="1" applyProtection="1">
      <alignment vertical="top"/>
      <protection locked="0"/>
    </xf>
    <xf numFmtId="165" fontId="3" fillId="0" borderId="0" xfId="3" applyNumberFormat="1" applyFont="1" applyBorder="1" applyAlignment="1" applyProtection="1">
      <alignment vertical="top"/>
      <protection locked="0"/>
    </xf>
    <xf numFmtId="165" fontId="3" fillId="0" borderId="6" xfId="3" applyNumberFormat="1" applyFont="1" applyBorder="1" applyAlignment="1" applyProtection="1">
      <alignment vertical="top"/>
      <protection locked="0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6" xfId="3" applyNumberFormat="1" applyFont="1" applyFill="1" applyBorder="1" applyAlignment="1" applyProtection="1">
      <alignment vertical="top" wrapText="1"/>
      <protection locked="0"/>
    </xf>
    <xf numFmtId="0" fontId="3" fillId="0" borderId="4" xfId="2" applyFont="1" applyBorder="1" applyAlignment="1">
      <alignment vertical="top"/>
    </xf>
    <xf numFmtId="0" fontId="3" fillId="0" borderId="7" xfId="2" applyFont="1" applyBorder="1" applyAlignment="1">
      <alignment horizontal="left" vertical="top"/>
    </xf>
    <xf numFmtId="165" fontId="3" fillId="0" borderId="8" xfId="3" applyNumberFormat="1" applyFont="1" applyBorder="1" applyAlignment="1" applyProtection="1">
      <alignment vertical="top"/>
      <protection locked="0"/>
    </xf>
    <xf numFmtId="165" fontId="3" fillId="0" borderId="9" xfId="3" applyNumberFormat="1" applyFont="1" applyBorder="1" applyAlignment="1" applyProtection="1">
      <alignment vertical="top"/>
      <protection locked="0"/>
    </xf>
    <xf numFmtId="0" fontId="7" fillId="3" borderId="1" xfId="2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0" fontId="7" fillId="3" borderId="3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left" vertical="top" wrapText="1" indent="1"/>
    </xf>
    <xf numFmtId="0" fontId="7" fillId="0" borderId="0" xfId="2" applyFont="1" applyBorder="1" applyAlignment="1">
      <alignment horizontal="left" vertical="top"/>
    </xf>
    <xf numFmtId="0" fontId="7" fillId="0" borderId="6" xfId="2" applyFont="1" applyBorder="1" applyAlignment="1">
      <alignment horizontal="left" vertical="top"/>
    </xf>
    <xf numFmtId="0" fontId="7" fillId="0" borderId="4" xfId="2" applyFont="1" applyFill="1" applyBorder="1" applyAlignment="1">
      <alignment horizontal="left" vertical="top" wrapText="1" indent="2"/>
    </xf>
    <xf numFmtId="0" fontId="3" fillId="0" borderId="4" xfId="2" applyFont="1" applyFill="1" applyBorder="1" applyAlignment="1">
      <alignment horizontal="left" vertical="top" wrapText="1" indent="3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4" fontId="3" fillId="0" borderId="6" xfId="3" applyNumberFormat="1" applyFont="1" applyBorder="1" applyAlignment="1" applyProtection="1">
      <alignment horizontal="right" vertical="top"/>
      <protection locked="0"/>
    </xf>
    <xf numFmtId="0" fontId="3" fillId="0" borderId="4" xfId="2" applyFont="1" applyFill="1" applyBorder="1" applyAlignment="1">
      <alignment horizontal="left" vertical="top" wrapText="1"/>
    </xf>
    <xf numFmtId="4" fontId="3" fillId="0" borderId="0" xfId="3" applyNumberFormat="1" applyFont="1" applyBorder="1" applyAlignment="1" applyProtection="1">
      <alignment horizontal="right" vertical="top"/>
      <protection locked="0"/>
    </xf>
    <xf numFmtId="0" fontId="7" fillId="0" borderId="4" xfId="2" applyFont="1" applyFill="1" applyBorder="1" applyAlignment="1">
      <alignment vertical="top" wrapText="1"/>
    </xf>
    <xf numFmtId="0" fontId="12" fillId="0" borderId="0" xfId="2" applyFont="1" applyBorder="1" applyAlignment="1" applyProtection="1">
      <alignment horizontal="right" vertical="top"/>
      <protection locked="0"/>
    </xf>
    <xf numFmtId="0" fontId="12" fillId="0" borderId="6" xfId="2" applyFont="1" applyBorder="1" applyAlignment="1" applyProtection="1">
      <alignment horizontal="right" vertical="top"/>
      <protection locked="0"/>
    </xf>
    <xf numFmtId="165" fontId="3" fillId="0" borderId="6" xfId="3" applyNumberFormat="1" applyFont="1" applyBorder="1" applyAlignment="1" applyProtection="1">
      <alignment horizontal="right" vertical="top"/>
      <protection locked="0"/>
    </xf>
    <xf numFmtId="4" fontId="13" fillId="0" borderId="0" xfId="0" applyNumberFormat="1" applyFont="1" applyBorder="1" applyAlignment="1" applyProtection="1">
      <alignment horizontal="right"/>
      <protection locked="0"/>
    </xf>
    <xf numFmtId="4" fontId="13" fillId="0" borderId="6" xfId="0" applyNumberFormat="1" applyFont="1" applyBorder="1" applyAlignment="1" applyProtection="1">
      <alignment horizontal="right"/>
      <protection locked="0"/>
    </xf>
    <xf numFmtId="4" fontId="14" fillId="0" borderId="0" xfId="0" applyNumberFormat="1" applyFont="1" applyBorder="1" applyAlignment="1" applyProtection="1">
      <alignment horizontal="right"/>
      <protection locked="0"/>
    </xf>
    <xf numFmtId="4" fontId="14" fillId="0" borderId="6" xfId="0" applyNumberFormat="1" applyFont="1" applyBorder="1" applyAlignment="1" applyProtection="1">
      <alignment horizontal="right"/>
      <protection locked="0"/>
    </xf>
    <xf numFmtId="4" fontId="7" fillId="0" borderId="0" xfId="3" applyNumberFormat="1" applyFont="1" applyBorder="1" applyAlignment="1" applyProtection="1">
      <alignment horizontal="right" vertical="top"/>
      <protection locked="0"/>
    </xf>
    <xf numFmtId="4" fontId="7" fillId="0" borderId="6" xfId="3" applyNumberFormat="1" applyFont="1" applyBorder="1" applyAlignment="1" applyProtection="1">
      <alignment horizontal="right" vertical="top"/>
      <protection locked="0"/>
    </xf>
    <xf numFmtId="165" fontId="7" fillId="0" borderId="0" xfId="3" applyNumberFormat="1" applyFont="1" applyBorder="1" applyAlignment="1" applyProtection="1">
      <alignment horizontal="right" vertical="top"/>
      <protection locked="0"/>
    </xf>
    <xf numFmtId="165" fontId="7" fillId="0" borderId="6" xfId="3" applyNumberFormat="1" applyFont="1" applyBorder="1" applyAlignment="1" applyProtection="1">
      <alignment horizontal="right" vertical="top"/>
      <protection locked="0"/>
    </xf>
    <xf numFmtId="0" fontId="3" fillId="0" borderId="7" xfId="2" applyFont="1" applyFill="1" applyBorder="1" applyAlignment="1">
      <alignment vertical="top" wrapText="1"/>
    </xf>
    <xf numFmtId="0" fontId="7" fillId="0" borderId="8" xfId="2" applyFont="1" applyBorder="1" applyAlignment="1" applyProtection="1">
      <alignment vertical="top" wrapText="1"/>
      <protection locked="0"/>
    </xf>
    <xf numFmtId="0" fontId="7" fillId="0" borderId="9" xfId="2" applyFont="1" applyBorder="1" applyAlignment="1" applyProtection="1">
      <alignment vertical="top" wrapText="1"/>
      <protection locked="0"/>
    </xf>
    <xf numFmtId="165" fontId="10" fillId="0" borderId="0" xfId="1" applyNumberFormat="1" applyFont="1" applyAlignment="1" applyProtection="1">
      <alignment horizontal="left" vertical="top"/>
      <protection locked="0"/>
    </xf>
    <xf numFmtId="0" fontId="7" fillId="2" borderId="1" xfId="2" applyFont="1" applyFill="1" applyBorder="1" applyAlignment="1" applyProtection="1">
      <alignment horizontal="center" vertical="center"/>
      <protection locked="0"/>
    </xf>
    <xf numFmtId="0" fontId="7" fillId="2" borderId="2" xfId="2" applyFont="1" applyFill="1" applyBorder="1" applyAlignment="1" applyProtection="1">
      <alignment horizontal="center" vertical="center"/>
      <protection locked="0"/>
    </xf>
    <xf numFmtId="0" fontId="7" fillId="2" borderId="3" xfId="2" applyFont="1" applyFill="1" applyBorder="1" applyAlignment="1" applyProtection="1">
      <alignment horizontal="center" vertical="center"/>
      <protection locked="0"/>
    </xf>
    <xf numFmtId="0" fontId="3" fillId="2" borderId="7" xfId="2" applyFont="1" applyFill="1" applyBorder="1" applyAlignment="1" applyProtection="1">
      <alignment horizontal="center" vertical="center"/>
      <protection locked="0"/>
    </xf>
    <xf numFmtId="0" fontId="3" fillId="2" borderId="8" xfId="2" applyFont="1" applyFill="1" applyBorder="1" applyAlignment="1" applyProtection="1">
      <alignment horizontal="center" vertical="center"/>
      <protection locked="0"/>
    </xf>
    <xf numFmtId="0" fontId="3" fillId="2" borderId="9" xfId="2" applyFont="1" applyFill="1" applyBorder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center" vertical="top" wrapText="1"/>
      <protection locked="0"/>
    </xf>
    <xf numFmtId="0" fontId="3" fillId="2" borderId="4" xfId="2" applyFont="1" applyFill="1" applyBorder="1" applyAlignment="1" applyProtection="1">
      <alignment horizontal="center" vertical="center"/>
      <protection locked="0"/>
    </xf>
    <xf numFmtId="0" fontId="3" fillId="2" borderId="0" xfId="2" applyFont="1" applyFill="1" applyBorder="1" applyAlignment="1" applyProtection="1">
      <alignment horizontal="center" vertical="center"/>
      <protection locked="0"/>
    </xf>
    <xf numFmtId="0" fontId="3" fillId="2" borderId="6" xfId="2" applyFont="1" applyFill="1" applyBorder="1" applyAlignment="1" applyProtection="1">
      <alignment horizontal="center" vertical="center"/>
      <protection locked="0"/>
    </xf>
    <xf numFmtId="0" fontId="7" fillId="2" borderId="4" xfId="2" applyFont="1" applyFill="1" applyBorder="1" applyAlignment="1" applyProtection="1">
      <alignment horizontal="center" vertical="center"/>
      <protection locked="0"/>
    </xf>
    <xf numFmtId="0" fontId="7" fillId="2" borderId="0" xfId="2" applyFont="1" applyFill="1" applyBorder="1" applyAlignment="1" applyProtection="1">
      <alignment horizontal="center" vertical="center"/>
      <protection locked="0"/>
    </xf>
    <xf numFmtId="0" fontId="7" fillId="2" borderId="6" xfId="2" applyFont="1" applyFill="1" applyBorder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left" vertical="top" wrapText="1"/>
      <protection locked="0"/>
    </xf>
    <xf numFmtId="0" fontId="3" fillId="2" borderId="4" xfId="2" applyFont="1" applyFill="1" applyBorder="1" applyAlignment="1" applyProtection="1">
      <alignment horizontal="center" vertical="center" wrapText="1"/>
      <protection locked="0"/>
    </xf>
    <xf numFmtId="0" fontId="3" fillId="2" borderId="0" xfId="2" applyFont="1" applyFill="1" applyBorder="1" applyAlignment="1" applyProtection="1">
      <alignment horizontal="center" vertical="center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7" fillId="2" borderId="4" xfId="2" applyFont="1" applyFill="1" applyBorder="1" applyAlignment="1" applyProtection="1">
      <alignment horizontal="center" vertical="center" wrapText="1"/>
      <protection locked="0"/>
    </xf>
    <xf numFmtId="0" fontId="7" fillId="2" borderId="0" xfId="2" applyFont="1" applyFill="1" applyBorder="1" applyAlignment="1" applyProtection="1">
      <alignment horizontal="center" vertical="center" wrapText="1"/>
      <protection locked="0"/>
    </xf>
    <xf numFmtId="0" fontId="7" fillId="2" borderId="6" xfId="2" applyFont="1" applyFill="1" applyBorder="1" applyAlignment="1" applyProtection="1">
      <alignment horizontal="center" vertical="center" wrapText="1"/>
      <protection locked="0"/>
    </xf>
    <xf numFmtId="0" fontId="7" fillId="2" borderId="1" xfId="2" applyFont="1" applyFill="1" applyBorder="1" applyAlignment="1" applyProtection="1">
      <alignment horizontal="center" vertical="center" wrapText="1"/>
      <protection locked="0"/>
    </xf>
    <xf numFmtId="0" fontId="7" fillId="2" borderId="2" xfId="2" applyFont="1" applyFill="1" applyBorder="1" applyAlignment="1" applyProtection="1">
      <alignment horizontal="center" vertical="center" wrapText="1"/>
      <protection locked="0"/>
    </xf>
    <xf numFmtId="0" fontId="7" fillId="2" borderId="3" xfId="2" applyFont="1" applyFill="1" applyBorder="1" applyAlignment="1" applyProtection="1">
      <alignment horizontal="center" vertical="center" wrapText="1"/>
      <protection locked="0"/>
    </xf>
    <xf numFmtId="0" fontId="3" fillId="2" borderId="7" xfId="2" applyFont="1" applyFill="1" applyBorder="1" applyAlignment="1" applyProtection="1">
      <alignment horizontal="center" vertical="center" wrapText="1"/>
      <protection locked="0"/>
    </xf>
    <xf numFmtId="0" fontId="3" fillId="2" borderId="8" xfId="2" applyFont="1" applyFill="1" applyBorder="1" applyAlignment="1" applyProtection="1">
      <alignment horizontal="center" vertical="center" wrapText="1"/>
      <protection locked="0"/>
    </xf>
    <xf numFmtId="0" fontId="3" fillId="2" borderId="9" xfId="2" applyFont="1" applyFill="1" applyBorder="1" applyAlignment="1" applyProtection="1">
      <alignment horizontal="center" vertical="center" wrapText="1"/>
      <protection locked="0"/>
    </xf>
  </cellXfs>
  <cellStyles count="6">
    <cellStyle name="Millares" xfId="1" builtinId="3"/>
    <cellStyle name="Millares 2" xfId="3"/>
    <cellStyle name="Millares 2 4" xfId="5"/>
    <cellStyle name="Normal" xfId="0" builtinId="0"/>
    <cellStyle name="Normal 2 2" xfId="2"/>
    <cellStyle name="Normal 2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65"/>
  <sheetViews>
    <sheetView showGridLines="0" tabSelected="1" zoomScale="90" zoomScaleNormal="90" workbookViewId="0">
      <selection activeCell="A60" sqref="A60"/>
    </sheetView>
  </sheetViews>
  <sheetFormatPr baseColWidth="10" defaultColWidth="11.5703125" defaultRowHeight="12.75" x14ac:dyDescent="0.2"/>
  <cols>
    <col min="1" max="1" width="46.85546875" style="23" customWidth="1"/>
    <col min="2" max="2" width="19.28515625" style="23" customWidth="1"/>
    <col min="3" max="3" width="23.140625" style="23" customWidth="1"/>
    <col min="4" max="4" width="53.85546875" style="24" customWidth="1"/>
    <col min="5" max="5" width="17.7109375" style="24" customWidth="1"/>
    <col min="6" max="6" width="22.85546875" style="24" customWidth="1"/>
    <col min="7" max="7" width="14.7109375" style="5" bestFit="1" customWidth="1"/>
    <col min="8" max="16384" width="11.5703125" style="5"/>
  </cols>
  <sheetData>
    <row r="2" spans="1:6" x14ac:dyDescent="0.2">
      <c r="A2" s="109" t="s">
        <v>157</v>
      </c>
      <c r="B2" s="110"/>
      <c r="C2" s="110"/>
      <c r="D2" s="110"/>
      <c r="E2" s="110"/>
      <c r="F2" s="111"/>
    </row>
    <row r="3" spans="1:6" ht="14.45" customHeight="1" x14ac:dyDescent="0.2">
      <c r="A3" s="119" t="s">
        <v>134</v>
      </c>
      <c r="B3" s="120"/>
      <c r="C3" s="120"/>
      <c r="D3" s="120"/>
      <c r="E3" s="120"/>
      <c r="F3" s="121"/>
    </row>
    <row r="4" spans="1:6" x14ac:dyDescent="0.2">
      <c r="A4" s="116" t="s">
        <v>136</v>
      </c>
      <c r="B4" s="117"/>
      <c r="C4" s="117"/>
      <c r="D4" s="117"/>
      <c r="E4" s="117"/>
      <c r="F4" s="118"/>
    </row>
    <row r="5" spans="1:6" x14ac:dyDescent="0.2">
      <c r="A5" s="116" t="s">
        <v>146</v>
      </c>
      <c r="B5" s="117"/>
      <c r="C5" s="117"/>
      <c r="D5" s="117"/>
      <c r="E5" s="117"/>
      <c r="F5" s="118"/>
    </row>
    <row r="6" spans="1:6" x14ac:dyDescent="0.2">
      <c r="A6" s="112" t="s">
        <v>158</v>
      </c>
      <c r="B6" s="113"/>
      <c r="C6" s="113"/>
      <c r="D6" s="113"/>
      <c r="E6" s="113"/>
      <c r="F6" s="114"/>
    </row>
    <row r="7" spans="1:6" x14ac:dyDescent="0.2">
      <c r="A7" s="6" t="s">
        <v>9</v>
      </c>
      <c r="B7" s="7">
        <v>2025</v>
      </c>
      <c r="C7" s="7">
        <v>2024</v>
      </c>
      <c r="D7" s="7" t="s">
        <v>10</v>
      </c>
      <c r="E7" s="7">
        <v>2025</v>
      </c>
      <c r="F7" s="31">
        <v>2024</v>
      </c>
    </row>
    <row r="8" spans="1:6" x14ac:dyDescent="0.2">
      <c r="A8" s="6"/>
      <c r="B8" s="7"/>
      <c r="C8" s="7"/>
      <c r="D8" s="7"/>
      <c r="E8" s="7"/>
      <c r="F8" s="31"/>
    </row>
    <row r="9" spans="1:6" x14ac:dyDescent="0.2">
      <c r="A9" s="8" t="s">
        <v>12</v>
      </c>
      <c r="B9" s="9"/>
      <c r="C9" s="9"/>
      <c r="D9" s="7" t="s">
        <v>13</v>
      </c>
      <c r="E9" s="7"/>
      <c r="F9" s="31"/>
    </row>
    <row r="10" spans="1:6" x14ac:dyDescent="0.2">
      <c r="A10" s="10" t="s">
        <v>16</v>
      </c>
      <c r="B10" s="11">
        <v>140497223.01999998</v>
      </c>
      <c r="C10" s="11">
        <v>124389750.86999999</v>
      </c>
      <c r="D10" s="12" t="s">
        <v>17</v>
      </c>
      <c r="E10" s="11">
        <v>30059557.75</v>
      </c>
      <c r="F10" s="32">
        <v>42462826.549999997</v>
      </c>
    </row>
    <row r="11" spans="1:6" x14ac:dyDescent="0.2">
      <c r="A11" s="10" t="s">
        <v>20</v>
      </c>
      <c r="B11" s="11">
        <v>30117508.16</v>
      </c>
      <c r="C11" s="11">
        <v>32414819.440000001</v>
      </c>
      <c r="D11" s="12" t="s">
        <v>22</v>
      </c>
      <c r="E11" s="11">
        <v>0</v>
      </c>
      <c r="F11" s="32">
        <v>0</v>
      </c>
    </row>
    <row r="12" spans="1:6" x14ac:dyDescent="0.2">
      <c r="A12" s="10" t="s">
        <v>25</v>
      </c>
      <c r="B12" s="11">
        <v>4684715.1400000006</v>
      </c>
      <c r="C12" s="11">
        <v>6773665.6400000006</v>
      </c>
      <c r="D12" s="12" t="s">
        <v>26</v>
      </c>
      <c r="E12" s="11">
        <v>0</v>
      </c>
      <c r="F12" s="32">
        <v>0</v>
      </c>
    </row>
    <row r="13" spans="1:6" x14ac:dyDescent="0.2">
      <c r="A13" s="10" t="s">
        <v>28</v>
      </c>
      <c r="B13" s="11">
        <v>308269.42</v>
      </c>
      <c r="C13" s="11">
        <v>337400.22</v>
      </c>
      <c r="D13" s="12" t="s">
        <v>29</v>
      </c>
      <c r="E13" s="11">
        <v>0</v>
      </c>
      <c r="F13" s="32">
        <v>0</v>
      </c>
    </row>
    <row r="14" spans="1:6" x14ac:dyDescent="0.2">
      <c r="A14" s="10" t="s">
        <v>32</v>
      </c>
      <c r="B14" s="11">
        <v>31811311.309999999</v>
      </c>
      <c r="C14" s="11">
        <v>19709671.739999998</v>
      </c>
      <c r="D14" s="12" t="s">
        <v>33</v>
      </c>
      <c r="E14" s="11">
        <v>192143.58000000002</v>
      </c>
      <c r="F14" s="32">
        <v>150739.08000000002</v>
      </c>
    </row>
    <row r="15" spans="1:6" ht="25.5" x14ac:dyDescent="0.2">
      <c r="A15" s="10" t="s">
        <v>35</v>
      </c>
      <c r="B15" s="11">
        <v>0</v>
      </c>
      <c r="C15" s="11">
        <v>0</v>
      </c>
      <c r="D15" s="12" t="s">
        <v>36</v>
      </c>
      <c r="E15" s="11">
        <v>0</v>
      </c>
      <c r="F15" s="32">
        <v>0</v>
      </c>
    </row>
    <row r="16" spans="1:6" x14ac:dyDescent="0.2">
      <c r="A16" s="10" t="s">
        <v>39</v>
      </c>
      <c r="B16" s="11">
        <v>0</v>
      </c>
      <c r="C16" s="11">
        <v>0</v>
      </c>
      <c r="D16" s="12" t="s">
        <v>40</v>
      </c>
      <c r="E16" s="11">
        <v>0</v>
      </c>
      <c r="F16" s="32">
        <v>0</v>
      </c>
    </row>
    <row r="17" spans="1:6" x14ac:dyDescent="0.2">
      <c r="A17" s="10"/>
      <c r="B17" s="11"/>
      <c r="C17" s="11"/>
      <c r="D17" s="12" t="s">
        <v>43</v>
      </c>
      <c r="E17" s="11">
        <v>0</v>
      </c>
      <c r="F17" s="32">
        <v>0</v>
      </c>
    </row>
    <row r="18" spans="1:6" x14ac:dyDescent="0.2">
      <c r="A18" s="6" t="s">
        <v>46</v>
      </c>
      <c r="B18" s="13">
        <f>SUM(B10:B16)</f>
        <v>207419027.04999998</v>
      </c>
      <c r="C18" s="13">
        <f>SUM(C10:C16)</f>
        <v>183625307.91</v>
      </c>
      <c r="D18" s="12"/>
      <c r="E18" s="13"/>
      <c r="F18" s="33"/>
    </row>
    <row r="19" spans="1:6" x14ac:dyDescent="0.2">
      <c r="A19" s="6"/>
      <c r="B19" s="7"/>
      <c r="C19" s="7"/>
      <c r="D19" s="7" t="s">
        <v>50</v>
      </c>
      <c r="E19" s="13">
        <f>SUM(E10:E17)</f>
        <v>30251701.329999998</v>
      </c>
      <c r="F19" s="33">
        <f>SUM(F10:F17)</f>
        <v>42613565.629999995</v>
      </c>
    </row>
    <row r="20" spans="1:6" x14ac:dyDescent="0.2">
      <c r="A20" s="6" t="s">
        <v>45</v>
      </c>
      <c r="B20" s="7"/>
      <c r="C20" s="7"/>
      <c r="D20" s="7"/>
      <c r="E20" s="13"/>
      <c r="F20" s="33"/>
    </row>
    <row r="21" spans="1:6" x14ac:dyDescent="0.2">
      <c r="A21" s="10" t="s">
        <v>49</v>
      </c>
      <c r="B21" s="11">
        <v>0</v>
      </c>
      <c r="C21" s="11">
        <v>0</v>
      </c>
      <c r="D21" s="7" t="s">
        <v>56</v>
      </c>
      <c r="E21" s="11"/>
      <c r="F21" s="32"/>
    </row>
    <row r="22" spans="1:6" ht="25.5" x14ac:dyDescent="0.2">
      <c r="A22" s="10" t="s">
        <v>52</v>
      </c>
      <c r="B22" s="11">
        <v>0</v>
      </c>
      <c r="C22" s="11">
        <v>0</v>
      </c>
      <c r="D22" s="12" t="s">
        <v>61</v>
      </c>
      <c r="E22" s="11">
        <v>526954</v>
      </c>
      <c r="F22" s="32">
        <v>526954</v>
      </c>
    </row>
    <row r="23" spans="1:6" ht="25.5" x14ac:dyDescent="0.2">
      <c r="A23" s="10" t="s">
        <v>54</v>
      </c>
      <c r="B23" s="11">
        <v>811349860.32999992</v>
      </c>
      <c r="C23" s="11">
        <v>752743944.89999998</v>
      </c>
      <c r="D23" s="12" t="s">
        <v>66</v>
      </c>
      <c r="E23" s="11">
        <v>0</v>
      </c>
      <c r="F23" s="32">
        <v>0</v>
      </c>
    </row>
    <row r="24" spans="1:6" x14ac:dyDescent="0.2">
      <c r="A24" s="10" t="s">
        <v>59</v>
      </c>
      <c r="B24" s="11">
        <v>144158439.80000001</v>
      </c>
      <c r="C24" s="11">
        <v>137827309.30000001</v>
      </c>
      <c r="D24" s="12" t="s">
        <v>70</v>
      </c>
      <c r="E24" s="11">
        <v>0</v>
      </c>
      <c r="F24" s="32">
        <v>0</v>
      </c>
    </row>
    <row r="25" spans="1:6" x14ac:dyDescent="0.2">
      <c r="A25" s="10" t="s">
        <v>64</v>
      </c>
      <c r="B25" s="11">
        <v>4898076.8000000007</v>
      </c>
      <c r="C25" s="11">
        <v>4898076.8000000007</v>
      </c>
      <c r="D25" s="12" t="s">
        <v>74</v>
      </c>
      <c r="E25" s="11">
        <v>0</v>
      </c>
      <c r="F25" s="32">
        <v>0</v>
      </c>
    </row>
    <row r="26" spans="1:6" ht="25.5" x14ac:dyDescent="0.2">
      <c r="A26" s="10" t="s">
        <v>68</v>
      </c>
      <c r="B26" s="11">
        <v>-167409406.98000002</v>
      </c>
      <c r="C26" s="11">
        <v>-139353128.73000002</v>
      </c>
      <c r="D26" s="14" t="s">
        <v>78</v>
      </c>
      <c r="E26" s="11">
        <v>0</v>
      </c>
      <c r="F26" s="32">
        <v>0</v>
      </c>
    </row>
    <row r="27" spans="1:6" x14ac:dyDescent="0.2">
      <c r="A27" s="10" t="s">
        <v>72</v>
      </c>
      <c r="B27" s="11">
        <v>22503136.789999999</v>
      </c>
      <c r="C27" s="11">
        <v>15620643.51</v>
      </c>
      <c r="D27" s="12" t="s">
        <v>81</v>
      </c>
      <c r="E27" s="11">
        <v>3923980.55</v>
      </c>
      <c r="F27" s="32">
        <v>3452488.42</v>
      </c>
    </row>
    <row r="28" spans="1:6" ht="25.5" x14ac:dyDescent="0.2">
      <c r="A28" s="10" t="s">
        <v>76</v>
      </c>
      <c r="B28" s="11">
        <v>0</v>
      </c>
      <c r="C28" s="11">
        <v>0</v>
      </c>
      <c r="D28" s="12"/>
      <c r="E28" s="11"/>
      <c r="F28" s="32"/>
    </row>
    <row r="29" spans="1:6" x14ac:dyDescent="0.2">
      <c r="A29" s="10" t="s">
        <v>80</v>
      </c>
      <c r="B29" s="11">
        <v>0</v>
      </c>
      <c r="C29" s="11">
        <v>0</v>
      </c>
      <c r="D29" s="7" t="s">
        <v>84</v>
      </c>
      <c r="E29" s="13">
        <f>SUM(E22:E27)</f>
        <v>4450934.55</v>
      </c>
      <c r="F29" s="33">
        <f>SUM(F22:F27)</f>
        <v>3979442.42</v>
      </c>
    </row>
    <row r="30" spans="1:6" x14ac:dyDescent="0.2">
      <c r="A30" s="10"/>
      <c r="B30" s="11"/>
      <c r="C30" s="11"/>
      <c r="D30" s="12"/>
      <c r="E30" s="13"/>
      <c r="F30" s="33"/>
    </row>
    <row r="31" spans="1:6" x14ac:dyDescent="0.2">
      <c r="A31" s="6" t="s">
        <v>88</v>
      </c>
      <c r="B31" s="13">
        <f>SUM(B21:B29)</f>
        <v>815500106.73999977</v>
      </c>
      <c r="C31" s="13">
        <f>SUM(C21:C29)</f>
        <v>771736845.77999997</v>
      </c>
      <c r="D31" s="7" t="s">
        <v>89</v>
      </c>
      <c r="E31" s="13">
        <f>+E19+E29</f>
        <v>34702635.879999995</v>
      </c>
      <c r="F31" s="33">
        <f>+F19+F29</f>
        <v>46593008.049999997</v>
      </c>
    </row>
    <row r="32" spans="1:6" x14ac:dyDescent="0.2">
      <c r="A32" s="6"/>
      <c r="B32" s="13"/>
      <c r="C32" s="13"/>
      <c r="D32" s="7"/>
      <c r="E32" s="7"/>
      <c r="F32" s="31"/>
    </row>
    <row r="33" spans="1:7" x14ac:dyDescent="0.2">
      <c r="A33" s="6" t="s">
        <v>93</v>
      </c>
      <c r="B33" s="13">
        <f>+B18+B31</f>
        <v>1022919133.7899997</v>
      </c>
      <c r="C33" s="13">
        <f>+C18+C31</f>
        <v>955362153.68999994</v>
      </c>
      <c r="D33" s="7" t="s">
        <v>94</v>
      </c>
      <c r="E33" s="7"/>
      <c r="F33" s="31"/>
    </row>
    <row r="34" spans="1:7" x14ac:dyDescent="0.2">
      <c r="A34" s="15"/>
      <c r="B34" s="16"/>
      <c r="C34" s="16"/>
      <c r="D34" s="7"/>
      <c r="E34" s="7"/>
      <c r="F34" s="31"/>
    </row>
    <row r="35" spans="1:7" x14ac:dyDescent="0.2">
      <c r="A35" s="17"/>
      <c r="B35" s="18"/>
      <c r="C35" s="18"/>
      <c r="D35" s="7" t="s">
        <v>96</v>
      </c>
      <c r="E35" s="13">
        <f>SUM(E36:E38)</f>
        <v>189573113.89999998</v>
      </c>
      <c r="F35" s="33">
        <f>SUM(F36:F38)</f>
        <v>189573116.89999998</v>
      </c>
    </row>
    <row r="36" spans="1:7" x14ac:dyDescent="0.2">
      <c r="A36" s="17"/>
      <c r="B36" s="18"/>
      <c r="C36" s="18"/>
      <c r="D36" s="12" t="s">
        <v>15</v>
      </c>
      <c r="E36" s="11">
        <v>106788382.20999999</v>
      </c>
      <c r="F36" s="32">
        <v>106788382.20999999</v>
      </c>
    </row>
    <row r="37" spans="1:7" x14ac:dyDescent="0.2">
      <c r="A37" s="17"/>
      <c r="B37" s="18"/>
      <c r="C37" s="18"/>
      <c r="D37" s="12" t="s">
        <v>19</v>
      </c>
      <c r="E37" s="11">
        <v>1901395</v>
      </c>
      <c r="F37" s="32">
        <v>1901395</v>
      </c>
    </row>
    <row r="38" spans="1:7" x14ac:dyDescent="0.2">
      <c r="A38" s="17"/>
      <c r="B38" s="18"/>
      <c r="C38" s="19"/>
      <c r="D38" s="12" t="s">
        <v>24</v>
      </c>
      <c r="E38" s="11">
        <v>80883336.689999998</v>
      </c>
      <c r="F38" s="32">
        <v>80883339.689999998</v>
      </c>
    </row>
    <row r="39" spans="1:7" x14ac:dyDescent="0.2">
      <c r="A39" s="17"/>
      <c r="B39" s="18"/>
      <c r="C39" s="18"/>
      <c r="D39" s="12"/>
      <c r="E39" s="11"/>
      <c r="F39" s="32"/>
    </row>
    <row r="40" spans="1:7" x14ac:dyDescent="0.2">
      <c r="A40" s="17"/>
      <c r="B40" s="18"/>
      <c r="C40" s="18"/>
      <c r="D40" s="7" t="s">
        <v>102</v>
      </c>
      <c r="E40" s="13">
        <f>SUM(E41:E45)</f>
        <v>798643384.00999987</v>
      </c>
      <c r="F40" s="33">
        <f>SUM(F41:F45)</f>
        <v>719196028.74000001</v>
      </c>
    </row>
    <row r="41" spans="1:7" x14ac:dyDescent="0.2">
      <c r="A41" s="17"/>
      <c r="B41" s="18"/>
      <c r="C41" s="18"/>
      <c r="D41" s="12" t="s">
        <v>147</v>
      </c>
      <c r="E41" s="11">
        <v>79817663.660000026</v>
      </c>
      <c r="F41" s="32">
        <v>84594238.610000014</v>
      </c>
    </row>
    <row r="42" spans="1:7" x14ac:dyDescent="0.2">
      <c r="A42" s="17"/>
      <c r="B42" s="18"/>
      <c r="C42" s="18"/>
      <c r="D42" s="12" t="s">
        <v>38</v>
      </c>
      <c r="E42" s="11">
        <v>714794016.70999992</v>
      </c>
      <c r="F42" s="32">
        <v>630570086.49000001</v>
      </c>
      <c r="G42" s="27"/>
    </row>
    <row r="43" spans="1:7" x14ac:dyDescent="0.2">
      <c r="A43" s="17"/>
      <c r="B43" s="18"/>
      <c r="C43" s="18"/>
      <c r="D43" s="12" t="s">
        <v>103</v>
      </c>
      <c r="E43" s="11">
        <v>0</v>
      </c>
      <c r="F43" s="32">
        <v>0</v>
      </c>
    </row>
    <row r="44" spans="1:7" x14ac:dyDescent="0.2">
      <c r="A44" s="17"/>
      <c r="B44" s="18"/>
      <c r="C44" s="18"/>
      <c r="D44" s="12" t="s">
        <v>44</v>
      </c>
      <c r="E44" s="11">
        <v>4031703.64</v>
      </c>
      <c r="F44" s="32">
        <v>4031703.64</v>
      </c>
    </row>
    <row r="45" spans="1:7" x14ac:dyDescent="0.2">
      <c r="A45" s="17"/>
      <c r="B45" s="18"/>
      <c r="C45" s="18"/>
      <c r="D45" s="12" t="s">
        <v>48</v>
      </c>
      <c r="E45" s="11">
        <v>0</v>
      </c>
      <c r="F45" s="32">
        <v>0</v>
      </c>
    </row>
    <row r="46" spans="1:7" x14ac:dyDescent="0.2">
      <c r="A46" s="17"/>
      <c r="B46" s="18"/>
      <c r="C46" s="18"/>
      <c r="D46" s="12"/>
      <c r="E46" s="11"/>
      <c r="F46" s="32"/>
    </row>
    <row r="47" spans="1:7" ht="25.5" x14ac:dyDescent="0.2">
      <c r="A47" s="17"/>
      <c r="B47" s="18"/>
      <c r="C47" s="18"/>
      <c r="D47" s="7" t="s">
        <v>108</v>
      </c>
      <c r="E47" s="13">
        <f>SUM(E48:E49)</f>
        <v>0</v>
      </c>
      <c r="F47" s="33">
        <f>SUM(F48:F49)</f>
        <v>0</v>
      </c>
    </row>
    <row r="48" spans="1:7" x14ac:dyDescent="0.2">
      <c r="A48" s="17"/>
      <c r="B48" s="18"/>
      <c r="C48" s="18"/>
      <c r="D48" s="12" t="s">
        <v>58</v>
      </c>
      <c r="E48" s="11">
        <v>0</v>
      </c>
      <c r="F48" s="32">
        <v>0</v>
      </c>
    </row>
    <row r="49" spans="1:6" x14ac:dyDescent="0.2">
      <c r="A49" s="17"/>
      <c r="B49" s="18"/>
      <c r="C49" s="18"/>
      <c r="D49" s="12" t="s">
        <v>63</v>
      </c>
      <c r="E49" s="11">
        <v>0</v>
      </c>
      <c r="F49" s="32">
        <v>0</v>
      </c>
    </row>
    <row r="50" spans="1:6" x14ac:dyDescent="0.2">
      <c r="A50" s="17"/>
      <c r="B50" s="18"/>
      <c r="C50" s="18"/>
      <c r="D50" s="12"/>
      <c r="E50" s="11"/>
      <c r="F50" s="32"/>
    </row>
    <row r="51" spans="1:6" x14ac:dyDescent="0.2">
      <c r="A51" s="17"/>
      <c r="B51" s="18"/>
      <c r="C51" s="18"/>
      <c r="D51" s="7" t="s">
        <v>111</v>
      </c>
      <c r="E51" s="13">
        <f>+E35+E40+E47</f>
        <v>988216497.90999985</v>
      </c>
      <c r="F51" s="33">
        <f>+F35+F40+F47</f>
        <v>908769145.63999999</v>
      </c>
    </row>
    <row r="52" spans="1:6" x14ac:dyDescent="0.2">
      <c r="A52" s="17"/>
      <c r="B52" s="18"/>
      <c r="C52" s="18"/>
      <c r="D52" s="7"/>
      <c r="E52" s="13"/>
      <c r="F52" s="33"/>
    </row>
    <row r="53" spans="1:6" x14ac:dyDescent="0.2">
      <c r="A53" s="17"/>
      <c r="B53" s="18"/>
      <c r="C53" s="18"/>
      <c r="D53" s="7" t="s">
        <v>114</v>
      </c>
      <c r="E53" s="13">
        <f>+E31+E51</f>
        <v>1022919133.7899998</v>
      </c>
      <c r="F53" s="33">
        <f>+F31+F51</f>
        <v>955362153.68999994</v>
      </c>
    </row>
    <row r="54" spans="1:6" x14ac:dyDescent="0.2">
      <c r="A54" s="20"/>
      <c r="B54" s="21"/>
      <c r="C54" s="21"/>
      <c r="D54" s="22"/>
      <c r="E54" s="22"/>
      <c r="F54" s="29"/>
    </row>
    <row r="55" spans="1:6" x14ac:dyDescent="0.2">
      <c r="F55" s="25"/>
    </row>
    <row r="57" spans="1:6" x14ac:dyDescent="0.2">
      <c r="A57" s="115" t="s">
        <v>106</v>
      </c>
      <c r="B57" s="115"/>
      <c r="C57" s="115"/>
      <c r="D57" s="115"/>
      <c r="E57" s="115"/>
      <c r="F57" s="115"/>
    </row>
    <row r="58" spans="1:6" x14ac:dyDescent="0.2">
      <c r="A58" s="26"/>
      <c r="B58" s="26"/>
      <c r="C58" s="26"/>
      <c r="D58" s="26"/>
      <c r="E58" s="26"/>
      <c r="F58" s="26"/>
    </row>
    <row r="65" ht="14.45" customHeight="1" x14ac:dyDescent="0.2"/>
  </sheetData>
  <mergeCells count="6">
    <mergeCell ref="A2:F2"/>
    <mergeCell ref="A6:F6"/>
    <mergeCell ref="A57:F57"/>
    <mergeCell ref="A5:F5"/>
    <mergeCell ref="A4:F4"/>
    <mergeCell ref="A3:F3"/>
  </mergeCells>
  <pageMargins left="0.70866141732283472" right="0.70866141732283472" top="0.74803149606299213" bottom="0.74803149606299213" header="0.31496062992125984" footer="0.31496062992125984"/>
  <pageSetup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showGridLines="0" topLeftCell="A22" zoomScale="90" zoomScaleNormal="90" workbookViewId="0">
      <selection activeCell="A70" sqref="A70:C71"/>
    </sheetView>
  </sheetViews>
  <sheetFormatPr baseColWidth="10" defaultRowHeight="12.75" x14ac:dyDescent="0.2"/>
  <cols>
    <col min="1" max="1" width="66.7109375" style="24" customWidth="1"/>
    <col min="2" max="2" width="49.42578125" style="24" customWidth="1"/>
    <col min="3" max="3" width="38.85546875" style="24" customWidth="1"/>
    <col min="4" max="4" width="6.28515625" style="5" customWidth="1"/>
    <col min="5" max="5" width="5.7109375" style="5" customWidth="1"/>
    <col min="6" max="6" width="16.42578125" style="5" bestFit="1" customWidth="1"/>
    <col min="7" max="7" width="17.28515625" style="5" bestFit="1" customWidth="1"/>
    <col min="8" max="8" width="15.140625" style="5" hidden="1" customWidth="1"/>
    <col min="9" max="9" width="15.28515625" style="5" hidden="1" customWidth="1"/>
    <col min="10" max="11" width="7.28515625" style="5" customWidth="1"/>
    <col min="12" max="13" width="1.85546875" style="5" customWidth="1"/>
    <col min="14" max="14" width="57.5703125" style="5" customWidth="1"/>
    <col min="15" max="15" width="16.85546875" style="5" bestFit="1" customWidth="1"/>
    <col min="16" max="16" width="15.7109375" style="5" bestFit="1" customWidth="1"/>
    <col min="17" max="18" width="11.42578125" style="5"/>
    <col min="19" max="19" width="78.28515625" style="5" customWidth="1"/>
    <col min="20" max="20" width="15.42578125" style="5" bestFit="1" customWidth="1"/>
    <col min="21" max="21" width="14.7109375" style="5" bestFit="1" customWidth="1"/>
    <col min="22" max="16384" width="11.42578125" style="5"/>
  </cols>
  <sheetData>
    <row r="1" spans="1:3" x14ac:dyDescent="0.2">
      <c r="A1" s="34"/>
      <c r="B1" s="34"/>
      <c r="C1" s="34"/>
    </row>
    <row r="2" spans="1:3" x14ac:dyDescent="0.2">
      <c r="A2" s="109" t="s">
        <v>157</v>
      </c>
      <c r="B2" s="110"/>
      <c r="C2" s="111"/>
    </row>
    <row r="3" spans="1:3" ht="14.45" customHeight="1" x14ac:dyDescent="0.2">
      <c r="A3" s="119" t="s">
        <v>134</v>
      </c>
      <c r="B3" s="120"/>
      <c r="C3" s="121"/>
    </row>
    <row r="4" spans="1:3" x14ac:dyDescent="0.2">
      <c r="A4" s="116" t="s">
        <v>135</v>
      </c>
      <c r="B4" s="117"/>
      <c r="C4" s="118"/>
    </row>
    <row r="5" spans="1:3" x14ac:dyDescent="0.2">
      <c r="A5" s="116" t="s">
        <v>148</v>
      </c>
      <c r="B5" s="117"/>
      <c r="C5" s="118"/>
    </row>
    <row r="6" spans="1:3" x14ac:dyDescent="0.2">
      <c r="A6" s="116" t="s">
        <v>158</v>
      </c>
      <c r="B6" s="117"/>
      <c r="C6" s="118"/>
    </row>
    <row r="7" spans="1:3" x14ac:dyDescent="0.2">
      <c r="A7" s="35"/>
      <c r="B7" s="36">
        <v>2025</v>
      </c>
      <c r="C7" s="37">
        <v>2024</v>
      </c>
    </row>
    <row r="8" spans="1:3" x14ac:dyDescent="0.2">
      <c r="A8" s="38" t="s">
        <v>11</v>
      </c>
      <c r="B8" s="16"/>
      <c r="C8" s="39"/>
    </row>
    <row r="9" spans="1:3" x14ac:dyDescent="0.2">
      <c r="A9" s="40" t="s">
        <v>14</v>
      </c>
      <c r="B9" s="13">
        <f>SUM(B10:B16)</f>
        <v>352325241.58999997</v>
      </c>
      <c r="C9" s="33">
        <f>SUM(C10:C16)</f>
        <v>325056020.35999995</v>
      </c>
    </row>
    <row r="10" spans="1:3" x14ac:dyDescent="0.2">
      <c r="A10" s="41" t="s">
        <v>18</v>
      </c>
      <c r="B10" s="11">
        <v>0</v>
      </c>
      <c r="C10" s="32">
        <v>0</v>
      </c>
    </row>
    <row r="11" spans="1:3" x14ac:dyDescent="0.2">
      <c r="A11" s="41" t="s">
        <v>23</v>
      </c>
      <c r="B11" s="11">
        <v>0</v>
      </c>
      <c r="C11" s="32">
        <v>0</v>
      </c>
    </row>
    <row r="12" spans="1:3" x14ac:dyDescent="0.2">
      <c r="A12" s="41" t="s">
        <v>27</v>
      </c>
      <c r="B12" s="11">
        <v>0</v>
      </c>
      <c r="C12" s="32">
        <v>0</v>
      </c>
    </row>
    <row r="13" spans="1:3" x14ac:dyDescent="0.2">
      <c r="A13" s="41" t="s">
        <v>30</v>
      </c>
      <c r="B13" s="11">
        <v>0</v>
      </c>
      <c r="C13" s="32">
        <v>0</v>
      </c>
    </row>
    <row r="14" spans="1:3" x14ac:dyDescent="0.2">
      <c r="A14" s="41" t="s">
        <v>34</v>
      </c>
      <c r="B14" s="11">
        <v>0</v>
      </c>
      <c r="C14" s="32">
        <v>24376044.079999998</v>
      </c>
    </row>
    <row r="15" spans="1:3" x14ac:dyDescent="0.2">
      <c r="A15" s="41" t="s">
        <v>37</v>
      </c>
      <c r="B15" s="11">
        <v>0</v>
      </c>
      <c r="C15" s="32">
        <v>0</v>
      </c>
    </row>
    <row r="16" spans="1:3" x14ac:dyDescent="0.2">
      <c r="A16" s="41" t="s">
        <v>41</v>
      </c>
      <c r="B16" s="11">
        <v>352325241.58999997</v>
      </c>
      <c r="C16" s="32">
        <v>300679976.27999997</v>
      </c>
    </row>
    <row r="17" spans="1:3" x14ac:dyDescent="0.2">
      <c r="A17" s="17"/>
      <c r="B17" s="11"/>
      <c r="C17" s="32"/>
    </row>
    <row r="18" spans="1:3" ht="52.5" customHeight="1" x14ac:dyDescent="0.2">
      <c r="A18" s="40" t="s">
        <v>47</v>
      </c>
      <c r="B18" s="13">
        <f>SUM(B19:B20)</f>
        <v>90674343.390000001</v>
      </c>
      <c r="C18" s="33">
        <f>SUM(C19:C20)</f>
        <v>93693413.11999999</v>
      </c>
    </row>
    <row r="19" spans="1:3" ht="36" customHeight="1" x14ac:dyDescent="0.2">
      <c r="A19" s="41" t="s">
        <v>51</v>
      </c>
      <c r="B19" s="11">
        <v>0</v>
      </c>
      <c r="C19" s="32">
        <v>0</v>
      </c>
    </row>
    <row r="20" spans="1:3" ht="27.75" customHeight="1" x14ac:dyDescent="0.2">
      <c r="A20" s="41" t="s">
        <v>53</v>
      </c>
      <c r="B20" s="11">
        <v>90674343.390000001</v>
      </c>
      <c r="C20" s="32">
        <v>93693413.11999999</v>
      </c>
    </row>
    <row r="21" spans="1:3" x14ac:dyDescent="0.2">
      <c r="A21" s="42" t="s">
        <v>57</v>
      </c>
      <c r="B21" s="13">
        <f>SUM(B22:B26)</f>
        <v>619645.67000000004</v>
      </c>
      <c r="C21" s="33">
        <f>SUM(C22:C26)</f>
        <v>253132.72</v>
      </c>
    </row>
    <row r="22" spans="1:3" x14ac:dyDescent="0.2">
      <c r="A22" s="41" t="s">
        <v>62</v>
      </c>
      <c r="B22" s="11">
        <v>0</v>
      </c>
      <c r="C22" s="32">
        <v>0</v>
      </c>
    </row>
    <row r="23" spans="1:3" x14ac:dyDescent="0.2">
      <c r="A23" s="41" t="s">
        <v>67</v>
      </c>
      <c r="B23" s="11">
        <v>0</v>
      </c>
      <c r="C23" s="32">
        <v>0</v>
      </c>
    </row>
    <row r="24" spans="1:3" ht="25.5" x14ac:dyDescent="0.2">
      <c r="A24" s="41" t="s">
        <v>71</v>
      </c>
      <c r="B24" s="11">
        <v>0</v>
      </c>
      <c r="C24" s="32">
        <v>0</v>
      </c>
    </row>
    <row r="25" spans="1:3" x14ac:dyDescent="0.2">
      <c r="A25" s="41" t="s">
        <v>75</v>
      </c>
      <c r="B25" s="11">
        <v>0</v>
      </c>
      <c r="C25" s="32">
        <v>0</v>
      </c>
    </row>
    <row r="26" spans="1:3" x14ac:dyDescent="0.2">
      <c r="A26" s="41" t="s">
        <v>79</v>
      </c>
      <c r="B26" s="11">
        <v>619645.67000000004</v>
      </c>
      <c r="C26" s="32">
        <v>253132.72</v>
      </c>
    </row>
    <row r="27" spans="1:3" x14ac:dyDescent="0.2">
      <c r="A27" s="17"/>
      <c r="B27" s="11"/>
      <c r="C27" s="32"/>
    </row>
    <row r="28" spans="1:3" x14ac:dyDescent="0.2">
      <c r="A28" s="38" t="s">
        <v>82</v>
      </c>
      <c r="B28" s="13">
        <f>+B9+B18+B21</f>
        <v>443619230.64999998</v>
      </c>
      <c r="C28" s="33">
        <f>+C9+C18+C21</f>
        <v>419002566.19999999</v>
      </c>
    </row>
    <row r="29" spans="1:3" x14ac:dyDescent="0.2">
      <c r="A29" s="17"/>
      <c r="B29" s="11"/>
      <c r="C29" s="32"/>
    </row>
    <row r="30" spans="1:3" x14ac:dyDescent="0.2">
      <c r="A30" s="38" t="s">
        <v>86</v>
      </c>
      <c r="B30" s="11"/>
      <c r="C30" s="32"/>
    </row>
    <row r="31" spans="1:3" x14ac:dyDescent="0.2">
      <c r="A31" s="40" t="s">
        <v>90</v>
      </c>
      <c r="B31" s="13">
        <f>SUM(B32:B34)</f>
        <v>324139705.74000001</v>
      </c>
      <c r="C31" s="33">
        <f>SUM(C32:C34)</f>
        <v>295197380.75999999</v>
      </c>
    </row>
    <row r="32" spans="1:3" x14ac:dyDescent="0.2">
      <c r="A32" s="41" t="s">
        <v>65</v>
      </c>
      <c r="B32" s="11">
        <v>161998306.88</v>
      </c>
      <c r="C32" s="32">
        <v>135543135.81999999</v>
      </c>
    </row>
    <row r="33" spans="1:3" x14ac:dyDescent="0.2">
      <c r="A33" s="41" t="s">
        <v>69</v>
      </c>
      <c r="B33" s="11">
        <v>54411903.079999991</v>
      </c>
      <c r="C33" s="32">
        <v>43253059.620000012</v>
      </c>
    </row>
    <row r="34" spans="1:3" x14ac:dyDescent="0.2">
      <c r="A34" s="41" t="s">
        <v>73</v>
      </c>
      <c r="B34" s="11">
        <v>107729495.78000002</v>
      </c>
      <c r="C34" s="32">
        <v>116401185.31999999</v>
      </c>
    </row>
    <row r="35" spans="1:3" x14ac:dyDescent="0.2">
      <c r="A35" s="40" t="s">
        <v>97</v>
      </c>
      <c r="B35" s="13">
        <f>SUM(B36:B44)</f>
        <v>10745582.999999998</v>
      </c>
      <c r="C35" s="33">
        <f>SUM(C36:C44)</f>
        <v>3996790.6900000004</v>
      </c>
    </row>
    <row r="36" spans="1:3" x14ac:dyDescent="0.2">
      <c r="A36" s="41" t="s">
        <v>77</v>
      </c>
      <c r="B36" s="11">
        <v>0</v>
      </c>
      <c r="C36" s="32">
        <v>0</v>
      </c>
    </row>
    <row r="37" spans="1:3" x14ac:dyDescent="0.2">
      <c r="A37" s="41" t="s">
        <v>99</v>
      </c>
      <c r="B37" s="11">
        <v>0</v>
      </c>
      <c r="C37" s="32">
        <v>0</v>
      </c>
    </row>
    <row r="38" spans="1:3" x14ac:dyDescent="0.2">
      <c r="A38" s="41" t="s">
        <v>101</v>
      </c>
      <c r="B38" s="11">
        <v>0</v>
      </c>
      <c r="C38" s="32">
        <v>0</v>
      </c>
    </row>
    <row r="39" spans="1:3" x14ac:dyDescent="0.2">
      <c r="A39" s="41" t="s">
        <v>83</v>
      </c>
      <c r="B39" s="11">
        <v>10192775.129999999</v>
      </c>
      <c r="C39" s="32">
        <v>3516201.68</v>
      </c>
    </row>
    <row r="40" spans="1:3" x14ac:dyDescent="0.2">
      <c r="A40" s="41" t="s">
        <v>85</v>
      </c>
      <c r="B40" s="11">
        <v>552807.87</v>
      </c>
      <c r="C40" s="32">
        <v>480589.01</v>
      </c>
    </row>
    <row r="41" spans="1:3" x14ac:dyDescent="0.2">
      <c r="A41" s="41" t="s">
        <v>87</v>
      </c>
      <c r="B41" s="11">
        <v>0</v>
      </c>
      <c r="C41" s="32">
        <v>0</v>
      </c>
    </row>
    <row r="42" spans="1:3" x14ac:dyDescent="0.2">
      <c r="A42" s="41" t="s">
        <v>91</v>
      </c>
      <c r="B42" s="11">
        <v>0</v>
      </c>
      <c r="C42" s="32">
        <v>0</v>
      </c>
    </row>
    <row r="43" spans="1:3" x14ac:dyDescent="0.2">
      <c r="A43" s="41" t="s">
        <v>92</v>
      </c>
      <c r="B43" s="11">
        <v>0</v>
      </c>
      <c r="C43" s="32">
        <v>0</v>
      </c>
    </row>
    <row r="44" spans="1:3" x14ac:dyDescent="0.2">
      <c r="A44" s="41" t="s">
        <v>95</v>
      </c>
      <c r="B44" s="11">
        <v>0</v>
      </c>
      <c r="C44" s="32">
        <v>0</v>
      </c>
    </row>
    <row r="45" spans="1:3" x14ac:dyDescent="0.2">
      <c r="A45" s="40" t="s">
        <v>105</v>
      </c>
      <c r="B45" s="13">
        <f>SUM(B46:B48)</f>
        <v>0</v>
      </c>
      <c r="C45" s="33">
        <f>SUM(C46:C48)</f>
        <v>0</v>
      </c>
    </row>
    <row r="46" spans="1:3" x14ac:dyDescent="0.2">
      <c r="A46" s="41" t="s">
        <v>107</v>
      </c>
      <c r="B46" s="11">
        <v>0</v>
      </c>
      <c r="C46" s="32">
        <v>0</v>
      </c>
    </row>
    <row r="47" spans="1:3" x14ac:dyDescent="0.2">
      <c r="A47" s="41" t="s">
        <v>15</v>
      </c>
      <c r="B47" s="11">
        <v>0</v>
      </c>
      <c r="C47" s="32">
        <v>0</v>
      </c>
    </row>
    <row r="48" spans="1:3" x14ac:dyDescent="0.2">
      <c r="A48" s="41" t="s">
        <v>98</v>
      </c>
      <c r="B48" s="11">
        <v>0</v>
      </c>
      <c r="C48" s="32">
        <v>0</v>
      </c>
    </row>
    <row r="49" spans="1:3" x14ac:dyDescent="0.2">
      <c r="A49" s="40" t="s">
        <v>109</v>
      </c>
      <c r="B49" s="13">
        <f>SUM(B50:B54)</f>
        <v>0</v>
      </c>
      <c r="C49" s="33">
        <f>SUM(C50:C54)</f>
        <v>0</v>
      </c>
    </row>
    <row r="50" spans="1:3" x14ac:dyDescent="0.2">
      <c r="A50" s="41" t="s">
        <v>110</v>
      </c>
      <c r="B50" s="11">
        <v>0</v>
      </c>
      <c r="C50" s="32">
        <v>0</v>
      </c>
    </row>
    <row r="51" spans="1:3" x14ac:dyDescent="0.2">
      <c r="A51" s="41" t="s">
        <v>112</v>
      </c>
      <c r="B51" s="11">
        <v>0</v>
      </c>
      <c r="C51" s="32">
        <v>0</v>
      </c>
    </row>
    <row r="52" spans="1:3" x14ac:dyDescent="0.2">
      <c r="A52" s="41" t="s">
        <v>113</v>
      </c>
      <c r="B52" s="11">
        <v>0</v>
      </c>
      <c r="C52" s="32">
        <v>0</v>
      </c>
    </row>
    <row r="53" spans="1:3" x14ac:dyDescent="0.2">
      <c r="A53" s="41" t="s">
        <v>115</v>
      </c>
      <c r="B53" s="11">
        <v>0</v>
      </c>
      <c r="C53" s="32">
        <v>0</v>
      </c>
    </row>
    <row r="54" spans="1:3" x14ac:dyDescent="0.2">
      <c r="A54" s="41" t="s">
        <v>117</v>
      </c>
      <c r="B54" s="11">
        <v>0</v>
      </c>
      <c r="C54" s="32">
        <v>0</v>
      </c>
    </row>
    <row r="55" spans="1:3" x14ac:dyDescent="0.2">
      <c r="A55" s="40" t="s">
        <v>119</v>
      </c>
      <c r="B55" s="13">
        <f>SUM(B56:B59)</f>
        <v>28916278.249999996</v>
      </c>
      <c r="C55" s="33">
        <f>SUM(C56:C59)</f>
        <v>35214156.140000001</v>
      </c>
    </row>
    <row r="56" spans="1:3" ht="25.5" x14ac:dyDescent="0.2">
      <c r="A56" s="41" t="s">
        <v>121</v>
      </c>
      <c r="B56" s="11">
        <v>28916278.249999996</v>
      </c>
      <c r="C56" s="32">
        <v>35214156.140000001</v>
      </c>
    </row>
    <row r="57" spans="1:3" ht="14.45" customHeight="1" x14ac:dyDescent="0.2">
      <c r="A57" s="41" t="s">
        <v>123</v>
      </c>
      <c r="B57" s="11">
        <v>0</v>
      </c>
      <c r="C57" s="32">
        <v>0</v>
      </c>
    </row>
    <row r="58" spans="1:3" x14ac:dyDescent="0.2">
      <c r="A58" s="41" t="s">
        <v>124</v>
      </c>
      <c r="B58" s="11">
        <v>0</v>
      </c>
      <c r="C58" s="32">
        <v>0</v>
      </c>
    </row>
    <row r="59" spans="1:3" x14ac:dyDescent="0.2">
      <c r="A59" s="41" t="s">
        <v>127</v>
      </c>
      <c r="B59" s="11">
        <v>0</v>
      </c>
      <c r="C59" s="32">
        <v>0</v>
      </c>
    </row>
    <row r="60" spans="1:3" x14ac:dyDescent="0.2">
      <c r="A60" s="40" t="s">
        <v>128</v>
      </c>
      <c r="B60" s="13">
        <v>0</v>
      </c>
      <c r="C60" s="33">
        <v>0</v>
      </c>
    </row>
    <row r="61" spans="1:3" x14ac:dyDescent="0.2">
      <c r="A61" s="41" t="s">
        <v>129</v>
      </c>
      <c r="B61" s="11">
        <v>0</v>
      </c>
      <c r="C61" s="32">
        <v>0</v>
      </c>
    </row>
    <row r="62" spans="1:3" x14ac:dyDescent="0.2">
      <c r="A62" s="43"/>
      <c r="B62" s="44"/>
      <c r="C62" s="45"/>
    </row>
    <row r="63" spans="1:3" ht="14.45" customHeight="1" x14ac:dyDescent="0.2">
      <c r="A63" s="38" t="s">
        <v>131</v>
      </c>
      <c r="B63" s="13">
        <f>+B31+B35+B45+B49+B55+B60</f>
        <v>363801566.99000001</v>
      </c>
      <c r="C63" s="33">
        <f>+C31+C35+C45+C49+C55+C60</f>
        <v>334408327.58999997</v>
      </c>
    </row>
    <row r="64" spans="1:3" x14ac:dyDescent="0.2">
      <c r="A64" s="43"/>
      <c r="B64" s="44"/>
      <c r="C64" s="45"/>
    </row>
    <row r="65" spans="1:3" x14ac:dyDescent="0.2">
      <c r="A65" s="38" t="s">
        <v>149</v>
      </c>
      <c r="B65" s="13">
        <f>+B28-B63</f>
        <v>79817663.659999967</v>
      </c>
      <c r="C65" s="33">
        <f>+C28-C63</f>
        <v>84594238.610000014</v>
      </c>
    </row>
    <row r="66" spans="1:3" x14ac:dyDescent="0.2">
      <c r="A66" s="15"/>
      <c r="B66" s="16"/>
      <c r="C66" s="39"/>
    </row>
    <row r="67" spans="1:3" x14ac:dyDescent="0.2">
      <c r="A67" s="20"/>
      <c r="B67" s="46"/>
      <c r="C67" s="47"/>
    </row>
    <row r="68" spans="1:3" x14ac:dyDescent="0.2">
      <c r="C68" s="48"/>
    </row>
    <row r="70" spans="1:3" ht="14.45" customHeight="1" x14ac:dyDescent="0.2">
      <c r="A70" s="122" t="s">
        <v>106</v>
      </c>
      <c r="B70" s="122"/>
      <c r="C70" s="122"/>
    </row>
    <row r="71" spans="1:3" x14ac:dyDescent="0.2">
      <c r="A71" s="122"/>
      <c r="B71" s="122"/>
      <c r="C71" s="122"/>
    </row>
  </sheetData>
  <mergeCells count="6">
    <mergeCell ref="A2:C2"/>
    <mergeCell ref="A70:C71"/>
    <mergeCell ref="A6:C6"/>
    <mergeCell ref="A5:C5"/>
    <mergeCell ref="A4:C4"/>
    <mergeCell ref="A3:C3"/>
  </mergeCells>
  <pageMargins left="0.70866141732283472" right="0.70866141732283472" top="0.74803149606299213" bottom="0.74803149606299213" header="0.31496062992125984" footer="0.31496062992125984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showGridLines="0" topLeftCell="A22" zoomScale="90" zoomScaleNormal="90" workbookViewId="0">
      <selection activeCell="A40" sqref="A40"/>
    </sheetView>
  </sheetViews>
  <sheetFormatPr baseColWidth="10" defaultRowHeight="12.75" x14ac:dyDescent="0.2"/>
  <cols>
    <col min="1" max="1" width="57.140625" style="24" customWidth="1"/>
    <col min="2" max="2" width="26" style="24" customWidth="1"/>
    <col min="3" max="3" width="24" style="24" customWidth="1"/>
    <col min="4" max="4" width="20.28515625" style="24" customWidth="1"/>
    <col min="5" max="5" width="29.42578125" style="24" customWidth="1"/>
    <col min="6" max="6" width="16.28515625" style="24" customWidth="1"/>
    <col min="7" max="7" width="7.28515625" style="5" customWidth="1"/>
    <col min="8" max="8" width="5.7109375" style="5" customWidth="1"/>
    <col min="9" max="9" width="50.7109375" style="5" customWidth="1"/>
    <col min="10" max="10" width="16.42578125" style="5" bestFit="1" customWidth="1"/>
    <col min="11" max="11" width="17.28515625" style="5" bestFit="1" customWidth="1"/>
    <col min="12" max="12" width="15.140625" style="5" hidden="1" customWidth="1"/>
    <col min="13" max="13" width="15.28515625" style="5" hidden="1" customWidth="1"/>
    <col min="14" max="15" width="7.28515625" style="5" customWidth="1"/>
    <col min="16" max="17" width="1.85546875" style="5" customWidth="1"/>
    <col min="18" max="18" width="57.5703125" style="5" customWidth="1"/>
    <col min="19" max="19" width="16.85546875" style="5" bestFit="1" customWidth="1"/>
    <col min="20" max="20" width="15.7109375" style="5" bestFit="1" customWidth="1"/>
    <col min="21" max="22" width="11.42578125" style="5"/>
    <col min="23" max="23" width="78.28515625" style="5" customWidth="1"/>
    <col min="24" max="24" width="15.42578125" style="5" bestFit="1" customWidth="1"/>
    <col min="25" max="25" width="14.7109375" style="5" bestFit="1" customWidth="1"/>
    <col min="26" max="16384" width="11.42578125" style="5"/>
  </cols>
  <sheetData>
    <row r="1" spans="1:6" x14ac:dyDescent="0.2">
      <c r="A1" s="34"/>
      <c r="B1" s="34"/>
      <c r="C1" s="34"/>
      <c r="D1" s="34"/>
      <c r="E1" s="34"/>
      <c r="F1" s="34"/>
    </row>
    <row r="2" spans="1:6" x14ac:dyDescent="0.2">
      <c r="A2" s="129" t="s">
        <v>157</v>
      </c>
      <c r="B2" s="130"/>
      <c r="C2" s="130"/>
      <c r="D2" s="130"/>
      <c r="E2" s="130"/>
      <c r="F2" s="131"/>
    </row>
    <row r="3" spans="1:6" ht="14.45" customHeight="1" x14ac:dyDescent="0.2">
      <c r="A3" s="126" t="s">
        <v>134</v>
      </c>
      <c r="B3" s="127"/>
      <c r="C3" s="127"/>
      <c r="D3" s="127"/>
      <c r="E3" s="127"/>
      <c r="F3" s="128"/>
    </row>
    <row r="4" spans="1:6" x14ac:dyDescent="0.2">
      <c r="A4" s="123" t="s">
        <v>0</v>
      </c>
      <c r="B4" s="124"/>
      <c r="C4" s="124"/>
      <c r="D4" s="124"/>
      <c r="E4" s="124"/>
      <c r="F4" s="125"/>
    </row>
    <row r="5" spans="1:6" x14ac:dyDescent="0.2">
      <c r="A5" s="123" t="s">
        <v>148</v>
      </c>
      <c r="B5" s="124"/>
      <c r="C5" s="124"/>
      <c r="D5" s="124"/>
      <c r="E5" s="124"/>
      <c r="F5" s="125"/>
    </row>
    <row r="6" spans="1:6" ht="22.5" customHeight="1" x14ac:dyDescent="0.2">
      <c r="A6" s="132" t="s">
        <v>158</v>
      </c>
      <c r="B6" s="133"/>
      <c r="C6" s="133"/>
      <c r="D6" s="133"/>
      <c r="E6" s="133"/>
      <c r="F6" s="134"/>
    </row>
    <row r="7" spans="1:6" ht="51.75" customHeight="1" x14ac:dyDescent="0.2">
      <c r="A7" s="49" t="s">
        <v>3</v>
      </c>
      <c r="B7" s="50" t="s">
        <v>4</v>
      </c>
      <c r="C7" s="50" t="s">
        <v>5</v>
      </c>
      <c r="D7" s="50" t="s">
        <v>6</v>
      </c>
      <c r="E7" s="50" t="s">
        <v>7</v>
      </c>
      <c r="F7" s="50" t="s">
        <v>8</v>
      </c>
    </row>
    <row r="8" spans="1:6" x14ac:dyDescent="0.2">
      <c r="A8" s="51"/>
      <c r="B8" s="52"/>
      <c r="C8" s="52"/>
      <c r="D8" s="52"/>
      <c r="E8" s="52"/>
      <c r="F8" s="53"/>
    </row>
    <row r="9" spans="1:6" x14ac:dyDescent="0.2">
      <c r="A9" s="54" t="s">
        <v>150</v>
      </c>
      <c r="B9" s="55">
        <f>SUM(B10:B12)</f>
        <v>189573116.89999998</v>
      </c>
      <c r="C9" s="56"/>
      <c r="D9" s="56"/>
      <c r="E9" s="55"/>
      <c r="F9" s="57">
        <f>SUM(B9:E9)</f>
        <v>189573116.89999998</v>
      </c>
    </row>
    <row r="10" spans="1:6" x14ac:dyDescent="0.2">
      <c r="A10" s="58" t="s">
        <v>15</v>
      </c>
      <c r="B10" s="59">
        <v>106788382.20999999</v>
      </c>
      <c r="C10" s="56"/>
      <c r="D10" s="56"/>
      <c r="E10" s="56"/>
      <c r="F10" s="60">
        <f>SUM(B10:E10)</f>
        <v>106788382.20999999</v>
      </c>
    </row>
    <row r="11" spans="1:6" x14ac:dyDescent="0.2">
      <c r="A11" s="58" t="s">
        <v>19</v>
      </c>
      <c r="B11" s="59">
        <v>1901395</v>
      </c>
      <c r="C11" s="56"/>
      <c r="D11" s="56"/>
      <c r="E11" s="56"/>
      <c r="F11" s="60">
        <f t="shared" ref="F11:F12" si="0">SUM(B11:E11)</f>
        <v>1901395</v>
      </c>
    </row>
    <row r="12" spans="1:6" x14ac:dyDescent="0.2">
      <c r="A12" s="58" t="s">
        <v>24</v>
      </c>
      <c r="B12" s="59">
        <v>80883339.689999998</v>
      </c>
      <c r="C12" s="56"/>
      <c r="D12" s="56"/>
      <c r="E12" s="56"/>
      <c r="F12" s="60">
        <f t="shared" si="0"/>
        <v>80883339.689999998</v>
      </c>
    </row>
    <row r="13" spans="1:6" x14ac:dyDescent="0.2">
      <c r="A13" s="58"/>
      <c r="B13" s="61"/>
      <c r="C13" s="56"/>
      <c r="D13" s="56"/>
      <c r="E13" s="56"/>
      <c r="F13" s="60"/>
    </row>
    <row r="14" spans="1:6" x14ac:dyDescent="0.2">
      <c r="A14" s="54" t="s">
        <v>151</v>
      </c>
      <c r="B14" s="56"/>
      <c r="C14" s="55">
        <f>SUM(C15:C19)</f>
        <v>634601790.13</v>
      </c>
      <c r="D14" s="55">
        <f>SUM(D15)</f>
        <v>84594238.610000014</v>
      </c>
      <c r="E14" s="55"/>
      <c r="F14" s="57">
        <f>SUM(B14:E14)</f>
        <v>719196028.74000001</v>
      </c>
    </row>
    <row r="15" spans="1:6" x14ac:dyDescent="0.2">
      <c r="A15" s="58" t="s">
        <v>149</v>
      </c>
      <c r="B15" s="56" t="s">
        <v>31</v>
      </c>
      <c r="C15" s="62"/>
      <c r="D15" s="59">
        <v>84594238.610000014</v>
      </c>
      <c r="E15" s="56"/>
      <c r="F15" s="60">
        <f>SUM(B15:E15)</f>
        <v>84594238.610000014</v>
      </c>
    </row>
    <row r="16" spans="1:6" x14ac:dyDescent="0.2">
      <c r="A16" s="58" t="s">
        <v>38</v>
      </c>
      <c r="B16" s="56" t="s">
        <v>31</v>
      </c>
      <c r="C16" s="59">
        <v>630570086.49000001</v>
      </c>
      <c r="D16" s="56"/>
      <c r="E16" s="56"/>
      <c r="F16" s="60">
        <f t="shared" ref="F16:F19" si="1">SUM(B16:E16)</f>
        <v>630570086.49000001</v>
      </c>
    </row>
    <row r="17" spans="1:6" x14ac:dyDescent="0.2">
      <c r="A17" s="58" t="s">
        <v>42</v>
      </c>
      <c r="B17" s="56"/>
      <c r="C17" s="59">
        <v>0</v>
      </c>
      <c r="D17" s="56"/>
      <c r="E17" s="56"/>
      <c r="F17" s="60">
        <f>SUM(B17:E17)</f>
        <v>0</v>
      </c>
    </row>
    <row r="18" spans="1:6" x14ac:dyDescent="0.2">
      <c r="A18" s="58" t="s">
        <v>44</v>
      </c>
      <c r="B18" s="56"/>
      <c r="C18" s="59">
        <v>4031703.64</v>
      </c>
      <c r="D18" s="56"/>
      <c r="E18" s="56"/>
      <c r="F18" s="60">
        <f t="shared" si="1"/>
        <v>4031703.64</v>
      </c>
    </row>
    <row r="19" spans="1:6" x14ac:dyDescent="0.2">
      <c r="A19" s="58" t="s">
        <v>48</v>
      </c>
      <c r="B19" s="56" t="s">
        <v>31</v>
      </c>
      <c r="C19" s="59">
        <v>0</v>
      </c>
      <c r="D19" s="56"/>
      <c r="E19" s="56"/>
      <c r="F19" s="60">
        <f t="shared" si="1"/>
        <v>0</v>
      </c>
    </row>
    <row r="20" spans="1:6" x14ac:dyDescent="0.2">
      <c r="A20" s="58"/>
      <c r="B20" s="56"/>
      <c r="C20" s="61"/>
      <c r="D20" s="56"/>
      <c r="E20" s="56"/>
      <c r="F20" s="60"/>
    </row>
    <row r="21" spans="1:6" ht="25.5" x14ac:dyDescent="0.2">
      <c r="A21" s="63" t="s">
        <v>152</v>
      </c>
      <c r="B21" s="56"/>
      <c r="C21" s="55"/>
      <c r="D21" s="56"/>
      <c r="E21" s="55">
        <f>SUM(E22:E23)</f>
        <v>0</v>
      </c>
      <c r="F21" s="57">
        <f>SUM(B21:E21)</f>
        <v>0</v>
      </c>
    </row>
    <row r="22" spans="1:6" x14ac:dyDescent="0.2">
      <c r="A22" s="58" t="s">
        <v>58</v>
      </c>
      <c r="B22" s="56" t="s">
        <v>31</v>
      </c>
      <c r="C22" s="62"/>
      <c r="D22" s="56"/>
      <c r="E22" s="61">
        <v>0</v>
      </c>
      <c r="F22" s="60">
        <f>SUM(B22:E22)</f>
        <v>0</v>
      </c>
    </row>
    <row r="23" spans="1:6" x14ac:dyDescent="0.2">
      <c r="A23" s="58" t="s">
        <v>63</v>
      </c>
      <c r="B23" s="56" t="s">
        <v>31</v>
      </c>
      <c r="C23" s="62"/>
      <c r="D23" s="56"/>
      <c r="E23" s="61">
        <v>0</v>
      </c>
      <c r="F23" s="60">
        <f>SUM(B23:E23)</f>
        <v>0</v>
      </c>
    </row>
    <row r="24" spans="1:6" x14ac:dyDescent="0.2">
      <c r="A24" s="58"/>
      <c r="B24" s="56"/>
      <c r="C24" s="62"/>
      <c r="D24" s="56"/>
      <c r="E24" s="61"/>
      <c r="F24" s="60"/>
    </row>
    <row r="25" spans="1:6" x14ac:dyDescent="0.2">
      <c r="A25" s="54" t="s">
        <v>137</v>
      </c>
      <c r="B25" s="55">
        <f>+B9+B14+B21</f>
        <v>189573116.89999998</v>
      </c>
      <c r="C25" s="55">
        <f>+C9+C14+C21</f>
        <v>634601790.13</v>
      </c>
      <c r="D25" s="55">
        <f t="shared" ref="D25:E25" si="2">+D9+D14+D21</f>
        <v>84594238.610000014</v>
      </c>
      <c r="E25" s="55">
        <f t="shared" si="2"/>
        <v>0</v>
      </c>
      <c r="F25" s="57">
        <f>+F9+F14+F21</f>
        <v>908769145.63999999</v>
      </c>
    </row>
    <row r="26" spans="1:6" x14ac:dyDescent="0.2">
      <c r="A26" s="54"/>
      <c r="B26" s="55"/>
      <c r="C26" s="55"/>
      <c r="D26" s="55"/>
      <c r="E26" s="55"/>
      <c r="F26" s="57"/>
    </row>
    <row r="27" spans="1:6" ht="27.75" customHeight="1" x14ac:dyDescent="0.2">
      <c r="A27" s="63" t="s">
        <v>153</v>
      </c>
      <c r="B27" s="55">
        <f>SUM(B28:B30)</f>
        <v>-3</v>
      </c>
      <c r="C27" s="56"/>
      <c r="D27" s="56"/>
      <c r="E27" s="55"/>
      <c r="F27" s="57">
        <f>SUM(B27:E27)</f>
        <v>-3</v>
      </c>
    </row>
    <row r="28" spans="1:6" x14ac:dyDescent="0.2">
      <c r="A28" s="58" t="s">
        <v>15</v>
      </c>
      <c r="B28" s="59">
        <v>0</v>
      </c>
      <c r="C28" s="56"/>
      <c r="D28" s="56"/>
      <c r="E28" s="56"/>
      <c r="F28" s="60">
        <f>SUM(B28:E28)</f>
        <v>0</v>
      </c>
    </row>
    <row r="29" spans="1:6" x14ac:dyDescent="0.2">
      <c r="A29" s="58" t="s">
        <v>19</v>
      </c>
      <c r="B29" s="59">
        <v>0</v>
      </c>
      <c r="C29" s="56"/>
      <c r="D29" s="56"/>
      <c r="E29" s="56"/>
      <c r="F29" s="60">
        <f t="shared" ref="F29:F30" si="3">SUM(B29:E29)</f>
        <v>0</v>
      </c>
    </row>
    <row r="30" spans="1:6" x14ac:dyDescent="0.2">
      <c r="A30" s="58" t="s">
        <v>24</v>
      </c>
      <c r="B30" s="59">
        <v>-3</v>
      </c>
      <c r="C30" s="56"/>
      <c r="D30" s="56"/>
      <c r="E30" s="56"/>
      <c r="F30" s="60">
        <f t="shared" si="3"/>
        <v>-3</v>
      </c>
    </row>
    <row r="31" spans="1:6" x14ac:dyDescent="0.2">
      <c r="A31" s="58"/>
      <c r="B31" s="61"/>
      <c r="C31" s="56"/>
      <c r="D31" s="56"/>
      <c r="E31" s="56"/>
      <c r="F31" s="60"/>
    </row>
    <row r="32" spans="1:6" x14ac:dyDescent="0.2">
      <c r="A32" s="54" t="s">
        <v>154</v>
      </c>
      <c r="B32" s="56"/>
      <c r="C32" s="55">
        <f>SUM(C33:C36)</f>
        <v>84223930.219999909</v>
      </c>
      <c r="D32" s="55">
        <f>SUM(D33:D37)</f>
        <v>-4776574.9499999881</v>
      </c>
      <c r="E32" s="55"/>
      <c r="F32" s="57">
        <f>SUM(B32:E32)</f>
        <v>79447355.269999921</v>
      </c>
    </row>
    <row r="33" spans="1:6" x14ac:dyDescent="0.2">
      <c r="A33" s="58" t="s">
        <v>149</v>
      </c>
      <c r="B33" s="56" t="s">
        <v>31</v>
      </c>
      <c r="C33" s="56"/>
      <c r="D33" s="59">
        <v>79817663.660000026</v>
      </c>
      <c r="E33" s="56"/>
      <c r="F33" s="60">
        <f>SUM(B33:E33)</f>
        <v>79817663.660000026</v>
      </c>
    </row>
    <row r="34" spans="1:6" x14ac:dyDescent="0.2">
      <c r="A34" s="58" t="s">
        <v>38</v>
      </c>
      <c r="B34" s="56" t="s">
        <v>31</v>
      </c>
      <c r="C34" s="59">
        <v>84223930.219999909</v>
      </c>
      <c r="D34" s="59">
        <v>-84594238.610000014</v>
      </c>
      <c r="E34" s="56"/>
      <c r="F34" s="60">
        <f t="shared" ref="F34:F37" si="4">SUM(B34:E34)</f>
        <v>-370308.3900001049</v>
      </c>
    </row>
    <row r="35" spans="1:6" x14ac:dyDescent="0.2">
      <c r="A35" s="58" t="s">
        <v>42</v>
      </c>
      <c r="B35" s="56" t="s">
        <v>31</v>
      </c>
      <c r="C35" s="56"/>
      <c r="D35" s="19">
        <v>0</v>
      </c>
      <c r="E35" s="56"/>
      <c r="F35" s="60">
        <f t="shared" si="4"/>
        <v>0</v>
      </c>
    </row>
    <row r="36" spans="1:6" x14ac:dyDescent="0.2">
      <c r="A36" s="58" t="s">
        <v>44</v>
      </c>
      <c r="B36" s="56" t="s">
        <v>31</v>
      </c>
      <c r="C36" s="56"/>
      <c r="D36" s="19">
        <v>0</v>
      </c>
      <c r="E36" s="56"/>
      <c r="F36" s="60">
        <f t="shared" si="4"/>
        <v>0</v>
      </c>
    </row>
    <row r="37" spans="1:6" x14ac:dyDescent="0.2">
      <c r="A37" s="58" t="s">
        <v>48</v>
      </c>
      <c r="B37" s="56" t="s">
        <v>31</v>
      </c>
      <c r="C37" s="56"/>
      <c r="D37" s="19">
        <v>0</v>
      </c>
      <c r="E37" s="56"/>
      <c r="F37" s="60">
        <f t="shared" si="4"/>
        <v>0</v>
      </c>
    </row>
    <row r="38" spans="1:6" x14ac:dyDescent="0.2">
      <c r="A38" s="58"/>
      <c r="B38" s="56"/>
      <c r="C38" s="56"/>
      <c r="D38" s="61"/>
      <c r="E38" s="56"/>
      <c r="F38" s="60"/>
    </row>
    <row r="39" spans="1:6" ht="25.5" x14ac:dyDescent="0.2">
      <c r="A39" s="64" t="s">
        <v>155</v>
      </c>
      <c r="B39" s="56"/>
      <c r="C39" s="56"/>
      <c r="D39" s="61"/>
      <c r="E39" s="55">
        <v>0</v>
      </c>
      <c r="F39" s="57">
        <v>0</v>
      </c>
    </row>
    <row r="40" spans="1:6" x14ac:dyDescent="0.2">
      <c r="A40" s="58" t="s">
        <v>58</v>
      </c>
      <c r="B40" s="56" t="s">
        <v>31</v>
      </c>
      <c r="C40" s="56"/>
      <c r="D40" s="62"/>
      <c r="E40" s="61">
        <v>0</v>
      </c>
      <c r="F40" s="60">
        <v>0</v>
      </c>
    </row>
    <row r="41" spans="1:6" x14ac:dyDescent="0.2">
      <c r="A41" s="58" t="s">
        <v>63</v>
      </c>
      <c r="B41" s="56" t="s">
        <v>31</v>
      </c>
      <c r="C41" s="56"/>
      <c r="D41" s="62"/>
      <c r="E41" s="61">
        <v>0</v>
      </c>
      <c r="F41" s="60">
        <v>0</v>
      </c>
    </row>
    <row r="42" spans="1:6" x14ac:dyDescent="0.2">
      <c r="A42" s="58"/>
      <c r="B42" s="56"/>
      <c r="C42" s="56"/>
      <c r="D42" s="62"/>
      <c r="E42" s="61"/>
      <c r="F42" s="60"/>
    </row>
    <row r="43" spans="1:6" x14ac:dyDescent="0.2">
      <c r="A43" s="65" t="s">
        <v>156</v>
      </c>
      <c r="B43" s="66">
        <f>+B25+B27+B32+B39</f>
        <v>189573113.89999998</v>
      </c>
      <c r="C43" s="66">
        <f t="shared" ref="C43:F43" si="5">+C25+C27+C32+C39</f>
        <v>718825720.3499999</v>
      </c>
      <c r="D43" s="66">
        <f t="shared" si="5"/>
        <v>79817663.660000026</v>
      </c>
      <c r="E43" s="66">
        <f t="shared" si="5"/>
        <v>0</v>
      </c>
      <c r="F43" s="67">
        <f t="shared" si="5"/>
        <v>988216497.90999985</v>
      </c>
    </row>
    <row r="44" spans="1:6" x14ac:dyDescent="0.2">
      <c r="B44" s="25"/>
      <c r="C44" s="25"/>
      <c r="D44" s="25"/>
      <c r="E44" s="25"/>
      <c r="F44" s="25"/>
    </row>
    <row r="45" spans="1:6" x14ac:dyDescent="0.2">
      <c r="B45" s="25"/>
      <c r="C45" s="25"/>
      <c r="D45" s="25"/>
      <c r="E45" s="25"/>
      <c r="F45" s="25"/>
    </row>
    <row r="46" spans="1:6" x14ac:dyDescent="0.2">
      <c r="A46" s="122" t="s">
        <v>106</v>
      </c>
      <c r="B46" s="122"/>
      <c r="C46" s="122"/>
      <c r="D46" s="122"/>
      <c r="E46" s="122"/>
      <c r="F46" s="122"/>
    </row>
    <row r="47" spans="1:6" x14ac:dyDescent="0.2">
      <c r="A47" s="122"/>
      <c r="B47" s="122"/>
      <c r="C47" s="122"/>
      <c r="D47" s="122"/>
      <c r="E47" s="122"/>
      <c r="F47" s="122"/>
    </row>
    <row r="58" ht="14.45" customHeight="1" x14ac:dyDescent="0.2"/>
    <row r="66" ht="14.45" customHeight="1" x14ac:dyDescent="0.2"/>
    <row r="73" ht="14.45" customHeight="1" x14ac:dyDescent="0.2"/>
  </sheetData>
  <mergeCells count="6">
    <mergeCell ref="A46:F47"/>
    <mergeCell ref="A5:F5"/>
    <mergeCell ref="A4:F4"/>
    <mergeCell ref="A3:F3"/>
    <mergeCell ref="A2:F2"/>
    <mergeCell ref="A6:F6"/>
  </mergeCells>
  <pageMargins left="0.70866141732283472" right="0.70866141732283472" top="0.74803149606299213" bottom="0.74803149606299213" header="0.31496062992125984" footer="0.31496062992125984"/>
  <pageSetup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4"/>
  <sheetViews>
    <sheetView showGridLines="0" zoomScale="90" zoomScaleNormal="90" workbookViewId="0">
      <selection activeCell="A30" sqref="A30"/>
    </sheetView>
  </sheetViews>
  <sheetFormatPr baseColWidth="10" defaultRowHeight="15" x14ac:dyDescent="0.25"/>
  <cols>
    <col min="1" max="1" width="80.7109375" style="2" customWidth="1"/>
    <col min="2" max="2" width="28.5703125" style="2" customWidth="1"/>
    <col min="3" max="3" width="27.140625" style="2" customWidth="1"/>
    <col min="4" max="4" width="7.7109375" customWidth="1"/>
    <col min="5" max="5" width="15.28515625" bestFit="1" customWidth="1"/>
    <col min="6" max="6" width="7.28515625" customWidth="1"/>
    <col min="7" max="8" width="15.42578125" bestFit="1" customWidth="1"/>
    <col min="9" max="9" width="1.85546875" customWidth="1"/>
    <col min="10" max="10" width="57.5703125" customWidth="1"/>
    <col min="11" max="11" width="16.85546875" bestFit="1" customWidth="1"/>
    <col min="12" max="12" width="15.7109375" bestFit="1" customWidth="1"/>
    <col min="15" max="15" width="78.28515625" customWidth="1"/>
    <col min="16" max="16" width="15.42578125" bestFit="1" customWidth="1"/>
    <col min="17" max="17" width="14.7109375" bestFit="1" customWidth="1"/>
  </cols>
  <sheetData>
    <row r="1" spans="1:10" x14ac:dyDescent="0.25">
      <c r="A1" s="1"/>
      <c r="B1" s="1"/>
      <c r="C1" s="1"/>
    </row>
    <row r="2" spans="1:10" x14ac:dyDescent="0.25">
      <c r="A2" s="109" t="s">
        <v>157</v>
      </c>
      <c r="B2" s="110"/>
      <c r="C2" s="111"/>
    </row>
    <row r="3" spans="1:10" ht="14.45" customHeight="1" x14ac:dyDescent="0.25">
      <c r="A3" s="119" t="s">
        <v>134</v>
      </c>
      <c r="B3" s="120"/>
      <c r="C3" s="121"/>
    </row>
    <row r="4" spans="1:10" x14ac:dyDescent="0.25">
      <c r="A4" s="116" t="s">
        <v>1</v>
      </c>
      <c r="B4" s="117"/>
      <c r="C4" s="118"/>
    </row>
    <row r="5" spans="1:10" x14ac:dyDescent="0.25">
      <c r="A5" s="116" t="s">
        <v>148</v>
      </c>
      <c r="B5" s="117"/>
      <c r="C5" s="118"/>
    </row>
    <row r="6" spans="1:10" s="5" customFormat="1" ht="12.75" x14ac:dyDescent="0.2">
      <c r="A6" s="112" t="s">
        <v>158</v>
      </c>
      <c r="B6" s="113"/>
      <c r="C6" s="114"/>
    </row>
    <row r="7" spans="1:10" x14ac:dyDescent="0.25">
      <c r="A7" s="68" t="s">
        <v>3</v>
      </c>
      <c r="B7" s="69" t="s">
        <v>21</v>
      </c>
      <c r="C7" s="70" t="s">
        <v>60</v>
      </c>
    </row>
    <row r="8" spans="1:10" ht="14.45" customHeight="1" x14ac:dyDescent="0.25">
      <c r="A8" s="54" t="s">
        <v>9</v>
      </c>
      <c r="B8" s="71">
        <f>B9+B18</f>
        <v>32471670.830000002</v>
      </c>
      <c r="C8" s="72">
        <f>C9+C18</f>
        <v>100028650.92999995</v>
      </c>
    </row>
    <row r="9" spans="1:10" s="28" customFormat="1" x14ac:dyDescent="0.25">
      <c r="A9" s="54" t="s">
        <v>12</v>
      </c>
      <c r="B9" s="71">
        <f>SUM(B10:B16)</f>
        <v>4415392.580000001</v>
      </c>
      <c r="C9" s="72">
        <f>SUM(C10:C16)</f>
        <v>28209111.719999991</v>
      </c>
      <c r="E9"/>
      <c r="F9"/>
      <c r="G9"/>
      <c r="H9"/>
      <c r="I9"/>
      <c r="J9"/>
    </row>
    <row r="10" spans="1:10" x14ac:dyDescent="0.25">
      <c r="A10" s="58" t="s">
        <v>16</v>
      </c>
      <c r="B10" s="73">
        <v>0</v>
      </c>
      <c r="C10" s="74">
        <v>16107472.149999991</v>
      </c>
    </row>
    <row r="11" spans="1:10" x14ac:dyDescent="0.25">
      <c r="A11" s="58" t="s">
        <v>20</v>
      </c>
      <c r="B11" s="73">
        <v>2297311.2800000012</v>
      </c>
      <c r="C11" s="74">
        <v>0</v>
      </c>
    </row>
    <row r="12" spans="1:10" x14ac:dyDescent="0.25">
      <c r="A12" s="58" t="s">
        <v>25</v>
      </c>
      <c r="B12" s="73">
        <v>2088950.5</v>
      </c>
      <c r="C12" s="74">
        <v>0</v>
      </c>
    </row>
    <row r="13" spans="1:10" x14ac:dyDescent="0.25">
      <c r="A13" s="58" t="s">
        <v>28</v>
      </c>
      <c r="B13" s="73">
        <v>29130.799999999988</v>
      </c>
      <c r="C13" s="74">
        <v>0</v>
      </c>
    </row>
    <row r="14" spans="1:10" x14ac:dyDescent="0.25">
      <c r="A14" s="58" t="s">
        <v>32</v>
      </c>
      <c r="B14" s="73">
        <v>0</v>
      </c>
      <c r="C14" s="74">
        <v>12101639.57</v>
      </c>
    </row>
    <row r="15" spans="1:10" x14ac:dyDescent="0.25">
      <c r="A15" s="58" t="s">
        <v>35</v>
      </c>
      <c r="B15" s="73">
        <v>0</v>
      </c>
      <c r="C15" s="74">
        <v>0</v>
      </c>
    </row>
    <row r="16" spans="1:10" x14ac:dyDescent="0.25">
      <c r="A16" s="58" t="s">
        <v>39</v>
      </c>
      <c r="B16" s="73">
        <v>0</v>
      </c>
      <c r="C16" s="74">
        <v>0</v>
      </c>
    </row>
    <row r="17" spans="1:10" x14ac:dyDescent="0.25">
      <c r="A17" s="58"/>
      <c r="B17" s="71"/>
      <c r="C17" s="72"/>
    </row>
    <row r="18" spans="1:10" s="28" customFormat="1" x14ac:dyDescent="0.25">
      <c r="A18" s="54" t="s">
        <v>45</v>
      </c>
      <c r="B18" s="71">
        <f>SUM(B19:B27)</f>
        <v>28056278.25</v>
      </c>
      <c r="C18" s="72">
        <f>SUM(C19:C27)</f>
        <v>71819539.209999949</v>
      </c>
      <c r="E18"/>
      <c r="F18"/>
      <c r="G18"/>
      <c r="H18"/>
      <c r="I18"/>
      <c r="J18"/>
    </row>
    <row r="19" spans="1:10" x14ac:dyDescent="0.25">
      <c r="A19" s="58" t="s">
        <v>49</v>
      </c>
      <c r="B19" s="75">
        <v>0</v>
      </c>
      <c r="C19" s="76">
        <v>0</v>
      </c>
    </row>
    <row r="20" spans="1:10" x14ac:dyDescent="0.25">
      <c r="A20" s="58" t="s">
        <v>52</v>
      </c>
      <c r="B20" s="75">
        <v>0</v>
      </c>
      <c r="C20" s="76">
        <v>0</v>
      </c>
    </row>
    <row r="21" spans="1:10" x14ac:dyDescent="0.25">
      <c r="A21" s="58" t="s">
        <v>54</v>
      </c>
      <c r="B21" s="75">
        <v>0</v>
      </c>
      <c r="C21" s="76">
        <v>58605915.429999948</v>
      </c>
    </row>
    <row r="22" spans="1:10" x14ac:dyDescent="0.25">
      <c r="A22" s="58" t="s">
        <v>59</v>
      </c>
      <c r="B22" s="75">
        <v>0</v>
      </c>
      <c r="C22" s="76">
        <v>6331130.5</v>
      </c>
    </row>
    <row r="23" spans="1:10" x14ac:dyDescent="0.25">
      <c r="A23" s="58" t="s">
        <v>64</v>
      </c>
      <c r="B23" s="75">
        <v>0</v>
      </c>
      <c r="C23" s="76">
        <v>0</v>
      </c>
    </row>
    <row r="24" spans="1:10" x14ac:dyDescent="0.25">
      <c r="A24" s="58" t="s">
        <v>68</v>
      </c>
      <c r="B24" s="75">
        <v>28056278.25</v>
      </c>
      <c r="C24" s="76">
        <v>0</v>
      </c>
    </row>
    <row r="25" spans="1:10" x14ac:dyDescent="0.25">
      <c r="A25" s="58" t="s">
        <v>72</v>
      </c>
      <c r="B25" s="75">
        <v>0</v>
      </c>
      <c r="C25" s="76">
        <v>6882493.2799999993</v>
      </c>
    </row>
    <row r="26" spans="1:10" x14ac:dyDescent="0.25">
      <c r="A26" s="58" t="s">
        <v>76</v>
      </c>
      <c r="B26" s="75">
        <v>0</v>
      </c>
      <c r="C26" s="76">
        <v>0</v>
      </c>
    </row>
    <row r="27" spans="1:10" x14ac:dyDescent="0.25">
      <c r="A27" s="58" t="s">
        <v>80</v>
      </c>
      <c r="B27" s="75">
        <v>0</v>
      </c>
      <c r="C27" s="76">
        <v>0</v>
      </c>
    </row>
    <row r="28" spans="1:10" x14ac:dyDescent="0.25">
      <c r="A28" s="77"/>
      <c r="B28" s="71"/>
      <c r="C28" s="72"/>
    </row>
    <row r="29" spans="1:10" x14ac:dyDescent="0.25">
      <c r="A29" s="54" t="s">
        <v>10</v>
      </c>
      <c r="B29" s="71">
        <f>B30+B40</f>
        <v>512896.62999999989</v>
      </c>
      <c r="C29" s="72">
        <f>C30+C40</f>
        <v>12403268.799999997</v>
      </c>
      <c r="E29" s="30"/>
    </row>
    <row r="30" spans="1:10" s="28" customFormat="1" x14ac:dyDescent="0.25">
      <c r="A30" s="54" t="s">
        <v>13</v>
      </c>
      <c r="B30" s="71">
        <f>SUM(B31:B38)</f>
        <v>41404.5</v>
      </c>
      <c r="C30" s="72">
        <f>SUM(C31:C38)</f>
        <v>12403268.799999997</v>
      </c>
      <c r="E30"/>
      <c r="F30"/>
      <c r="G30"/>
      <c r="H30"/>
      <c r="I30"/>
      <c r="J30"/>
    </row>
    <row r="31" spans="1:10" x14ac:dyDescent="0.25">
      <c r="A31" s="58" t="s">
        <v>17</v>
      </c>
      <c r="B31" s="75">
        <v>0</v>
      </c>
      <c r="C31" s="76">
        <v>12403268.799999997</v>
      </c>
    </row>
    <row r="32" spans="1:10" x14ac:dyDescent="0.25">
      <c r="A32" s="58" t="s">
        <v>22</v>
      </c>
      <c r="B32" s="75">
        <v>0</v>
      </c>
      <c r="C32" s="76">
        <v>0</v>
      </c>
    </row>
    <row r="33" spans="1:10" x14ac:dyDescent="0.25">
      <c r="A33" s="58" t="s">
        <v>26</v>
      </c>
      <c r="B33" s="75">
        <v>0</v>
      </c>
      <c r="C33" s="76">
        <v>0</v>
      </c>
    </row>
    <row r="34" spans="1:10" x14ac:dyDescent="0.25">
      <c r="A34" s="58" t="s">
        <v>29</v>
      </c>
      <c r="B34" s="75">
        <v>0</v>
      </c>
      <c r="C34" s="76">
        <v>0</v>
      </c>
    </row>
    <row r="35" spans="1:10" x14ac:dyDescent="0.25">
      <c r="A35" s="58" t="s">
        <v>33</v>
      </c>
      <c r="B35" s="75">
        <v>41404.5</v>
      </c>
      <c r="C35" s="76">
        <v>0</v>
      </c>
    </row>
    <row r="36" spans="1:10" x14ac:dyDescent="0.25">
      <c r="A36" s="58" t="s">
        <v>36</v>
      </c>
      <c r="B36" s="75">
        <v>0</v>
      </c>
      <c r="C36" s="76">
        <v>0</v>
      </c>
    </row>
    <row r="37" spans="1:10" x14ac:dyDescent="0.25">
      <c r="A37" s="58" t="s">
        <v>40</v>
      </c>
      <c r="B37" s="75">
        <v>0</v>
      </c>
      <c r="C37" s="76">
        <v>0</v>
      </c>
    </row>
    <row r="38" spans="1:10" x14ac:dyDescent="0.25">
      <c r="A38" s="58" t="s">
        <v>43</v>
      </c>
      <c r="B38" s="75">
        <v>0</v>
      </c>
      <c r="C38" s="76">
        <v>0</v>
      </c>
    </row>
    <row r="39" spans="1:10" x14ac:dyDescent="0.25">
      <c r="A39" s="58"/>
      <c r="B39" s="73"/>
      <c r="C39" s="74"/>
    </row>
    <row r="40" spans="1:10" s="28" customFormat="1" x14ac:dyDescent="0.25">
      <c r="A40" s="54" t="s">
        <v>56</v>
      </c>
      <c r="B40" s="71">
        <f>SUM(B41:B46)</f>
        <v>471492.12999999989</v>
      </c>
      <c r="C40" s="72">
        <f>SUM(C41:C46)</f>
        <v>0</v>
      </c>
      <c r="E40"/>
      <c r="F40"/>
      <c r="G40"/>
      <c r="H40"/>
      <c r="I40"/>
      <c r="J40"/>
    </row>
    <row r="41" spans="1:10" x14ac:dyDescent="0.25">
      <c r="A41" s="58" t="s">
        <v>61</v>
      </c>
      <c r="B41" s="75">
        <v>0</v>
      </c>
      <c r="C41" s="76">
        <v>0</v>
      </c>
    </row>
    <row r="42" spans="1:10" x14ac:dyDescent="0.25">
      <c r="A42" s="58" t="s">
        <v>66</v>
      </c>
      <c r="B42" s="75">
        <v>0</v>
      </c>
      <c r="C42" s="76">
        <v>0</v>
      </c>
    </row>
    <row r="43" spans="1:10" x14ac:dyDescent="0.25">
      <c r="A43" s="58" t="s">
        <v>70</v>
      </c>
      <c r="B43" s="75">
        <v>0</v>
      </c>
      <c r="C43" s="76">
        <v>0</v>
      </c>
    </row>
    <row r="44" spans="1:10" x14ac:dyDescent="0.25">
      <c r="A44" s="58" t="s">
        <v>74</v>
      </c>
      <c r="B44" s="75">
        <v>0</v>
      </c>
      <c r="C44" s="76">
        <v>0</v>
      </c>
    </row>
    <row r="45" spans="1:10" x14ac:dyDescent="0.25">
      <c r="A45" s="58" t="s">
        <v>78</v>
      </c>
      <c r="B45" s="75">
        <v>0</v>
      </c>
      <c r="C45" s="76">
        <v>0</v>
      </c>
    </row>
    <row r="46" spans="1:10" ht="14.45" customHeight="1" x14ac:dyDescent="0.25">
      <c r="A46" s="58" t="s">
        <v>81</v>
      </c>
      <c r="B46" s="75">
        <v>471492.12999999989</v>
      </c>
      <c r="C46" s="76">
        <v>0</v>
      </c>
    </row>
    <row r="47" spans="1:10" x14ac:dyDescent="0.25">
      <c r="A47" s="58"/>
      <c r="B47" s="73"/>
      <c r="C47" s="74"/>
    </row>
    <row r="48" spans="1:10" x14ac:dyDescent="0.25">
      <c r="A48" s="54" t="s">
        <v>94</v>
      </c>
      <c r="B48" s="71">
        <f>B50+B55+B62</f>
        <v>84223930.219999909</v>
      </c>
      <c r="C48" s="72">
        <f>C50+C55+C62</f>
        <v>4776577.9499999881</v>
      </c>
      <c r="E48" s="30"/>
    </row>
    <row r="49" spans="1:10" x14ac:dyDescent="0.25">
      <c r="A49" s="54"/>
      <c r="B49" s="71"/>
      <c r="C49" s="72"/>
    </row>
    <row r="50" spans="1:10" s="28" customFormat="1" x14ac:dyDescent="0.25">
      <c r="A50" s="54" t="s">
        <v>96</v>
      </c>
      <c r="B50" s="71">
        <f>SUM(B51:B53)</f>
        <v>0</v>
      </c>
      <c r="C50" s="72">
        <f>SUM(C51:C53)</f>
        <v>3</v>
      </c>
      <c r="E50"/>
      <c r="F50"/>
      <c r="G50"/>
      <c r="H50"/>
      <c r="I50"/>
      <c r="J50"/>
    </row>
    <row r="51" spans="1:10" x14ac:dyDescent="0.25">
      <c r="A51" s="58" t="s">
        <v>15</v>
      </c>
      <c r="B51" s="75">
        <v>0</v>
      </c>
      <c r="C51" s="76">
        <v>0</v>
      </c>
    </row>
    <row r="52" spans="1:10" x14ac:dyDescent="0.25">
      <c r="A52" s="58" t="s">
        <v>19</v>
      </c>
      <c r="B52" s="75">
        <v>0</v>
      </c>
      <c r="C52" s="76">
        <v>0</v>
      </c>
    </row>
    <row r="53" spans="1:10" x14ac:dyDescent="0.25">
      <c r="A53" s="58" t="s">
        <v>24</v>
      </c>
      <c r="B53" s="75">
        <v>0</v>
      </c>
      <c r="C53" s="76">
        <v>3</v>
      </c>
    </row>
    <row r="54" spans="1:10" x14ac:dyDescent="0.25">
      <c r="A54" s="58"/>
      <c r="B54" s="73"/>
      <c r="C54" s="74"/>
    </row>
    <row r="55" spans="1:10" s="28" customFormat="1" x14ac:dyDescent="0.25">
      <c r="A55" s="54" t="s">
        <v>102</v>
      </c>
      <c r="B55" s="71">
        <f>SUM(B56:B60)</f>
        <v>84223930.219999909</v>
      </c>
      <c r="C55" s="72">
        <f>SUM(C56:C60)</f>
        <v>4776574.9499999881</v>
      </c>
      <c r="E55"/>
      <c r="F55"/>
      <c r="G55"/>
      <c r="H55"/>
      <c r="I55"/>
      <c r="J55"/>
    </row>
    <row r="56" spans="1:10" x14ac:dyDescent="0.25">
      <c r="A56" s="58" t="s">
        <v>147</v>
      </c>
      <c r="B56" s="75">
        <v>0</v>
      </c>
      <c r="C56" s="76">
        <v>4776574.9499999881</v>
      </c>
    </row>
    <row r="57" spans="1:10" x14ac:dyDescent="0.25">
      <c r="A57" s="58" t="s">
        <v>38</v>
      </c>
      <c r="B57" s="75">
        <v>84223930.219999909</v>
      </c>
      <c r="C57" s="76">
        <v>0</v>
      </c>
    </row>
    <row r="58" spans="1:10" x14ac:dyDescent="0.25">
      <c r="A58" s="58" t="s">
        <v>103</v>
      </c>
      <c r="B58" s="75">
        <v>0</v>
      </c>
      <c r="C58" s="76">
        <v>0</v>
      </c>
    </row>
    <row r="59" spans="1:10" ht="14.45" customHeight="1" x14ac:dyDescent="0.25">
      <c r="A59" s="58" t="s">
        <v>44</v>
      </c>
      <c r="B59" s="75">
        <v>0</v>
      </c>
      <c r="C59" s="76">
        <v>0</v>
      </c>
    </row>
    <row r="60" spans="1:10" x14ac:dyDescent="0.25">
      <c r="A60" s="58" t="s">
        <v>48</v>
      </c>
      <c r="B60" s="75">
        <v>0</v>
      </c>
      <c r="C60" s="76">
        <v>0</v>
      </c>
    </row>
    <row r="61" spans="1:10" x14ac:dyDescent="0.25">
      <c r="A61" s="58"/>
      <c r="B61" s="73"/>
      <c r="C61" s="74"/>
    </row>
    <row r="62" spans="1:10" s="28" customFormat="1" x14ac:dyDescent="0.25">
      <c r="A62" s="54" t="s">
        <v>126</v>
      </c>
      <c r="B62" s="71">
        <v>0</v>
      </c>
      <c r="C62" s="72">
        <v>0</v>
      </c>
      <c r="E62"/>
      <c r="F62"/>
      <c r="G62"/>
      <c r="H62"/>
      <c r="I62"/>
      <c r="J62"/>
    </row>
    <row r="63" spans="1:10" x14ac:dyDescent="0.25">
      <c r="A63" s="58" t="s">
        <v>58</v>
      </c>
      <c r="B63" s="73">
        <v>0</v>
      </c>
      <c r="C63" s="74">
        <v>0</v>
      </c>
    </row>
    <row r="64" spans="1:10" x14ac:dyDescent="0.25">
      <c r="A64" s="78" t="s">
        <v>63</v>
      </c>
      <c r="B64" s="79">
        <v>0</v>
      </c>
      <c r="C64" s="80">
        <v>0</v>
      </c>
    </row>
    <row r="65" spans="1:3" x14ac:dyDescent="0.25">
      <c r="B65" s="4"/>
      <c r="C65" s="4"/>
    </row>
    <row r="66" spans="1:3" ht="28.9" customHeight="1" x14ac:dyDescent="0.25">
      <c r="A66" s="122" t="s">
        <v>106</v>
      </c>
      <c r="B66" s="122"/>
      <c r="C66" s="122"/>
    </row>
    <row r="67" spans="1:3" ht="14.45" customHeight="1" x14ac:dyDescent="0.25">
      <c r="A67" s="3"/>
      <c r="B67" s="3"/>
      <c r="C67" s="3"/>
    </row>
    <row r="73" spans="1:3" ht="14.45" customHeight="1" x14ac:dyDescent="0.25"/>
    <row r="74" spans="1:3" ht="14.45" customHeight="1" x14ac:dyDescent="0.25"/>
  </sheetData>
  <mergeCells count="6">
    <mergeCell ref="A2:C2"/>
    <mergeCell ref="A6:C6"/>
    <mergeCell ref="A66:C66"/>
    <mergeCell ref="A5:C5"/>
    <mergeCell ref="A4:C4"/>
    <mergeCell ref="A3:C3"/>
  </mergeCells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5"/>
  <sheetViews>
    <sheetView showGridLines="0" zoomScale="90" zoomScaleNormal="90" workbookViewId="0">
      <selection activeCell="A29" sqref="A29"/>
    </sheetView>
  </sheetViews>
  <sheetFormatPr baseColWidth="10" defaultRowHeight="12.75" x14ac:dyDescent="0.2"/>
  <cols>
    <col min="1" max="1" width="76.42578125" style="24" customWidth="1"/>
    <col min="2" max="2" width="27.5703125" style="24" customWidth="1"/>
    <col min="3" max="3" width="28.5703125" style="24" customWidth="1"/>
    <col min="4" max="5" width="11.42578125" style="5"/>
    <col min="6" max="6" width="17" style="5" bestFit="1" customWidth="1"/>
    <col min="7" max="7" width="16" style="5" bestFit="1" customWidth="1"/>
    <col min="8" max="8" width="14.7109375" style="5" bestFit="1" customWidth="1"/>
    <col min="9" max="16384" width="11.42578125" style="5"/>
  </cols>
  <sheetData>
    <row r="1" spans="1:3" x14ac:dyDescent="0.2">
      <c r="A1" s="34"/>
      <c r="B1" s="34"/>
      <c r="C1" s="34"/>
    </row>
    <row r="2" spans="1:3" x14ac:dyDescent="0.2">
      <c r="A2" s="109" t="s">
        <v>157</v>
      </c>
      <c r="B2" s="110"/>
      <c r="C2" s="111"/>
    </row>
    <row r="3" spans="1:3" ht="14.45" customHeight="1" x14ac:dyDescent="0.2">
      <c r="A3" s="119" t="s">
        <v>134</v>
      </c>
      <c r="B3" s="120"/>
      <c r="C3" s="121"/>
    </row>
    <row r="4" spans="1:3" x14ac:dyDescent="0.2">
      <c r="A4" s="116" t="s">
        <v>2</v>
      </c>
      <c r="B4" s="117"/>
      <c r="C4" s="118"/>
    </row>
    <row r="5" spans="1:3" x14ac:dyDescent="0.2">
      <c r="A5" s="116" t="s">
        <v>148</v>
      </c>
      <c r="B5" s="117"/>
      <c r="C5" s="118"/>
    </row>
    <row r="6" spans="1:3" x14ac:dyDescent="0.2">
      <c r="A6" s="112" t="s">
        <v>158</v>
      </c>
      <c r="B6" s="113"/>
      <c r="C6" s="114"/>
    </row>
    <row r="7" spans="1:3" ht="14.45" customHeight="1" x14ac:dyDescent="0.2">
      <c r="A7" s="81" t="s">
        <v>3</v>
      </c>
      <c r="B7" s="82">
        <v>2025</v>
      </c>
      <c r="C7" s="83">
        <v>2024</v>
      </c>
    </row>
    <row r="8" spans="1:3" x14ac:dyDescent="0.2">
      <c r="A8" s="84" t="s">
        <v>138</v>
      </c>
      <c r="B8" s="85"/>
      <c r="C8" s="86"/>
    </row>
    <row r="9" spans="1:3" x14ac:dyDescent="0.2">
      <c r="A9" s="87" t="s">
        <v>21</v>
      </c>
      <c r="B9" s="55">
        <f>SUM(B10:B19)</f>
        <v>443619230.64999998</v>
      </c>
      <c r="C9" s="57">
        <f>SUM(C10:C19)</f>
        <v>419002566.19999999</v>
      </c>
    </row>
    <row r="10" spans="1:3" x14ac:dyDescent="0.2">
      <c r="A10" s="88" t="s">
        <v>18</v>
      </c>
      <c r="B10" s="89">
        <v>0</v>
      </c>
      <c r="C10" s="90">
        <v>0</v>
      </c>
    </row>
    <row r="11" spans="1:3" x14ac:dyDescent="0.2">
      <c r="A11" s="88" t="s">
        <v>23</v>
      </c>
      <c r="B11" s="89">
        <v>0</v>
      </c>
      <c r="C11" s="90">
        <v>0</v>
      </c>
    </row>
    <row r="12" spans="1:3" x14ac:dyDescent="0.2">
      <c r="A12" s="88" t="s">
        <v>27</v>
      </c>
      <c r="B12" s="89">
        <v>0</v>
      </c>
      <c r="C12" s="90">
        <v>0</v>
      </c>
    </row>
    <row r="13" spans="1:3" x14ac:dyDescent="0.2">
      <c r="A13" s="88" t="s">
        <v>30</v>
      </c>
      <c r="B13" s="89">
        <v>0</v>
      </c>
      <c r="C13" s="90">
        <v>0</v>
      </c>
    </row>
    <row r="14" spans="1:3" x14ac:dyDescent="0.2">
      <c r="A14" s="88" t="s">
        <v>34</v>
      </c>
      <c r="B14" s="89">
        <v>0</v>
      </c>
      <c r="C14" s="90">
        <v>24376044.079999998</v>
      </c>
    </row>
    <row r="15" spans="1:3" x14ac:dyDescent="0.2">
      <c r="A15" s="88" t="s">
        <v>37</v>
      </c>
      <c r="B15" s="89">
        <v>0</v>
      </c>
      <c r="C15" s="90">
        <v>0</v>
      </c>
    </row>
    <row r="16" spans="1:3" x14ac:dyDescent="0.2">
      <c r="A16" s="88" t="s">
        <v>41</v>
      </c>
      <c r="B16" s="89">
        <v>352325241.58999997</v>
      </c>
      <c r="C16" s="90">
        <v>300679976.27999997</v>
      </c>
    </row>
    <row r="17" spans="1:3" ht="25.5" x14ac:dyDescent="0.2">
      <c r="A17" s="88" t="s">
        <v>51</v>
      </c>
      <c r="B17" s="89">
        <v>0</v>
      </c>
      <c r="C17" s="90">
        <v>0</v>
      </c>
    </row>
    <row r="18" spans="1:3" ht="25.5" x14ac:dyDescent="0.2">
      <c r="A18" s="88" t="s">
        <v>53</v>
      </c>
      <c r="B18" s="89">
        <v>90674343.390000001</v>
      </c>
      <c r="C18" s="90">
        <v>93693413.11999999</v>
      </c>
    </row>
    <row r="19" spans="1:3" x14ac:dyDescent="0.2">
      <c r="A19" s="88" t="s">
        <v>55</v>
      </c>
      <c r="B19" s="89">
        <v>619645.67000000004</v>
      </c>
      <c r="C19" s="90">
        <v>253132.72</v>
      </c>
    </row>
    <row r="20" spans="1:3" x14ac:dyDescent="0.2">
      <c r="A20" s="91"/>
      <c r="B20" s="92"/>
      <c r="C20" s="90"/>
    </row>
    <row r="21" spans="1:3" x14ac:dyDescent="0.2">
      <c r="A21" s="87" t="s">
        <v>60</v>
      </c>
      <c r="B21" s="55">
        <f>SUM(B22:B37)</f>
        <v>334885288.74000001</v>
      </c>
      <c r="C21" s="57">
        <f>SUM(C22:C37)</f>
        <v>299194171.44999999</v>
      </c>
    </row>
    <row r="22" spans="1:3" x14ac:dyDescent="0.2">
      <c r="A22" s="88" t="s">
        <v>65</v>
      </c>
      <c r="B22" s="89">
        <v>161998306.88</v>
      </c>
      <c r="C22" s="90">
        <v>135543135.81999999</v>
      </c>
    </row>
    <row r="23" spans="1:3" x14ac:dyDescent="0.2">
      <c r="A23" s="88" t="s">
        <v>69</v>
      </c>
      <c r="B23" s="89">
        <v>54411903.079999991</v>
      </c>
      <c r="C23" s="90">
        <v>43253059.620000012</v>
      </c>
    </row>
    <row r="24" spans="1:3" x14ac:dyDescent="0.2">
      <c r="A24" s="88" t="s">
        <v>73</v>
      </c>
      <c r="B24" s="89">
        <v>107729495.78000002</v>
      </c>
      <c r="C24" s="90">
        <v>116401185.31999999</v>
      </c>
    </row>
    <row r="25" spans="1:3" x14ac:dyDescent="0.2">
      <c r="A25" s="88" t="s">
        <v>77</v>
      </c>
      <c r="B25" s="89">
        <v>0</v>
      </c>
      <c r="C25" s="90">
        <v>0</v>
      </c>
    </row>
    <row r="26" spans="1:3" x14ac:dyDescent="0.2">
      <c r="A26" s="88" t="s">
        <v>99</v>
      </c>
      <c r="B26" s="89">
        <v>0</v>
      </c>
      <c r="C26" s="90">
        <v>0</v>
      </c>
    </row>
    <row r="27" spans="1:3" x14ac:dyDescent="0.2">
      <c r="A27" s="88" t="s">
        <v>101</v>
      </c>
      <c r="B27" s="89">
        <v>0</v>
      </c>
      <c r="C27" s="90">
        <v>0</v>
      </c>
    </row>
    <row r="28" spans="1:3" x14ac:dyDescent="0.2">
      <c r="A28" s="88" t="s">
        <v>83</v>
      </c>
      <c r="B28" s="89">
        <v>10192775.129999999</v>
      </c>
      <c r="C28" s="90">
        <v>3516201.68</v>
      </c>
    </row>
    <row r="29" spans="1:3" x14ac:dyDescent="0.2">
      <c r="A29" s="88" t="s">
        <v>85</v>
      </c>
      <c r="B29" s="89">
        <v>552807.87</v>
      </c>
      <c r="C29" s="90">
        <v>480589.01</v>
      </c>
    </row>
    <row r="30" spans="1:3" x14ac:dyDescent="0.2">
      <c r="A30" s="88" t="s">
        <v>87</v>
      </c>
      <c r="B30" s="89">
        <v>0</v>
      </c>
      <c r="C30" s="90">
        <v>0</v>
      </c>
    </row>
    <row r="31" spans="1:3" x14ac:dyDescent="0.2">
      <c r="A31" s="88" t="s">
        <v>91</v>
      </c>
      <c r="B31" s="89">
        <v>0</v>
      </c>
      <c r="C31" s="90">
        <v>0</v>
      </c>
    </row>
    <row r="32" spans="1:3" x14ac:dyDescent="0.2">
      <c r="A32" s="88" t="s">
        <v>92</v>
      </c>
      <c r="B32" s="89">
        <v>0</v>
      </c>
      <c r="C32" s="90">
        <v>0</v>
      </c>
    </row>
    <row r="33" spans="1:3" x14ac:dyDescent="0.2">
      <c r="A33" s="88" t="s">
        <v>95</v>
      </c>
      <c r="B33" s="89">
        <v>0</v>
      </c>
      <c r="C33" s="90">
        <v>0</v>
      </c>
    </row>
    <row r="34" spans="1:3" x14ac:dyDescent="0.2">
      <c r="A34" s="88" t="s">
        <v>107</v>
      </c>
      <c r="B34" s="89">
        <v>0</v>
      </c>
      <c r="C34" s="90">
        <v>0</v>
      </c>
    </row>
    <row r="35" spans="1:3" x14ac:dyDescent="0.2">
      <c r="A35" s="88" t="s">
        <v>15</v>
      </c>
      <c r="B35" s="89">
        <v>0</v>
      </c>
      <c r="C35" s="90">
        <v>0</v>
      </c>
    </row>
    <row r="36" spans="1:3" x14ac:dyDescent="0.2">
      <c r="A36" s="88" t="s">
        <v>98</v>
      </c>
      <c r="B36" s="89">
        <v>0</v>
      </c>
      <c r="C36" s="90">
        <v>0</v>
      </c>
    </row>
    <row r="37" spans="1:3" x14ac:dyDescent="0.2">
      <c r="A37" s="88" t="s">
        <v>100</v>
      </c>
      <c r="B37" s="89">
        <v>0</v>
      </c>
      <c r="C37" s="90">
        <v>0</v>
      </c>
    </row>
    <row r="38" spans="1:3" x14ac:dyDescent="0.2">
      <c r="A38" s="84" t="s">
        <v>139</v>
      </c>
      <c r="B38" s="55">
        <f>+B9-B21</f>
        <v>108733941.90999997</v>
      </c>
      <c r="C38" s="57">
        <f>+C9-C21</f>
        <v>119808394.75</v>
      </c>
    </row>
    <row r="39" spans="1:3" x14ac:dyDescent="0.2">
      <c r="A39" s="93"/>
      <c r="B39" s="94"/>
      <c r="C39" s="95"/>
    </row>
    <row r="40" spans="1:3" x14ac:dyDescent="0.2">
      <c r="A40" s="84" t="s">
        <v>140</v>
      </c>
      <c r="B40" s="94"/>
      <c r="C40" s="95"/>
    </row>
    <row r="41" spans="1:3" x14ac:dyDescent="0.2">
      <c r="A41" s="87" t="s">
        <v>21</v>
      </c>
      <c r="B41" s="55">
        <f>SUM(B42:B44)</f>
        <v>0</v>
      </c>
      <c r="C41" s="57">
        <f>SUM(C42:C44)</f>
        <v>0</v>
      </c>
    </row>
    <row r="42" spans="1:3" x14ac:dyDescent="0.2">
      <c r="A42" s="88" t="s">
        <v>54</v>
      </c>
      <c r="B42" s="61">
        <v>0</v>
      </c>
      <c r="C42" s="96">
        <v>0</v>
      </c>
    </row>
    <row r="43" spans="1:3" x14ac:dyDescent="0.2">
      <c r="A43" s="88" t="s">
        <v>59</v>
      </c>
      <c r="B43" s="61">
        <v>0</v>
      </c>
      <c r="C43" s="96">
        <v>0</v>
      </c>
    </row>
    <row r="44" spans="1:3" x14ac:dyDescent="0.2">
      <c r="A44" s="88" t="s">
        <v>104</v>
      </c>
      <c r="B44" s="61">
        <v>0</v>
      </c>
      <c r="C44" s="96">
        <v>0</v>
      </c>
    </row>
    <row r="45" spans="1:3" x14ac:dyDescent="0.2">
      <c r="A45" s="91"/>
      <c r="B45" s="61"/>
      <c r="C45" s="96"/>
    </row>
    <row r="46" spans="1:3" ht="14.45" customHeight="1" x14ac:dyDescent="0.2">
      <c r="A46" s="87" t="s">
        <v>60</v>
      </c>
      <c r="B46" s="55">
        <f>SUM(B47:B49)</f>
        <v>64937045.929999948</v>
      </c>
      <c r="C46" s="57">
        <f>SUM(C47:C49)</f>
        <v>312787759.59999996</v>
      </c>
    </row>
    <row r="47" spans="1:3" x14ac:dyDescent="0.2">
      <c r="A47" s="88" t="s">
        <v>54</v>
      </c>
      <c r="B47" s="89">
        <v>58605915.429999948</v>
      </c>
      <c r="C47" s="60">
        <v>294118232.34999996</v>
      </c>
    </row>
    <row r="48" spans="1:3" x14ac:dyDescent="0.2">
      <c r="A48" s="88" t="s">
        <v>59</v>
      </c>
      <c r="B48" s="89">
        <v>6331130.5</v>
      </c>
      <c r="C48" s="60">
        <v>18669527.250000019</v>
      </c>
    </row>
    <row r="49" spans="1:3" x14ac:dyDescent="0.2">
      <c r="A49" s="88" t="s">
        <v>141</v>
      </c>
      <c r="B49" s="89">
        <v>0</v>
      </c>
      <c r="C49" s="90">
        <v>0</v>
      </c>
    </row>
    <row r="50" spans="1:3" x14ac:dyDescent="0.2">
      <c r="A50" s="84" t="s">
        <v>142</v>
      </c>
      <c r="B50" s="55">
        <f>+B41-B46</f>
        <v>-64937045.929999948</v>
      </c>
      <c r="C50" s="57">
        <f>+C41-C46</f>
        <v>-312787759.59999996</v>
      </c>
    </row>
    <row r="51" spans="1:3" x14ac:dyDescent="0.2">
      <c r="A51" s="93"/>
      <c r="B51" s="94"/>
      <c r="C51" s="95"/>
    </row>
    <row r="52" spans="1:3" x14ac:dyDescent="0.2">
      <c r="A52" s="84" t="s">
        <v>143</v>
      </c>
      <c r="B52" s="94"/>
      <c r="C52" s="95"/>
    </row>
    <row r="53" spans="1:3" x14ac:dyDescent="0.2">
      <c r="A53" s="87" t="s">
        <v>21</v>
      </c>
      <c r="B53" s="55">
        <f>SUM(B54:B57)</f>
        <v>8474555.7699999511</v>
      </c>
      <c r="C53" s="57">
        <f>SUM(C54:C57)</f>
        <v>221562473.11000007</v>
      </c>
    </row>
    <row r="54" spans="1:3" x14ac:dyDescent="0.2">
      <c r="A54" s="88" t="s">
        <v>116</v>
      </c>
      <c r="B54" s="89">
        <v>0</v>
      </c>
      <c r="C54" s="60">
        <v>0</v>
      </c>
    </row>
    <row r="55" spans="1:3" x14ac:dyDescent="0.2">
      <c r="A55" s="88" t="s">
        <v>118</v>
      </c>
      <c r="B55" s="89">
        <v>0</v>
      </c>
      <c r="C55" s="90">
        <v>0</v>
      </c>
    </row>
    <row r="56" spans="1:3" x14ac:dyDescent="0.2">
      <c r="A56" s="88" t="s">
        <v>120</v>
      </c>
      <c r="B56" s="89">
        <v>0</v>
      </c>
      <c r="C56" s="90">
        <v>0</v>
      </c>
    </row>
    <row r="57" spans="1:3" x14ac:dyDescent="0.2">
      <c r="A57" s="88" t="s">
        <v>122</v>
      </c>
      <c r="B57" s="89">
        <v>8474555.7699999511</v>
      </c>
      <c r="C57" s="60">
        <v>221562473.11000007</v>
      </c>
    </row>
    <row r="58" spans="1:3" x14ac:dyDescent="0.2">
      <c r="A58" s="91"/>
      <c r="B58" s="56"/>
      <c r="C58" s="60"/>
    </row>
    <row r="59" spans="1:3" ht="14.45" customHeight="1" x14ac:dyDescent="0.2">
      <c r="A59" s="87" t="s">
        <v>60</v>
      </c>
      <c r="B59" s="55">
        <f>SUM(B60:B63)</f>
        <v>36163979.599999987</v>
      </c>
      <c r="C59" s="57">
        <f>SUM(C60:C63)</f>
        <v>34298112.530000016</v>
      </c>
    </row>
    <row r="60" spans="1:3" x14ac:dyDescent="0.2">
      <c r="A60" s="88" t="s">
        <v>125</v>
      </c>
      <c r="B60" s="89">
        <v>0</v>
      </c>
      <c r="C60" s="60">
        <v>0</v>
      </c>
    </row>
    <row r="61" spans="1:3" x14ac:dyDescent="0.2">
      <c r="A61" s="88" t="s">
        <v>118</v>
      </c>
      <c r="B61" s="89">
        <v>0</v>
      </c>
      <c r="C61" s="90">
        <v>0</v>
      </c>
    </row>
    <row r="62" spans="1:3" x14ac:dyDescent="0.2">
      <c r="A62" s="88" t="s">
        <v>120</v>
      </c>
      <c r="B62" s="89">
        <v>0</v>
      </c>
      <c r="C62" s="90">
        <v>0</v>
      </c>
    </row>
    <row r="63" spans="1:3" x14ac:dyDescent="0.2">
      <c r="A63" s="88" t="s">
        <v>144</v>
      </c>
      <c r="B63" s="89">
        <v>36163979.599999987</v>
      </c>
      <c r="C63" s="60">
        <v>34298112.530000016</v>
      </c>
    </row>
    <row r="64" spans="1:3" x14ac:dyDescent="0.2">
      <c r="A64" s="84" t="s">
        <v>145</v>
      </c>
      <c r="B64" s="97">
        <f>+B53-B59</f>
        <v>-27689423.830000035</v>
      </c>
      <c r="C64" s="98">
        <f>+C53-C59</f>
        <v>187264360.58000004</v>
      </c>
    </row>
    <row r="65" spans="1:3" x14ac:dyDescent="0.2">
      <c r="A65" s="93"/>
      <c r="B65" s="99"/>
      <c r="C65" s="100"/>
    </row>
    <row r="66" spans="1:3" ht="14.45" customHeight="1" x14ac:dyDescent="0.2">
      <c r="A66" s="84" t="s">
        <v>130</v>
      </c>
      <c r="B66" s="101">
        <f>+B38+B50+B64</f>
        <v>16107472.149999984</v>
      </c>
      <c r="C66" s="102">
        <f>+C38+C50+C64</f>
        <v>-5715004.2699999213</v>
      </c>
    </row>
    <row r="67" spans="1:3" ht="14.45" customHeight="1" x14ac:dyDescent="0.2">
      <c r="A67" s="93"/>
      <c r="B67" s="103"/>
      <c r="C67" s="104"/>
    </row>
    <row r="68" spans="1:3" x14ac:dyDescent="0.2">
      <c r="A68" s="84" t="s">
        <v>132</v>
      </c>
      <c r="B68" s="61">
        <v>124389750.86999999</v>
      </c>
      <c r="C68" s="96">
        <v>130104755.14000002</v>
      </c>
    </row>
    <row r="69" spans="1:3" x14ac:dyDescent="0.2">
      <c r="A69" s="93"/>
      <c r="B69" s="61"/>
      <c r="C69" s="96"/>
    </row>
    <row r="70" spans="1:3" x14ac:dyDescent="0.2">
      <c r="A70" s="84" t="s">
        <v>133</v>
      </c>
      <c r="B70" s="61">
        <v>140497223.01999998</v>
      </c>
      <c r="C70" s="96">
        <v>124389750.86999999</v>
      </c>
    </row>
    <row r="71" spans="1:3" x14ac:dyDescent="0.2">
      <c r="A71" s="105"/>
      <c r="B71" s="106"/>
      <c r="C71" s="107"/>
    </row>
    <row r="72" spans="1:3" x14ac:dyDescent="0.2">
      <c r="C72" s="108"/>
    </row>
    <row r="74" spans="1:3" x14ac:dyDescent="0.2">
      <c r="A74" s="122" t="s">
        <v>106</v>
      </c>
      <c r="B74" s="122"/>
      <c r="C74" s="122"/>
    </row>
    <row r="75" spans="1:3" ht="14.45" customHeight="1" x14ac:dyDescent="0.2">
      <c r="A75" s="122"/>
      <c r="B75" s="122"/>
      <c r="C75" s="122"/>
    </row>
  </sheetData>
  <mergeCells count="6">
    <mergeCell ref="A2:C2"/>
    <mergeCell ref="A3:C3"/>
    <mergeCell ref="A74:C75"/>
    <mergeCell ref="A6:C6"/>
    <mergeCell ref="A5:C5"/>
    <mergeCell ref="A4:C4"/>
  </mergeCells>
  <pageMargins left="0.70866141732283472" right="0.70866141732283472" top="0.74803149606299213" bottom="0.74803149606299213" header="0.31496062992125984" footer="0.31496062992125984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ESF</vt:lpstr>
      <vt:lpstr>ACT</vt:lpstr>
      <vt:lpstr>VHP</vt:lpstr>
      <vt:lpstr>CSF</vt:lpstr>
      <vt:lpstr>EFE</vt:lpstr>
      <vt:lpstr>ACT!Área_de_impresión</vt:lpstr>
      <vt:lpstr>CSF!Área_de_impresión</vt:lpstr>
      <vt:lpstr>EFE!Área_de_impresión</vt:lpstr>
      <vt:lpstr>ESF!Área_de_impresión</vt:lpstr>
      <vt:lpstr>VHP!Área_de_impresión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</dc:creator>
  <cp:lastModifiedBy>Eve</cp:lastModifiedBy>
  <cp:lastPrinted>2025-02-21T19:55:06Z</cp:lastPrinted>
  <dcterms:created xsi:type="dcterms:W3CDTF">2023-04-26T16:41:04Z</dcterms:created>
  <dcterms:modified xsi:type="dcterms:W3CDTF">2026-03-02T18:19:47Z</dcterms:modified>
</cp:coreProperties>
</file>