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APAG_FINANCIERA\Documents\FACTURAS ELECTRONICAS\OTROS MAS\2025\13_CP 2025\CUENTA PÚBLICA 2025\"/>
    </mc:Choice>
  </mc:AlternateContent>
  <xr:revisionPtr revIDLastSave="0" documentId="13_ncr:1_{4DF6A5B9-73B8-4839-B064-F3479EBCCF75}" xr6:coauthVersionLast="47" xr6:coauthVersionMax="47" xr10:uidLastSave="{00000000-0000-0000-0000-000000000000}"/>
  <bookViews>
    <workbookView xWindow="-120" yWindow="-120" windowWidth="29040" windowHeight="1572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CFG!$A$3:$G$39</definedName>
    <definedName name="_xlnm._FilterDatabase" localSheetId="0" hidden="1">COG!$A$4:$A$76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6" l="1"/>
  <c r="F49" i="4"/>
  <c r="E49" i="4"/>
  <c r="C49" i="4"/>
  <c r="B49" i="4"/>
  <c r="D47" i="4"/>
  <c r="G47" i="4" s="1"/>
  <c r="D45" i="4"/>
  <c r="G45" i="4" s="1"/>
  <c r="D43" i="4"/>
  <c r="D41" i="4"/>
  <c r="G41" i="4" s="1"/>
  <c r="D39" i="4"/>
  <c r="G39" i="4" s="1"/>
  <c r="D37" i="4"/>
  <c r="G37" i="4" s="1"/>
  <c r="D35" i="4"/>
  <c r="G35" i="4" s="1"/>
  <c r="D33" i="4"/>
  <c r="G33" i="4" s="1"/>
  <c r="F26" i="4"/>
  <c r="E26" i="4"/>
  <c r="C26" i="4"/>
  <c r="B26" i="4"/>
  <c r="D24" i="4"/>
  <c r="G24" i="4" s="1"/>
  <c r="D23" i="4"/>
  <c r="G23" i="4" s="1"/>
  <c r="D22" i="4"/>
  <c r="D21" i="4"/>
  <c r="G21" i="4" s="1"/>
  <c r="F14" i="4"/>
  <c r="E14" i="4"/>
  <c r="C14" i="4"/>
  <c r="B14" i="4"/>
  <c r="D12" i="4"/>
  <c r="G12" i="4" s="1"/>
  <c r="D11" i="4"/>
  <c r="G11" i="4" s="1"/>
  <c r="D10" i="4"/>
  <c r="D9" i="4"/>
  <c r="G9" i="4" s="1"/>
  <c r="D8" i="4"/>
  <c r="G8" i="4" s="1"/>
  <c r="D7" i="4"/>
  <c r="G7" i="4" s="1"/>
  <c r="D6" i="4"/>
  <c r="G6" i="4" s="1"/>
  <c r="D5" i="4"/>
  <c r="G5" i="4" s="1"/>
  <c r="D26" i="4" l="1"/>
  <c r="D49" i="4"/>
  <c r="D14" i="4"/>
  <c r="G43" i="4"/>
  <c r="G49" i="4" s="1"/>
  <c r="G22" i="4"/>
  <c r="G26" i="4" s="1"/>
  <c r="G10" i="4"/>
  <c r="G14" i="4" s="1"/>
  <c r="D39" i="5" l="1"/>
  <c r="G39" i="5" s="1"/>
  <c r="D38" i="5"/>
  <c r="G38" i="5" s="1"/>
  <c r="D37" i="5"/>
  <c r="G37" i="5" s="1"/>
  <c r="D36" i="5"/>
  <c r="G36" i="5" s="1"/>
  <c r="F35" i="5"/>
  <c r="E35" i="5"/>
  <c r="C35" i="5"/>
  <c r="B35" i="5"/>
  <c r="D33" i="5"/>
  <c r="G33" i="5" s="1"/>
  <c r="D32" i="5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F24" i="5"/>
  <c r="E24" i="5"/>
  <c r="C24" i="5"/>
  <c r="B24" i="5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F15" i="5"/>
  <c r="E15" i="5"/>
  <c r="C15" i="5"/>
  <c r="B15" i="5"/>
  <c r="D13" i="5"/>
  <c r="G13" i="5" s="1"/>
  <c r="D12" i="5"/>
  <c r="G12" i="5" s="1"/>
  <c r="D11" i="5"/>
  <c r="G11" i="5" s="1"/>
  <c r="D10" i="5"/>
  <c r="D9" i="5"/>
  <c r="G9" i="5" s="1"/>
  <c r="D8" i="5"/>
  <c r="G8" i="5" s="1"/>
  <c r="D7" i="5"/>
  <c r="G7" i="5" s="1"/>
  <c r="D6" i="5"/>
  <c r="G6" i="5" s="1"/>
  <c r="F5" i="5"/>
  <c r="E5" i="5"/>
  <c r="C5" i="5"/>
  <c r="B5" i="5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F68" i="6"/>
  <c r="E68" i="6"/>
  <c r="C68" i="6"/>
  <c r="B68" i="6"/>
  <c r="D67" i="6"/>
  <c r="G67" i="6" s="1"/>
  <c r="D66" i="6"/>
  <c r="G66" i="6" s="1"/>
  <c r="D65" i="6"/>
  <c r="G65" i="6" s="1"/>
  <c r="F64" i="6"/>
  <c r="E64" i="6"/>
  <c r="C64" i="6"/>
  <c r="B64" i="6"/>
  <c r="D63" i="6"/>
  <c r="G63" i="6" s="1"/>
  <c r="D62" i="6"/>
  <c r="G62" i="6" s="1"/>
  <c r="D61" i="6"/>
  <c r="G61" i="6" s="1"/>
  <c r="D60" i="6"/>
  <c r="G60" i="6" s="1"/>
  <c r="D59" i="6"/>
  <c r="G59" i="6" s="1"/>
  <c r="D58" i="6"/>
  <c r="D57" i="6"/>
  <c r="G57" i="6" s="1"/>
  <c r="F56" i="6"/>
  <c r="E56" i="6"/>
  <c r="C56" i="6"/>
  <c r="B56" i="6"/>
  <c r="D55" i="6"/>
  <c r="G55" i="6" s="1"/>
  <c r="D54" i="6"/>
  <c r="G54" i="6" s="1"/>
  <c r="D53" i="6"/>
  <c r="G53" i="6" s="1"/>
  <c r="F52" i="6"/>
  <c r="E52" i="6"/>
  <c r="C52" i="6"/>
  <c r="B52" i="6"/>
  <c r="D51" i="6"/>
  <c r="G51" i="6" s="1"/>
  <c r="D50" i="6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F42" i="6"/>
  <c r="E42" i="6"/>
  <c r="C42" i="6"/>
  <c r="B42" i="6"/>
  <c r="D41" i="6"/>
  <c r="G41" i="6" s="1"/>
  <c r="D40" i="6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F32" i="6"/>
  <c r="E32" i="6"/>
  <c r="C32" i="6"/>
  <c r="B32" i="6"/>
  <c r="D31" i="6"/>
  <c r="G31" i="6" s="1"/>
  <c r="D30" i="6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F22" i="6"/>
  <c r="E22" i="6"/>
  <c r="C22" i="6"/>
  <c r="B22" i="6"/>
  <c r="D21" i="6"/>
  <c r="G21" i="6" s="1"/>
  <c r="D20" i="6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12" i="6"/>
  <c r="E12" i="6"/>
  <c r="B12" i="6"/>
  <c r="D11" i="6"/>
  <c r="G11" i="6" s="1"/>
  <c r="D10" i="6"/>
  <c r="D9" i="6"/>
  <c r="G9" i="6" s="1"/>
  <c r="D8" i="6"/>
  <c r="G8" i="6" s="1"/>
  <c r="D7" i="6"/>
  <c r="G7" i="6" s="1"/>
  <c r="D6" i="6"/>
  <c r="G6" i="6" s="1"/>
  <c r="D5" i="6"/>
  <c r="G5" i="6" s="1"/>
  <c r="F4" i="6"/>
  <c r="E4" i="6"/>
  <c r="C4" i="6"/>
  <c r="B4" i="6"/>
  <c r="F15" i="8"/>
  <c r="E15" i="8"/>
  <c r="C15" i="8"/>
  <c r="B15" i="8"/>
  <c r="D13" i="8"/>
  <c r="G13" i="8" s="1"/>
  <c r="D11" i="8"/>
  <c r="G11" i="8" s="1"/>
  <c r="D9" i="8"/>
  <c r="G9" i="8" s="1"/>
  <c r="D7" i="8"/>
  <c r="G7" i="8" s="1"/>
  <c r="D5" i="8"/>
  <c r="G5" i="8" s="1"/>
  <c r="G35" i="5" l="1"/>
  <c r="D64" i="6"/>
  <c r="E41" i="5"/>
  <c r="C41" i="5"/>
  <c r="D24" i="5"/>
  <c r="D5" i="5"/>
  <c r="D68" i="6"/>
  <c r="D35" i="5"/>
  <c r="D15" i="8"/>
  <c r="G64" i="6"/>
  <c r="G52" i="6"/>
  <c r="F41" i="5"/>
  <c r="B41" i="5"/>
  <c r="D56" i="6"/>
  <c r="D52" i="6"/>
  <c r="D42" i="6"/>
  <c r="B76" i="6"/>
  <c r="D32" i="6"/>
  <c r="D22" i="6"/>
  <c r="E76" i="6"/>
  <c r="F76" i="6"/>
  <c r="C76" i="6"/>
  <c r="D12" i="6"/>
  <c r="D4" i="6"/>
  <c r="G15" i="5"/>
  <c r="G10" i="5"/>
  <c r="G5" i="5" s="1"/>
  <c r="G32" i="5"/>
  <c r="G24" i="5" s="1"/>
  <c r="D15" i="5"/>
  <c r="G68" i="6"/>
  <c r="G20" i="6"/>
  <c r="G12" i="6" s="1"/>
  <c r="G30" i="6"/>
  <c r="G22" i="6" s="1"/>
  <c r="G40" i="6"/>
  <c r="G32" i="6" s="1"/>
  <c r="G50" i="6"/>
  <c r="G42" i="6" s="1"/>
  <c r="G58" i="6"/>
  <c r="G56" i="6" s="1"/>
  <c r="G10" i="6"/>
  <c r="G4" i="6" s="1"/>
  <c r="G15" i="8"/>
  <c r="D41" i="5" l="1"/>
  <c r="D76" i="6"/>
  <c r="G41" i="5"/>
  <c r="G76" i="6"/>
</calcChain>
</file>

<file path=xl/sharedStrings.xml><?xml version="1.0" encoding="utf-8"?>
<sst xmlns="http://schemas.openxmlformats.org/spreadsheetml/2006/main" count="189" uniqueCount="139">
  <si>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</si>
  <si>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</si>
  <si>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</si>
  <si>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</si>
  <si>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</si>
  <si>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</si>
  <si>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</si>
  <si>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</si>
  <si>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</si>
  <si>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</si>
  <si>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</si>
  <si>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</si>
  <si>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</si>
  <si>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</si>
  <si>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</si>
  <si>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</si>
  <si>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</si>
  <si>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</si>
  <si>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</si>
  <si>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</si>
  <si>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</si>
  <si>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</si>
  <si>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</si>
  <si>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</si>
  <si>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</si>
  <si>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</si>
  <si>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</si>
  <si>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</si>
  <si>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</si>
  <si>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</si>
  <si>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</si>
  <si>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</si>
  <si>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</si>
  <si>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</si>
  <si>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</si>
  <si>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</si>
  <si>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</si>
  <si>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</si>
  <si>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</si>
  <si>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</si>
  <si>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</si>
  <si>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</si>
  <si>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</si>
  <si>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</si>
  <si>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</si>
  <si>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</si>
  <si>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</si>
  <si>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</si>
  <si>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</si>
  <si>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</si>
  <si>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</si>
  <si>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</si>
  <si>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</si>
  <si>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</si>
  <si>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</si>
  <si>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</si>
  <si>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</si>
  <si>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</si>
  <si>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</si>
  <si>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</si>
  <si>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</si>
  <si>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</si>
  <si>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</si>
  <si>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</si>
  <si>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</si>
  <si>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</si>
  <si>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</si>
  <si>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</si>
  <si>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</si>
  <si>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</si>
  <si>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</si>
  <si>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</si>
  <si>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</si>
  <si>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</si>
  <si>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</si>
  <si>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</si>
  <si>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</si>
  <si>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</si>
  <si>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</si>
  <si>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</si>
  <si>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</si>
  <si>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</si>
  <si>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</si>
  <si>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</si>
  <si>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</si>
  <si>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</si>
  <si>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</si>
  <si>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</si>
  <si>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</si>
  <si>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</si>
  <si>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</si>
  <si>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</si>
  <si>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</si>
  <si>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</si>
  <si>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</si>
  <si>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</si>
  <si>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</si>
  <si>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</si>
  <si>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</si>
  <si>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</si>
  <si>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</si>
  <si>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</si>
  <si>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</si>
  <si>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</si>
  <si>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</si>
  <si>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</si>
  <si>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</si>
  <si>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</si>
  <si>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</si>
  <si>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</si>
  <si>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</si>
  <si>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</si>
  <si>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</si>
  <si>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</si>
  <si>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</si>
  <si>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</si>
  <si>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</si>
  <si>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</si>
  <si>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</si>
  <si>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</si>
  <si>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</si>
  <si>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</si>
  <si>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</si>
  <si>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</si>
  <si>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</si>
  <si>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</si>
  <si>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</si>
  <si>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CONSEJO DIRECTIVO</t>
  </si>
  <si>
    <t>DIRECCION GENERAL</t>
  </si>
  <si>
    <t>DIRECCION DE ADMINISTRACIÓN Y FINANZAS</t>
  </si>
  <si>
    <t>DIRECCION DE ASUNTOS JURIDICOS</t>
  </si>
  <si>
    <t>DIRECCION COMERCIAL</t>
  </si>
  <si>
    <t>DIRECCION DE PLANEACION Y PROGRAMACION</t>
  </si>
  <si>
    <t>DIRECCION DE OPERACION HIDRAULICA</t>
  </si>
  <si>
    <t>DIRECCIÓN DE ATENCIÓN AL MEDIO RURAL</t>
  </si>
  <si>
    <t>Sistema Municipal de Agua Potable y Alcantarillado de Guanajuato
Estado Analítico del Ejercicio del Presupuesto de Egresos
Clasificación por Objeto del Gasto (Capítulo y Concepto)
Del 01 de enero al 31 de diciembre de 2025
(Cifras en Pesos)</t>
  </si>
  <si>
    <t>Sistema Municipal de Agua Potable y Alcantarillado de Guanajuato
Estado Analítico del Ejercicio del Presupuesto de Egresos
Clasificación Económica (por Tipo de Gasto)
Del 01 de enero al 31 de diciembre de 2025
(Cifras en Pesos)</t>
  </si>
  <si>
    <t>Sistema Municipal de Agua Potable y Alcantarillado de Guanajuato
Estado Analítico del Ejercicio del Presupuesto de Egresos
Clasificación Administrativa
Del 01 de enero al 31 de diciembre de 2025
(Cifras en Pesos)</t>
  </si>
  <si>
    <t>Sistema Municipal de Agua Potable y Alcantarillado de Guanajuato
Estado Analítico del Ejercicio del Presupuesto de Egresos
Clasificación Funcional (Finalidad y Función)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</si>
</sst>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8" fillId="0" borderId="0"/>
    <xf numFmtId="43" fontId="8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2" fillId="0" borderId="11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6" fillId="0" borderId="5" xfId="0" applyFont="1" applyBorder="1" applyAlignment="1" applyProtection="1">
      <alignment horizontal="left" indent="1"/>
      <protection locked="0"/>
    </xf>
    <xf numFmtId="0" fontId="6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left" wrapText="1" indent="1"/>
      <protection locked="0"/>
    </xf>
    <xf numFmtId="0" fontId="6" fillId="2" borderId="14" xfId="9" applyFont="1" applyFill="1" applyBorder="1" applyAlignment="1">
      <alignment horizontal="center" vertical="center"/>
    </xf>
    <xf numFmtId="4" fontId="6" fillId="0" borderId="11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6" fillId="0" borderId="0" xfId="0" applyFont="1" applyAlignment="1">
      <alignment horizontal="left" indent="1"/>
    </xf>
    <xf numFmtId="0" fontId="6" fillId="2" borderId="11" xfId="9" applyFont="1" applyFill="1" applyBorder="1" applyAlignment="1">
      <alignment horizontal="center" vertical="center"/>
    </xf>
    <xf numFmtId="0" fontId="6" fillId="2" borderId="12" xfId="9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indent="2"/>
    </xf>
    <xf numFmtId="0" fontId="2" fillId="0" borderId="15" xfId="0" applyFont="1" applyBorder="1" applyAlignment="1">
      <alignment horizontal="left" indent="2"/>
    </xf>
    <xf numFmtId="0" fontId="6" fillId="0" borderId="15" xfId="0" applyFont="1" applyBorder="1" applyAlignment="1" applyProtection="1">
      <alignment horizontal="left" indent="2"/>
      <protection locked="0"/>
    </xf>
    <xf numFmtId="43" fontId="0" fillId="0" borderId="0" xfId="17" applyFont="1" applyProtection="1">
      <protection locked="0"/>
    </xf>
    <xf numFmtId="43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8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4 3" xfId="16" xr:uid="{7FDBFEF5-2E1E-4FFC-96D7-C67294EAB4C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1"/>
  <sheetViews>
    <sheetView showGridLines="0" topLeftCell="A33" workbookViewId="0">
      <selection activeCell="C82" sqref="C8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66.75" customHeight="1" x14ac:dyDescent="0.2">
      <c r="A1" s="46" t="s">
        <v>135</v>
      </c>
      <c r="B1" s="47"/>
      <c r="C1" s="47"/>
      <c r="D1" s="47"/>
      <c r="E1" s="47"/>
      <c r="F1" s="47"/>
      <c r="G1" s="48"/>
    </row>
    <row r="2" spans="1:7" x14ac:dyDescent="0.2">
      <c r="A2" s="38"/>
      <c r="B2" s="20" t="s">
        <v>0</v>
      </c>
      <c r="C2" s="21"/>
      <c r="D2" s="21"/>
      <c r="E2" s="21"/>
      <c r="F2" s="22"/>
      <c r="G2" s="49" t="s">
        <v>1</v>
      </c>
    </row>
    <row r="3" spans="1:7" ht="24.95" customHeight="1" x14ac:dyDescent="0.2">
      <c r="A3" s="39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0"/>
    </row>
    <row r="4" spans="1:7" x14ac:dyDescent="0.2">
      <c r="A4" s="31" t="s">
        <v>26</v>
      </c>
      <c r="B4" s="34">
        <f>+B5+B6+B7+B8+B9+B10+B11</f>
        <v>111698839.18999998</v>
      </c>
      <c r="C4" s="34">
        <f t="shared" ref="C4:G4" si="0">+C5+C6+C7+C8+C9+C10+C11</f>
        <v>1107411.3200000003</v>
      </c>
      <c r="D4" s="34">
        <f t="shared" si="0"/>
        <v>112806250.51000001</v>
      </c>
      <c r="E4" s="34">
        <f t="shared" si="0"/>
        <v>109321688.88</v>
      </c>
      <c r="F4" s="34">
        <f t="shared" si="0"/>
        <v>107298088.5</v>
      </c>
      <c r="G4" s="34">
        <f t="shared" si="0"/>
        <v>3484561.6300000036</v>
      </c>
    </row>
    <row r="5" spans="1:7" x14ac:dyDescent="0.2">
      <c r="A5" s="40" t="s">
        <v>27</v>
      </c>
      <c r="B5" s="4">
        <v>37237393.759999998</v>
      </c>
      <c r="C5" s="4">
        <v>-490964.76</v>
      </c>
      <c r="D5" s="4">
        <f>+B5+C5</f>
        <v>36746429</v>
      </c>
      <c r="E5" s="4">
        <v>36530292.119999997</v>
      </c>
      <c r="F5" s="4">
        <v>36530292.119999997</v>
      </c>
      <c r="G5" s="4">
        <f>+D5-E5</f>
        <v>216136.88000000268</v>
      </c>
    </row>
    <row r="6" spans="1:7" x14ac:dyDescent="0.2">
      <c r="A6" s="40" t="s">
        <v>28</v>
      </c>
      <c r="B6" s="4">
        <v>3845823.36</v>
      </c>
      <c r="C6" s="4">
        <v>447992.7</v>
      </c>
      <c r="D6" s="4">
        <f t="shared" ref="D6:D11" si="1">+B6+C6</f>
        <v>4293816.0599999996</v>
      </c>
      <c r="E6" s="4">
        <v>3173315.36</v>
      </c>
      <c r="F6" s="4">
        <v>3173315.36</v>
      </c>
      <c r="G6" s="4">
        <f t="shared" ref="G6:G11" si="2">+D6-E6</f>
        <v>1120500.6999999997</v>
      </c>
    </row>
    <row r="7" spans="1:7" x14ac:dyDescent="0.2">
      <c r="A7" s="40" t="s">
        <v>29</v>
      </c>
      <c r="B7" s="4">
        <v>15416800.25</v>
      </c>
      <c r="C7" s="4">
        <v>1882252.27</v>
      </c>
      <c r="D7" s="4">
        <f t="shared" si="1"/>
        <v>17299052.52</v>
      </c>
      <c r="E7" s="4">
        <v>16489794.6</v>
      </c>
      <c r="F7" s="4">
        <v>16489794.6</v>
      </c>
      <c r="G7" s="4">
        <f t="shared" si="2"/>
        <v>809257.91999999993</v>
      </c>
    </row>
    <row r="8" spans="1:7" x14ac:dyDescent="0.2">
      <c r="A8" s="40" t="s">
        <v>30</v>
      </c>
      <c r="B8" s="4">
        <v>15424788.76</v>
      </c>
      <c r="C8" s="4">
        <v>898303.87</v>
      </c>
      <c r="D8" s="4">
        <f t="shared" si="1"/>
        <v>16323092.629999999</v>
      </c>
      <c r="E8" s="4">
        <v>16236887.32</v>
      </c>
      <c r="F8" s="4">
        <v>14213286.939999999</v>
      </c>
      <c r="G8" s="4">
        <f t="shared" si="2"/>
        <v>86205.309999998659</v>
      </c>
    </row>
    <row r="9" spans="1:7" x14ac:dyDescent="0.2">
      <c r="A9" s="40" t="s">
        <v>31</v>
      </c>
      <c r="B9" s="4">
        <v>38465379.009999998</v>
      </c>
      <c r="C9" s="4">
        <v>-321518.71999999997</v>
      </c>
      <c r="D9" s="4">
        <f t="shared" si="1"/>
        <v>38143860.289999999</v>
      </c>
      <c r="E9" s="4">
        <v>36891399.479999997</v>
      </c>
      <c r="F9" s="4">
        <v>36891399.479999997</v>
      </c>
      <c r="G9" s="4">
        <f t="shared" si="2"/>
        <v>1252460.8100000024</v>
      </c>
    </row>
    <row r="10" spans="1:7" x14ac:dyDescent="0.2">
      <c r="A10" s="40" t="s">
        <v>32</v>
      </c>
      <c r="B10" s="4">
        <v>1308654.05</v>
      </c>
      <c r="C10" s="4">
        <v>-1308654.04</v>
      </c>
      <c r="D10" s="4">
        <f t="shared" si="1"/>
        <v>1.0000000009313226E-2</v>
      </c>
      <c r="E10" s="4">
        <v>0</v>
      </c>
      <c r="F10" s="4">
        <v>0</v>
      </c>
      <c r="G10" s="4">
        <f t="shared" si="2"/>
        <v>1.0000000009313226E-2</v>
      </c>
    </row>
    <row r="11" spans="1:7" x14ac:dyDescent="0.2">
      <c r="A11" s="40" t="s">
        <v>33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31" t="s">
        <v>34</v>
      </c>
      <c r="B12" s="35">
        <f>+B13+B14+B15+B16+B17+B18+B19+B20+B21</f>
        <v>60864718.819999993</v>
      </c>
      <c r="C12" s="35">
        <f>+C13+C14+C15+C16+C17+C18+C19+C20+C21</f>
        <v>5512513.1600000011</v>
      </c>
      <c r="D12" s="35">
        <f t="shared" ref="D12:G12" si="3">+D13+D14+D15+D16+D17+D18+D19+D20+D21</f>
        <v>66377231.980000004</v>
      </c>
      <c r="E12" s="35">
        <f t="shared" si="3"/>
        <v>60155756.659999996</v>
      </c>
      <c r="F12" s="35">
        <f t="shared" si="3"/>
        <v>57893987.019999996</v>
      </c>
      <c r="G12" s="35">
        <f t="shared" si="3"/>
        <v>6221475.3200000012</v>
      </c>
    </row>
    <row r="13" spans="1:7" x14ac:dyDescent="0.2">
      <c r="A13" s="40" t="s">
        <v>35</v>
      </c>
      <c r="B13" s="4">
        <v>1730179.42</v>
      </c>
      <c r="C13" s="4">
        <v>-171263.47</v>
      </c>
      <c r="D13" s="4">
        <f t="shared" ref="D13:D21" si="4">+B13+C13</f>
        <v>1558915.95</v>
      </c>
      <c r="E13" s="4">
        <v>1203355.54</v>
      </c>
      <c r="F13" s="4">
        <v>1203355.54</v>
      </c>
      <c r="G13" s="4">
        <f t="shared" ref="G13:G21" si="5">+D13-E13</f>
        <v>355560.40999999992</v>
      </c>
    </row>
    <row r="14" spans="1:7" x14ac:dyDescent="0.2">
      <c r="A14" s="40" t="s">
        <v>36</v>
      </c>
      <c r="B14" s="4">
        <v>641379.29</v>
      </c>
      <c r="C14" s="4">
        <v>37000</v>
      </c>
      <c r="D14" s="4">
        <f t="shared" si="4"/>
        <v>678379.29</v>
      </c>
      <c r="E14" s="4">
        <v>522301.52</v>
      </c>
      <c r="F14" s="4">
        <v>522301.52</v>
      </c>
      <c r="G14" s="4">
        <f t="shared" si="5"/>
        <v>156077.77000000002</v>
      </c>
    </row>
    <row r="15" spans="1:7" x14ac:dyDescent="0.2">
      <c r="A15" s="40" t="s">
        <v>37</v>
      </c>
      <c r="B15" s="4">
        <v>0</v>
      </c>
      <c r="C15" s="4">
        <v>0</v>
      </c>
      <c r="D15" s="4">
        <f t="shared" si="4"/>
        <v>0</v>
      </c>
      <c r="E15" s="4">
        <v>0</v>
      </c>
      <c r="F15" s="4">
        <v>0</v>
      </c>
      <c r="G15" s="4">
        <f t="shared" si="5"/>
        <v>0</v>
      </c>
    </row>
    <row r="16" spans="1:7" x14ac:dyDescent="0.2">
      <c r="A16" s="40" t="s">
        <v>38</v>
      </c>
      <c r="B16" s="4">
        <v>29355807.870000001</v>
      </c>
      <c r="C16" s="4">
        <v>2581361.37</v>
      </c>
      <c r="D16" s="4">
        <f t="shared" si="4"/>
        <v>31937169.240000002</v>
      </c>
      <c r="E16" s="4">
        <v>31087550.260000002</v>
      </c>
      <c r="F16" s="4">
        <v>29514808.73</v>
      </c>
      <c r="G16" s="4">
        <f t="shared" si="5"/>
        <v>849618.98000000045</v>
      </c>
    </row>
    <row r="17" spans="1:7" x14ac:dyDescent="0.2">
      <c r="A17" s="40" t="s">
        <v>39</v>
      </c>
      <c r="B17" s="4">
        <v>14006325.359999999</v>
      </c>
      <c r="C17" s="4">
        <v>4828878.74</v>
      </c>
      <c r="D17" s="4">
        <f t="shared" si="4"/>
        <v>18835204.100000001</v>
      </c>
      <c r="E17" s="4">
        <v>18633567.210000001</v>
      </c>
      <c r="F17" s="4">
        <v>17951077.100000001</v>
      </c>
      <c r="G17" s="4">
        <f t="shared" si="5"/>
        <v>201636.8900000006</v>
      </c>
    </row>
    <row r="18" spans="1:7" x14ac:dyDescent="0.2">
      <c r="A18" s="40" t="s">
        <v>40</v>
      </c>
      <c r="B18" s="4">
        <v>10337747.77</v>
      </c>
      <c r="C18" s="4">
        <v>-1480000</v>
      </c>
      <c r="D18" s="4">
        <f t="shared" si="4"/>
        <v>8857747.7699999996</v>
      </c>
      <c r="E18" s="4">
        <v>6108535.2699999996</v>
      </c>
      <c r="F18" s="4">
        <v>6108535.2699999996</v>
      </c>
      <c r="G18" s="4">
        <f t="shared" si="5"/>
        <v>2749212.5</v>
      </c>
    </row>
    <row r="19" spans="1:7" x14ac:dyDescent="0.2">
      <c r="A19" s="40" t="s">
        <v>41</v>
      </c>
      <c r="B19" s="4">
        <v>1816236</v>
      </c>
      <c r="C19" s="4">
        <v>61205.73</v>
      </c>
      <c r="D19" s="4">
        <f t="shared" si="4"/>
        <v>1877441.73</v>
      </c>
      <c r="E19" s="4">
        <v>1168842.75</v>
      </c>
      <c r="F19" s="4">
        <v>1168842.75</v>
      </c>
      <c r="G19" s="4">
        <f t="shared" si="5"/>
        <v>708598.98</v>
      </c>
    </row>
    <row r="20" spans="1:7" x14ac:dyDescent="0.2">
      <c r="A20" s="40" t="s">
        <v>42</v>
      </c>
      <c r="B20" s="4">
        <v>0</v>
      </c>
      <c r="C20" s="4">
        <v>0</v>
      </c>
      <c r="D20" s="4">
        <f t="shared" si="4"/>
        <v>0</v>
      </c>
      <c r="E20" s="4">
        <v>0</v>
      </c>
      <c r="F20" s="4">
        <v>0</v>
      </c>
      <c r="G20" s="4">
        <f t="shared" si="5"/>
        <v>0</v>
      </c>
    </row>
    <row r="21" spans="1:7" x14ac:dyDescent="0.2">
      <c r="A21" s="40" t="s">
        <v>43</v>
      </c>
      <c r="B21" s="4">
        <v>2977043.11</v>
      </c>
      <c r="C21" s="4">
        <v>-344669.21</v>
      </c>
      <c r="D21" s="4">
        <f t="shared" si="4"/>
        <v>2632373.9</v>
      </c>
      <c r="E21" s="4">
        <v>1431604.11</v>
      </c>
      <c r="F21" s="4">
        <v>1425066.11</v>
      </c>
      <c r="G21" s="4">
        <f t="shared" si="5"/>
        <v>1200769.7899999998</v>
      </c>
    </row>
    <row r="22" spans="1:7" x14ac:dyDescent="0.2">
      <c r="A22" s="31" t="s">
        <v>44</v>
      </c>
      <c r="B22" s="35">
        <f>+B23+B24+B25+B26+B27+B28+B29+B30+B31</f>
        <v>109705669.69</v>
      </c>
      <c r="C22" s="35">
        <f t="shared" ref="C22:G22" si="6">+C23+C24+C25+C26+C27+C28+C29+C30+C31</f>
        <v>4765436.1900000004</v>
      </c>
      <c r="D22" s="35">
        <f t="shared" si="6"/>
        <v>114471105.88</v>
      </c>
      <c r="E22" s="35">
        <f t="shared" si="6"/>
        <v>96283214.349999994</v>
      </c>
      <c r="F22" s="35">
        <f t="shared" si="6"/>
        <v>93482945.120000005</v>
      </c>
      <c r="G22" s="35">
        <f t="shared" si="6"/>
        <v>18187891.530000001</v>
      </c>
    </row>
    <row r="23" spans="1:7" x14ac:dyDescent="0.2">
      <c r="A23" s="40" t="s">
        <v>45</v>
      </c>
      <c r="B23" s="4">
        <v>52551437.219999999</v>
      </c>
      <c r="C23" s="4">
        <v>-4996382.1399999997</v>
      </c>
      <c r="D23" s="4">
        <f t="shared" ref="D23:D31" si="7">+B23+C23</f>
        <v>47555055.079999998</v>
      </c>
      <c r="E23" s="4">
        <v>40456618.609999999</v>
      </c>
      <c r="F23" s="4">
        <v>40456618.609999999</v>
      </c>
      <c r="G23" s="4">
        <f t="shared" ref="G23:G31" si="8">+D23-E23</f>
        <v>7098436.4699999988</v>
      </c>
    </row>
    <row r="24" spans="1:7" x14ac:dyDescent="0.2">
      <c r="A24" s="40" t="s">
        <v>46</v>
      </c>
      <c r="B24" s="4">
        <v>5849914.0199999996</v>
      </c>
      <c r="C24" s="4">
        <v>-587163.75</v>
      </c>
      <c r="D24" s="4">
        <f t="shared" si="7"/>
        <v>5262750.2699999996</v>
      </c>
      <c r="E24" s="4">
        <v>4005839.39</v>
      </c>
      <c r="F24" s="4">
        <v>3749181.49</v>
      </c>
      <c r="G24" s="4">
        <f t="shared" si="8"/>
        <v>1256910.8799999994</v>
      </c>
    </row>
    <row r="25" spans="1:7" x14ac:dyDescent="0.2">
      <c r="A25" s="40" t="s">
        <v>47</v>
      </c>
      <c r="B25" s="4">
        <v>15612529.57</v>
      </c>
      <c r="C25" s="4">
        <v>3767286.73</v>
      </c>
      <c r="D25" s="4">
        <f t="shared" si="7"/>
        <v>19379816.300000001</v>
      </c>
      <c r="E25" s="4">
        <v>14038740.76</v>
      </c>
      <c r="F25" s="4">
        <v>13700186.960000001</v>
      </c>
      <c r="G25" s="4">
        <f t="shared" si="8"/>
        <v>5341075.540000001</v>
      </c>
    </row>
    <row r="26" spans="1:7" x14ac:dyDescent="0.2">
      <c r="A26" s="40" t="s">
        <v>48</v>
      </c>
      <c r="B26" s="4">
        <v>4627539.97</v>
      </c>
      <c r="C26" s="4">
        <v>607469.9</v>
      </c>
      <c r="D26" s="4">
        <f t="shared" si="7"/>
        <v>5235009.87</v>
      </c>
      <c r="E26" s="4">
        <v>4599518.01</v>
      </c>
      <c r="F26" s="4">
        <v>4599518.01</v>
      </c>
      <c r="G26" s="4">
        <f t="shared" si="8"/>
        <v>635491.86000000034</v>
      </c>
    </row>
    <row r="27" spans="1:7" x14ac:dyDescent="0.2">
      <c r="A27" s="40" t="s">
        <v>49</v>
      </c>
      <c r="B27" s="4">
        <v>13627209.66</v>
      </c>
      <c r="C27" s="4">
        <v>739843.26</v>
      </c>
      <c r="D27" s="4">
        <f t="shared" si="7"/>
        <v>14367052.92</v>
      </c>
      <c r="E27" s="4">
        <v>12057091.18</v>
      </c>
      <c r="F27" s="4">
        <v>11760430.65</v>
      </c>
      <c r="G27" s="4">
        <f t="shared" si="8"/>
        <v>2309961.7400000002</v>
      </c>
    </row>
    <row r="28" spans="1:7" x14ac:dyDescent="0.2">
      <c r="A28" s="40" t="s">
        <v>50</v>
      </c>
      <c r="B28" s="4">
        <v>4284800</v>
      </c>
      <c r="C28" s="4">
        <v>215844.83</v>
      </c>
      <c r="D28" s="4">
        <f t="shared" si="7"/>
        <v>4500644.83</v>
      </c>
      <c r="E28" s="4">
        <v>4287651.66</v>
      </c>
      <c r="F28" s="4">
        <v>4287651.66</v>
      </c>
      <c r="G28" s="4">
        <f t="shared" si="8"/>
        <v>212993.16999999993</v>
      </c>
    </row>
    <row r="29" spans="1:7" x14ac:dyDescent="0.2">
      <c r="A29" s="40" t="s">
        <v>51</v>
      </c>
      <c r="B29" s="4">
        <v>464247.4</v>
      </c>
      <c r="C29" s="4">
        <v>229000.01</v>
      </c>
      <c r="D29" s="4">
        <f t="shared" si="7"/>
        <v>693247.41</v>
      </c>
      <c r="E29" s="4">
        <v>291469.95</v>
      </c>
      <c r="F29" s="4">
        <v>291469.95</v>
      </c>
      <c r="G29" s="4">
        <f t="shared" si="8"/>
        <v>401777.46</v>
      </c>
    </row>
    <row r="30" spans="1:7" x14ac:dyDescent="0.2">
      <c r="A30" s="40" t="s">
        <v>52</v>
      </c>
      <c r="B30" s="4">
        <v>1441968.32</v>
      </c>
      <c r="C30" s="4">
        <v>1025156.48</v>
      </c>
      <c r="D30" s="4">
        <f t="shared" si="7"/>
        <v>2467124.7999999998</v>
      </c>
      <c r="E30" s="4">
        <v>2426841.79</v>
      </c>
      <c r="F30" s="4">
        <v>2426841.79</v>
      </c>
      <c r="G30" s="4">
        <f t="shared" si="8"/>
        <v>40283.009999999776</v>
      </c>
    </row>
    <row r="31" spans="1:7" x14ac:dyDescent="0.2">
      <c r="A31" s="40" t="s">
        <v>53</v>
      </c>
      <c r="B31" s="4">
        <v>11246023.529999999</v>
      </c>
      <c r="C31" s="4">
        <v>3764380.87</v>
      </c>
      <c r="D31" s="4">
        <f t="shared" si="7"/>
        <v>15010404.399999999</v>
      </c>
      <c r="E31" s="4">
        <v>14119443</v>
      </c>
      <c r="F31" s="4">
        <v>12211046</v>
      </c>
      <c r="G31" s="4">
        <f t="shared" si="8"/>
        <v>890961.39999999851</v>
      </c>
    </row>
    <row r="32" spans="1:7" x14ac:dyDescent="0.2">
      <c r="A32" s="31" t="s">
        <v>54</v>
      </c>
      <c r="B32" s="35">
        <f>+B33+B34+B35+B36+B37+B38+B39+B40+B41</f>
        <v>175136</v>
      </c>
      <c r="C32" s="35">
        <f t="shared" ref="C32:G32" si="9">+C33+C34+C35+C36+C37+C38+C39+C40+C41</f>
        <v>1009348.31</v>
      </c>
      <c r="D32" s="35">
        <f t="shared" si="9"/>
        <v>1184484.31</v>
      </c>
      <c r="E32" s="35">
        <f t="shared" si="9"/>
        <v>1097427.3600000001</v>
      </c>
      <c r="F32" s="35">
        <f t="shared" si="9"/>
        <v>1097427.3600000001</v>
      </c>
      <c r="G32" s="35">
        <f t="shared" si="9"/>
        <v>87056.949999999953</v>
      </c>
    </row>
    <row r="33" spans="1:7" x14ac:dyDescent="0.2">
      <c r="A33" s="40" t="s">
        <v>55</v>
      </c>
      <c r="B33" s="4">
        <v>0</v>
      </c>
      <c r="C33" s="4">
        <v>0</v>
      </c>
      <c r="D33" s="4">
        <f t="shared" ref="D33:D41" si="10">+B33+C33</f>
        <v>0</v>
      </c>
      <c r="E33" s="4">
        <v>0</v>
      </c>
      <c r="F33" s="4">
        <v>0</v>
      </c>
      <c r="G33" s="4">
        <f t="shared" ref="G33:G41" si="11">+D33-E33</f>
        <v>0</v>
      </c>
    </row>
    <row r="34" spans="1:7" x14ac:dyDescent="0.2">
      <c r="A34" s="40" t="s">
        <v>56</v>
      </c>
      <c r="B34" s="4">
        <v>0</v>
      </c>
      <c r="C34" s="4">
        <v>0</v>
      </c>
      <c r="D34" s="4">
        <f t="shared" si="10"/>
        <v>0</v>
      </c>
      <c r="E34" s="4">
        <v>0</v>
      </c>
      <c r="F34" s="4">
        <v>0</v>
      </c>
      <c r="G34" s="4">
        <f t="shared" si="11"/>
        <v>0</v>
      </c>
    </row>
    <row r="35" spans="1:7" x14ac:dyDescent="0.2">
      <c r="A35" s="40" t="s">
        <v>57</v>
      </c>
      <c r="B35" s="4">
        <v>0</v>
      </c>
      <c r="C35" s="4">
        <v>0</v>
      </c>
      <c r="D35" s="4">
        <f t="shared" si="10"/>
        <v>0</v>
      </c>
      <c r="E35" s="4">
        <v>0</v>
      </c>
      <c r="F35" s="4">
        <v>0</v>
      </c>
      <c r="G35" s="4">
        <f t="shared" si="11"/>
        <v>0</v>
      </c>
    </row>
    <row r="36" spans="1:7" x14ac:dyDescent="0.2">
      <c r="A36" s="40" t="s">
        <v>58</v>
      </c>
      <c r="B36" s="4">
        <v>175136</v>
      </c>
      <c r="C36" s="4">
        <v>1009348.31</v>
      </c>
      <c r="D36" s="4">
        <f t="shared" si="10"/>
        <v>1184484.31</v>
      </c>
      <c r="E36" s="4">
        <v>1097427.3600000001</v>
      </c>
      <c r="F36" s="4">
        <v>1097427.3600000001</v>
      </c>
      <c r="G36" s="4">
        <f t="shared" si="11"/>
        <v>87056.949999999953</v>
      </c>
    </row>
    <row r="37" spans="1:7" x14ac:dyDescent="0.2">
      <c r="A37" s="40" t="s">
        <v>24</v>
      </c>
      <c r="B37" s="4">
        <v>0</v>
      </c>
      <c r="C37" s="4">
        <v>0</v>
      </c>
      <c r="D37" s="4">
        <f t="shared" si="10"/>
        <v>0</v>
      </c>
      <c r="E37" s="4">
        <v>0</v>
      </c>
      <c r="F37" s="4">
        <v>0</v>
      </c>
      <c r="G37" s="4">
        <f t="shared" si="11"/>
        <v>0</v>
      </c>
    </row>
    <row r="38" spans="1:7" x14ac:dyDescent="0.2">
      <c r="A38" s="40" t="s">
        <v>59</v>
      </c>
      <c r="B38" s="4">
        <v>0</v>
      </c>
      <c r="C38" s="4">
        <v>0</v>
      </c>
      <c r="D38" s="4">
        <f t="shared" si="10"/>
        <v>0</v>
      </c>
      <c r="E38" s="4">
        <v>0</v>
      </c>
      <c r="F38" s="4">
        <v>0</v>
      </c>
      <c r="G38" s="4">
        <f t="shared" si="11"/>
        <v>0</v>
      </c>
    </row>
    <row r="39" spans="1:7" x14ac:dyDescent="0.2">
      <c r="A39" s="40" t="s">
        <v>60</v>
      </c>
      <c r="B39" s="4">
        <v>0</v>
      </c>
      <c r="C39" s="4">
        <v>0</v>
      </c>
      <c r="D39" s="4">
        <f t="shared" si="10"/>
        <v>0</v>
      </c>
      <c r="E39" s="4">
        <v>0</v>
      </c>
      <c r="F39" s="4">
        <v>0</v>
      </c>
      <c r="G39" s="4">
        <f t="shared" si="11"/>
        <v>0</v>
      </c>
    </row>
    <row r="40" spans="1:7" x14ac:dyDescent="0.2">
      <c r="A40" s="40" t="s">
        <v>61</v>
      </c>
      <c r="B40" s="4">
        <v>0</v>
      </c>
      <c r="C40" s="4">
        <v>0</v>
      </c>
      <c r="D40" s="4">
        <f t="shared" si="10"/>
        <v>0</v>
      </c>
      <c r="E40" s="4">
        <v>0</v>
      </c>
      <c r="F40" s="4">
        <v>0</v>
      </c>
      <c r="G40" s="4">
        <f t="shared" si="11"/>
        <v>0</v>
      </c>
    </row>
    <row r="41" spans="1:7" x14ac:dyDescent="0.2">
      <c r="A41" s="40" t="s">
        <v>62</v>
      </c>
      <c r="B41" s="4">
        <v>0</v>
      </c>
      <c r="C41" s="4">
        <v>0</v>
      </c>
      <c r="D41" s="4">
        <f t="shared" si="10"/>
        <v>0</v>
      </c>
      <c r="E41" s="4">
        <v>0</v>
      </c>
      <c r="F41" s="4">
        <v>0</v>
      </c>
      <c r="G41" s="4">
        <f t="shared" si="11"/>
        <v>0</v>
      </c>
    </row>
    <row r="42" spans="1:7" x14ac:dyDescent="0.2">
      <c r="A42" s="31" t="s">
        <v>63</v>
      </c>
      <c r="B42" s="35">
        <f>+B43+B44+B45+B46+B47+B48+B49+B50+B51</f>
        <v>0</v>
      </c>
      <c r="C42" s="35">
        <f t="shared" ref="C42:G42" si="12">+C43+C44+C45+C46+C47+C48+C49+C50+C51</f>
        <v>12902750.780000001</v>
      </c>
      <c r="D42" s="35">
        <f t="shared" si="12"/>
        <v>12902750.780000001</v>
      </c>
      <c r="E42" s="35">
        <f t="shared" si="12"/>
        <v>3625487.47</v>
      </c>
      <c r="F42" s="35">
        <f t="shared" si="12"/>
        <v>3625487.47</v>
      </c>
      <c r="G42" s="35">
        <f t="shared" si="12"/>
        <v>9277263.3100000005</v>
      </c>
    </row>
    <row r="43" spans="1:7" x14ac:dyDescent="0.2">
      <c r="A43" s="40" t="s">
        <v>64</v>
      </c>
      <c r="B43" s="4">
        <v>0</v>
      </c>
      <c r="C43" s="4">
        <v>574249.5</v>
      </c>
      <c r="D43" s="4">
        <f t="shared" ref="D43:D51" si="13">+B43+C43</f>
        <v>574249.5</v>
      </c>
      <c r="E43" s="4">
        <v>435197.31</v>
      </c>
      <c r="F43" s="4">
        <v>435197.31</v>
      </c>
      <c r="G43" s="4">
        <f t="shared" ref="G43:G51" si="14">+D43-E43</f>
        <v>139052.19</v>
      </c>
    </row>
    <row r="44" spans="1:7" x14ac:dyDescent="0.2">
      <c r="A44" s="40" t="s">
        <v>65</v>
      </c>
      <c r="B44" s="4">
        <v>0</v>
      </c>
      <c r="C44" s="4">
        <v>0</v>
      </c>
      <c r="D44" s="4">
        <f t="shared" si="13"/>
        <v>0</v>
      </c>
      <c r="E44" s="4">
        <v>0</v>
      </c>
      <c r="F44" s="4">
        <v>0</v>
      </c>
      <c r="G44" s="4">
        <f t="shared" si="14"/>
        <v>0</v>
      </c>
    </row>
    <row r="45" spans="1:7" x14ac:dyDescent="0.2">
      <c r="A45" s="40" t="s">
        <v>66</v>
      </c>
      <c r="B45" s="4">
        <v>0</v>
      </c>
      <c r="C45" s="4">
        <v>50000</v>
      </c>
      <c r="D45" s="4">
        <f t="shared" si="13"/>
        <v>50000</v>
      </c>
      <c r="E45" s="4">
        <v>23550</v>
      </c>
      <c r="F45" s="4">
        <v>23550</v>
      </c>
      <c r="G45" s="4">
        <f t="shared" si="14"/>
        <v>26450</v>
      </c>
    </row>
    <row r="46" spans="1:7" x14ac:dyDescent="0.2">
      <c r="A46" s="40" t="s">
        <v>67</v>
      </c>
      <c r="B46" s="4">
        <v>0</v>
      </c>
      <c r="C46" s="4">
        <v>1618787.97</v>
      </c>
      <c r="D46" s="4">
        <f t="shared" si="13"/>
        <v>1618787.97</v>
      </c>
      <c r="E46" s="4">
        <v>0</v>
      </c>
      <c r="F46" s="4">
        <v>0</v>
      </c>
      <c r="G46" s="4">
        <f t="shared" si="14"/>
        <v>1618787.97</v>
      </c>
    </row>
    <row r="47" spans="1:7" x14ac:dyDescent="0.2">
      <c r="A47" s="40" t="s">
        <v>68</v>
      </c>
      <c r="B47" s="4">
        <v>0</v>
      </c>
      <c r="C47" s="4">
        <v>0</v>
      </c>
      <c r="D47" s="4">
        <f t="shared" si="13"/>
        <v>0</v>
      </c>
      <c r="E47" s="4">
        <v>0</v>
      </c>
      <c r="F47" s="4">
        <v>0</v>
      </c>
      <c r="G47" s="4">
        <f t="shared" si="14"/>
        <v>0</v>
      </c>
    </row>
    <row r="48" spans="1:7" x14ac:dyDescent="0.2">
      <c r="A48" s="40" t="s">
        <v>69</v>
      </c>
      <c r="B48" s="4">
        <v>0</v>
      </c>
      <c r="C48" s="4">
        <v>5229713.3100000005</v>
      </c>
      <c r="D48" s="4">
        <f t="shared" si="13"/>
        <v>5229713.3100000005</v>
      </c>
      <c r="E48" s="4">
        <v>2306740.16</v>
      </c>
      <c r="F48" s="4">
        <v>2306740.16</v>
      </c>
      <c r="G48" s="4">
        <f t="shared" si="14"/>
        <v>2922973.1500000004</v>
      </c>
    </row>
    <row r="49" spans="1:7" x14ac:dyDescent="0.2">
      <c r="A49" s="40" t="s">
        <v>70</v>
      </c>
      <c r="B49" s="4">
        <v>0</v>
      </c>
      <c r="C49" s="4">
        <v>0</v>
      </c>
      <c r="D49" s="4">
        <f t="shared" si="13"/>
        <v>0</v>
      </c>
      <c r="E49" s="4">
        <v>0</v>
      </c>
      <c r="F49" s="4">
        <v>0</v>
      </c>
      <c r="G49" s="4">
        <f t="shared" si="14"/>
        <v>0</v>
      </c>
    </row>
    <row r="50" spans="1:7" x14ac:dyDescent="0.2">
      <c r="A50" s="40" t="s">
        <v>71</v>
      </c>
      <c r="B50" s="4">
        <v>0</v>
      </c>
      <c r="C50" s="4">
        <v>5430000</v>
      </c>
      <c r="D50" s="4">
        <f t="shared" si="13"/>
        <v>5430000</v>
      </c>
      <c r="E50" s="4">
        <v>860000</v>
      </c>
      <c r="F50" s="4">
        <v>860000</v>
      </c>
      <c r="G50" s="4">
        <f t="shared" si="14"/>
        <v>4570000</v>
      </c>
    </row>
    <row r="51" spans="1:7" x14ac:dyDescent="0.2">
      <c r="A51" s="40" t="s">
        <v>72</v>
      </c>
      <c r="B51" s="4">
        <v>0</v>
      </c>
      <c r="C51" s="4">
        <v>0</v>
      </c>
      <c r="D51" s="4">
        <f t="shared" si="13"/>
        <v>0</v>
      </c>
      <c r="E51" s="4">
        <v>0</v>
      </c>
      <c r="F51" s="4">
        <v>0</v>
      </c>
      <c r="G51" s="4">
        <f t="shared" si="14"/>
        <v>0</v>
      </c>
    </row>
    <row r="52" spans="1:7" x14ac:dyDescent="0.2">
      <c r="A52" s="31" t="s">
        <v>73</v>
      </c>
      <c r="B52" s="35">
        <f>+B53+B54+B55</f>
        <v>25298108.52</v>
      </c>
      <c r="C52" s="35">
        <f t="shared" ref="C52:G52" si="15">+C53+C54+C55</f>
        <v>61698537.780000001</v>
      </c>
      <c r="D52" s="35">
        <f t="shared" si="15"/>
        <v>86996646.300000012</v>
      </c>
      <c r="E52" s="35">
        <f t="shared" si="15"/>
        <v>65289978.960000001</v>
      </c>
      <c r="F52" s="35">
        <f t="shared" si="15"/>
        <v>49321586.019999996</v>
      </c>
      <c r="G52" s="35">
        <f t="shared" si="15"/>
        <v>21706667.340000004</v>
      </c>
    </row>
    <row r="53" spans="1:7" x14ac:dyDescent="0.2">
      <c r="A53" s="40" t="s">
        <v>74</v>
      </c>
      <c r="B53" s="4">
        <v>21157391.210000001</v>
      </c>
      <c r="C53" s="4">
        <v>54511334.020000003</v>
      </c>
      <c r="D53" s="4">
        <f t="shared" ref="D53:D55" si="16">+B53+C53</f>
        <v>75668725.230000004</v>
      </c>
      <c r="E53" s="4">
        <v>58921411.810000002</v>
      </c>
      <c r="F53" s="4">
        <v>43424571.119999997</v>
      </c>
      <c r="G53" s="4">
        <f t="shared" ref="G53:G55" si="17">+D53-E53</f>
        <v>16747313.420000002</v>
      </c>
    </row>
    <row r="54" spans="1:7" x14ac:dyDescent="0.2">
      <c r="A54" s="40" t="s">
        <v>75</v>
      </c>
      <c r="B54" s="4">
        <v>0</v>
      </c>
      <c r="C54" s="4">
        <v>0</v>
      </c>
      <c r="D54" s="4">
        <f t="shared" si="16"/>
        <v>0</v>
      </c>
      <c r="E54" s="4">
        <v>0</v>
      </c>
      <c r="F54" s="4">
        <v>0</v>
      </c>
      <c r="G54" s="4">
        <f t="shared" si="17"/>
        <v>0</v>
      </c>
    </row>
    <row r="55" spans="1:7" x14ac:dyDescent="0.2">
      <c r="A55" s="40" t="s">
        <v>76</v>
      </c>
      <c r="B55" s="4">
        <v>4140717.31</v>
      </c>
      <c r="C55" s="4">
        <v>7187203.7599999998</v>
      </c>
      <c r="D55" s="4">
        <f t="shared" si="16"/>
        <v>11327921.07</v>
      </c>
      <c r="E55" s="4">
        <v>6368567.1500000004</v>
      </c>
      <c r="F55" s="4">
        <v>5897014.9000000004</v>
      </c>
      <c r="G55" s="4">
        <f t="shared" si="17"/>
        <v>4959353.92</v>
      </c>
    </row>
    <row r="56" spans="1:7" x14ac:dyDescent="0.2">
      <c r="A56" s="31" t="s">
        <v>77</v>
      </c>
      <c r="B56" s="35">
        <f>+B57+B58+B59+B60+B61+B62+B63</f>
        <v>894058.78</v>
      </c>
      <c r="C56" s="35">
        <f t="shared" ref="C56:G56" si="18">+C57+C58+C59+C60+C61+C62+C63</f>
        <v>18584238.059999999</v>
      </c>
      <c r="D56" s="35">
        <f t="shared" si="18"/>
        <v>19478296.84</v>
      </c>
      <c r="E56" s="35">
        <f t="shared" si="18"/>
        <v>0</v>
      </c>
      <c r="F56" s="35">
        <f t="shared" si="18"/>
        <v>0</v>
      </c>
      <c r="G56" s="35">
        <f t="shared" si="18"/>
        <v>19478296.84</v>
      </c>
    </row>
    <row r="57" spans="1:7" x14ac:dyDescent="0.2">
      <c r="A57" s="40" t="s">
        <v>78</v>
      </c>
      <c r="B57" s="4">
        <v>0</v>
      </c>
      <c r="C57" s="4">
        <v>0</v>
      </c>
      <c r="D57" s="4">
        <f t="shared" ref="D57:D63" si="19">+B57+C57</f>
        <v>0</v>
      </c>
      <c r="E57" s="4">
        <v>0</v>
      </c>
      <c r="F57" s="4">
        <v>0</v>
      </c>
      <c r="G57" s="4">
        <f t="shared" ref="G57:G63" si="20">+D57-E57</f>
        <v>0</v>
      </c>
    </row>
    <row r="58" spans="1:7" x14ac:dyDescent="0.2">
      <c r="A58" s="40" t="s">
        <v>79</v>
      </c>
      <c r="B58" s="4">
        <v>0</v>
      </c>
      <c r="C58" s="4">
        <v>0</v>
      </c>
      <c r="D58" s="4">
        <f t="shared" si="19"/>
        <v>0</v>
      </c>
      <c r="E58" s="4">
        <v>0</v>
      </c>
      <c r="F58" s="4">
        <v>0</v>
      </c>
      <c r="G58" s="4">
        <f t="shared" si="20"/>
        <v>0</v>
      </c>
    </row>
    <row r="59" spans="1:7" x14ac:dyDescent="0.2">
      <c r="A59" s="40" t="s">
        <v>80</v>
      </c>
      <c r="B59" s="4">
        <v>0</v>
      </c>
      <c r="C59" s="4">
        <v>0</v>
      </c>
      <c r="D59" s="4">
        <f t="shared" si="19"/>
        <v>0</v>
      </c>
      <c r="E59" s="4">
        <v>0</v>
      </c>
      <c r="F59" s="4">
        <v>0</v>
      </c>
      <c r="G59" s="4">
        <f t="shared" si="20"/>
        <v>0</v>
      </c>
    </row>
    <row r="60" spans="1:7" x14ac:dyDescent="0.2">
      <c r="A60" s="40" t="s">
        <v>81</v>
      </c>
      <c r="B60" s="4">
        <v>0</v>
      </c>
      <c r="C60" s="4">
        <v>0</v>
      </c>
      <c r="D60" s="4">
        <f t="shared" si="19"/>
        <v>0</v>
      </c>
      <c r="E60" s="4">
        <v>0</v>
      </c>
      <c r="F60" s="4">
        <v>0</v>
      </c>
      <c r="G60" s="4">
        <f t="shared" si="20"/>
        <v>0</v>
      </c>
    </row>
    <row r="61" spans="1:7" x14ac:dyDescent="0.2">
      <c r="A61" s="40" t="s">
        <v>82</v>
      </c>
      <c r="B61" s="4">
        <v>0</v>
      </c>
      <c r="C61" s="4">
        <v>0</v>
      </c>
      <c r="D61" s="4">
        <f t="shared" si="19"/>
        <v>0</v>
      </c>
      <c r="E61" s="4">
        <v>0</v>
      </c>
      <c r="F61" s="4">
        <v>0</v>
      </c>
      <c r="G61" s="4">
        <f t="shared" si="20"/>
        <v>0</v>
      </c>
    </row>
    <row r="62" spans="1:7" x14ac:dyDescent="0.2">
      <c r="A62" s="40" t="s">
        <v>83</v>
      </c>
      <c r="B62" s="4">
        <v>0</v>
      </c>
      <c r="C62" s="4">
        <v>0</v>
      </c>
      <c r="D62" s="4">
        <f t="shared" si="19"/>
        <v>0</v>
      </c>
      <c r="E62" s="4">
        <v>0</v>
      </c>
      <c r="F62" s="4">
        <v>0</v>
      </c>
      <c r="G62" s="4">
        <f t="shared" si="20"/>
        <v>0</v>
      </c>
    </row>
    <row r="63" spans="1:7" x14ac:dyDescent="0.2">
      <c r="A63" s="40" t="s">
        <v>84</v>
      </c>
      <c r="B63" s="4">
        <v>894058.78</v>
      </c>
      <c r="C63" s="4">
        <v>18584238.059999999</v>
      </c>
      <c r="D63" s="4">
        <f t="shared" si="19"/>
        <v>19478296.84</v>
      </c>
      <c r="E63" s="4">
        <v>0</v>
      </c>
      <c r="F63" s="4">
        <v>0</v>
      </c>
      <c r="G63" s="4">
        <f t="shared" si="20"/>
        <v>19478296.84</v>
      </c>
    </row>
    <row r="64" spans="1:7" x14ac:dyDescent="0.2">
      <c r="A64" s="31" t="s">
        <v>85</v>
      </c>
      <c r="B64" s="35">
        <f>+B65+B66+B67</f>
        <v>0</v>
      </c>
      <c r="C64" s="35">
        <f t="shared" ref="C64:G64" si="21">+C65+C66+C67</f>
        <v>0</v>
      </c>
      <c r="D64" s="35">
        <f t="shared" si="21"/>
        <v>0</v>
      </c>
      <c r="E64" s="35">
        <f t="shared" si="21"/>
        <v>0</v>
      </c>
      <c r="F64" s="35">
        <f t="shared" si="21"/>
        <v>0</v>
      </c>
      <c r="G64" s="35">
        <f t="shared" si="21"/>
        <v>0</v>
      </c>
    </row>
    <row r="65" spans="1:7" x14ac:dyDescent="0.2">
      <c r="A65" s="40" t="s">
        <v>25</v>
      </c>
      <c r="B65" s="4">
        <v>0</v>
      </c>
      <c r="C65" s="4">
        <v>0</v>
      </c>
      <c r="D65" s="4">
        <f t="shared" ref="D65:D67" si="22">+B65+C65</f>
        <v>0</v>
      </c>
      <c r="E65" s="4">
        <v>0</v>
      </c>
      <c r="F65" s="4">
        <v>0</v>
      </c>
      <c r="G65" s="4">
        <f t="shared" ref="G65:G67" si="23">+D65-E65</f>
        <v>0</v>
      </c>
    </row>
    <row r="66" spans="1:7" x14ac:dyDescent="0.2">
      <c r="A66" s="40" t="s">
        <v>86</v>
      </c>
      <c r="B66" s="4">
        <v>0</v>
      </c>
      <c r="C66" s="4">
        <v>0</v>
      </c>
      <c r="D66" s="4">
        <f t="shared" si="22"/>
        <v>0</v>
      </c>
      <c r="E66" s="4">
        <v>0</v>
      </c>
      <c r="F66" s="4">
        <v>0</v>
      </c>
      <c r="G66" s="4">
        <f t="shared" si="23"/>
        <v>0</v>
      </c>
    </row>
    <row r="67" spans="1:7" x14ac:dyDescent="0.2">
      <c r="A67" s="40" t="s">
        <v>87</v>
      </c>
      <c r="B67" s="4">
        <v>0</v>
      </c>
      <c r="C67" s="4">
        <v>0</v>
      </c>
      <c r="D67" s="4">
        <f t="shared" si="22"/>
        <v>0</v>
      </c>
      <c r="E67" s="4">
        <v>0</v>
      </c>
      <c r="F67" s="4">
        <v>0</v>
      </c>
      <c r="G67" s="4">
        <f t="shared" si="23"/>
        <v>0</v>
      </c>
    </row>
    <row r="68" spans="1:7" x14ac:dyDescent="0.2">
      <c r="A68" s="31" t="s">
        <v>88</v>
      </c>
      <c r="B68" s="35">
        <f>+B69+B70+B71+B72+B73+B74+B75</f>
        <v>0</v>
      </c>
      <c r="C68" s="35">
        <f t="shared" ref="C68:G68" si="24">+C69+C70+C71+C72+C73+C74+C75</f>
        <v>0</v>
      </c>
      <c r="D68" s="35">
        <f t="shared" si="24"/>
        <v>0</v>
      </c>
      <c r="E68" s="35">
        <f t="shared" si="24"/>
        <v>0</v>
      </c>
      <c r="F68" s="35">
        <f t="shared" si="24"/>
        <v>0</v>
      </c>
      <c r="G68" s="35">
        <f t="shared" si="24"/>
        <v>0</v>
      </c>
    </row>
    <row r="69" spans="1:7" x14ac:dyDescent="0.2">
      <c r="A69" s="40" t="s">
        <v>89</v>
      </c>
      <c r="B69" s="4">
        <v>0</v>
      </c>
      <c r="C69" s="4">
        <v>0</v>
      </c>
      <c r="D69" s="4">
        <f>+B69+C69</f>
        <v>0</v>
      </c>
      <c r="E69" s="4">
        <v>0</v>
      </c>
      <c r="F69" s="4">
        <v>0</v>
      </c>
      <c r="G69" s="4">
        <f>+D69-E69</f>
        <v>0</v>
      </c>
    </row>
    <row r="70" spans="1:7" x14ac:dyDescent="0.2">
      <c r="A70" s="40" t="s">
        <v>90</v>
      </c>
      <c r="B70" s="4">
        <v>0</v>
      </c>
      <c r="C70" s="4">
        <v>0</v>
      </c>
      <c r="D70" s="4">
        <f t="shared" ref="D70:D75" si="25">+B70+C70</f>
        <v>0</v>
      </c>
      <c r="E70" s="4">
        <v>0</v>
      </c>
      <c r="F70" s="4">
        <v>0</v>
      </c>
      <c r="G70" s="4">
        <f t="shared" ref="G70:G75" si="26">+D70-E70</f>
        <v>0</v>
      </c>
    </row>
    <row r="71" spans="1:7" x14ac:dyDescent="0.2">
      <c r="A71" s="40" t="s">
        <v>91</v>
      </c>
      <c r="B71" s="4">
        <v>0</v>
      </c>
      <c r="C71" s="4">
        <v>0</v>
      </c>
      <c r="D71" s="4">
        <f t="shared" si="25"/>
        <v>0</v>
      </c>
      <c r="E71" s="4">
        <v>0</v>
      </c>
      <c r="F71" s="4">
        <v>0</v>
      </c>
      <c r="G71" s="4">
        <f t="shared" si="26"/>
        <v>0</v>
      </c>
    </row>
    <row r="72" spans="1:7" x14ac:dyDescent="0.2">
      <c r="A72" s="40" t="s">
        <v>92</v>
      </c>
      <c r="B72" s="4">
        <v>0</v>
      </c>
      <c r="C72" s="4">
        <v>0</v>
      </c>
      <c r="D72" s="4">
        <f t="shared" si="25"/>
        <v>0</v>
      </c>
      <c r="E72" s="4">
        <v>0</v>
      </c>
      <c r="F72" s="4">
        <v>0</v>
      </c>
      <c r="G72" s="4">
        <f t="shared" si="26"/>
        <v>0</v>
      </c>
    </row>
    <row r="73" spans="1:7" x14ac:dyDescent="0.2">
      <c r="A73" s="40" t="s">
        <v>93</v>
      </c>
      <c r="B73" s="4">
        <v>0</v>
      </c>
      <c r="C73" s="4">
        <v>0</v>
      </c>
      <c r="D73" s="4">
        <f t="shared" si="25"/>
        <v>0</v>
      </c>
      <c r="E73" s="4">
        <v>0</v>
      </c>
      <c r="F73" s="4">
        <v>0</v>
      </c>
      <c r="G73" s="4">
        <f t="shared" si="26"/>
        <v>0</v>
      </c>
    </row>
    <row r="74" spans="1:7" x14ac:dyDescent="0.2">
      <c r="A74" s="40" t="s">
        <v>94</v>
      </c>
      <c r="B74" s="4">
        <v>0</v>
      </c>
      <c r="C74" s="4">
        <v>0</v>
      </c>
      <c r="D74" s="4">
        <f t="shared" si="25"/>
        <v>0</v>
      </c>
      <c r="E74" s="4">
        <v>0</v>
      </c>
      <c r="F74" s="4">
        <v>0</v>
      </c>
      <c r="G74" s="4">
        <f t="shared" si="26"/>
        <v>0</v>
      </c>
    </row>
    <row r="75" spans="1:7" x14ac:dyDescent="0.2">
      <c r="A75" s="41" t="s">
        <v>95</v>
      </c>
      <c r="B75" s="5">
        <v>0</v>
      </c>
      <c r="C75" s="5">
        <v>0</v>
      </c>
      <c r="D75" s="5">
        <f t="shared" si="25"/>
        <v>0</v>
      </c>
      <c r="E75" s="5">
        <v>0</v>
      </c>
      <c r="F75" s="5">
        <v>0</v>
      </c>
      <c r="G75" s="5">
        <f t="shared" si="26"/>
        <v>0</v>
      </c>
    </row>
    <row r="76" spans="1:7" x14ac:dyDescent="0.2">
      <c r="A76" s="42" t="s">
        <v>8</v>
      </c>
      <c r="B76" s="6">
        <f>+B4+B12+B22+B32+B42+B52+B56+B64+B68</f>
        <v>308636530.99999994</v>
      </c>
      <c r="C76" s="6">
        <f t="shared" ref="C76:G76" si="27">+C4+C12+C22+C32+C42+C52+C56+C64+C68</f>
        <v>105580235.60000001</v>
      </c>
      <c r="D76" s="6">
        <f t="shared" si="27"/>
        <v>414216766.60000002</v>
      </c>
      <c r="E76" s="6">
        <f t="shared" si="27"/>
        <v>335773553.68000001</v>
      </c>
      <c r="F76" s="6">
        <f t="shared" si="27"/>
        <v>312719521.49000001</v>
      </c>
      <c r="G76" s="6">
        <f t="shared" si="27"/>
        <v>78443212.920000002</v>
      </c>
    </row>
    <row r="78" spans="1:7" ht="11.25" customHeight="1" x14ac:dyDescent="0.2">
      <c r="B78" s="43"/>
      <c r="C78" s="43"/>
      <c r="D78" s="43"/>
      <c r="E78" s="43"/>
      <c r="F78" s="43"/>
    </row>
    <row r="79" spans="1:7" x14ac:dyDescent="0.2">
      <c r="E79" s="45"/>
      <c r="G79" s="45"/>
    </row>
    <row r="80" spans="1:7" x14ac:dyDescent="0.2">
      <c r="B80" s="44"/>
      <c r="C80" s="44"/>
      <c r="D80" s="44"/>
      <c r="E80" s="44"/>
      <c r="F80" s="44"/>
      <c r="G80" s="44"/>
    </row>
    <row r="81" spans="7:7" x14ac:dyDescent="0.2">
      <c r="G81" s="45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fitToHeight="0" orientation="portrait" r:id="rId1"/>
  <ignoredErrors>
    <ignoredError sqref="B4:G4 B11:G11 D5:D10 G6:G10 B15 B20 B22 B32:B35 B44 B49 B54 B56:B62 B12 B37:B42 B47 B64:B76 B51:B52 C51:C52 C64:C76 C47 C37:C42 D21 D16 E12:F12 C56:C62 C54 C49 C44 C32:C35 G21 C22 G18:G19 D18:D19 G16:G17 D17 C20:G20 G13:G14 D13:D14 C15:G15 C12" unlockedFormula="1"/>
    <ignoredError sqref="D12 G12 E45:F45 D22:G22 D32:G35 D23:D31 G23:G31 D44:G44 D43 G43 D49:G49 D48 G48 D54:G54 G53 D56:G62 G55 D37:G42 G36 D53 D47:G47 D45 G45 D36 D55 D64:G76 D63:G63 D46:G46 D51:G52 D50 G50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showGridLines="0" workbookViewId="0">
      <selection activeCell="D17" sqref="D17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46" t="s">
        <v>136</v>
      </c>
      <c r="B1" s="47"/>
      <c r="C1" s="47"/>
      <c r="D1" s="47"/>
      <c r="E1" s="47"/>
      <c r="F1" s="47"/>
      <c r="G1" s="48"/>
    </row>
    <row r="2" spans="1:7" x14ac:dyDescent="0.2">
      <c r="A2" s="18"/>
      <c r="B2" s="20" t="s">
        <v>0</v>
      </c>
      <c r="C2" s="21"/>
      <c r="D2" s="21"/>
      <c r="E2" s="21"/>
      <c r="F2" s="22"/>
      <c r="G2" s="49" t="s">
        <v>1</v>
      </c>
    </row>
    <row r="3" spans="1:7" ht="24.95" customHeight="1" x14ac:dyDescent="0.2">
      <c r="A3" s="3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0"/>
    </row>
    <row r="4" spans="1:7" x14ac:dyDescent="0.2">
      <c r="A4" s="28"/>
      <c r="B4" s="7"/>
      <c r="C4" s="7"/>
      <c r="D4" s="7"/>
      <c r="E4" s="7"/>
      <c r="F4" s="7"/>
      <c r="G4" s="7"/>
    </row>
    <row r="5" spans="1:7" x14ac:dyDescent="0.2">
      <c r="A5" s="37" t="s">
        <v>21</v>
      </c>
      <c r="B5" s="4">
        <v>283338422.4799999</v>
      </c>
      <c r="C5" s="4">
        <v>30978947.039999999</v>
      </c>
      <c r="D5" s="4">
        <f>+B5+C5</f>
        <v>314317369.51999992</v>
      </c>
      <c r="E5" s="4">
        <v>266858087.24999994</v>
      </c>
      <c r="F5" s="4">
        <v>259772447.99999994</v>
      </c>
      <c r="G5" s="4">
        <f>+D5-E5</f>
        <v>47459282.269999981</v>
      </c>
    </row>
    <row r="6" spans="1:7" x14ac:dyDescent="0.2">
      <c r="A6" s="37"/>
      <c r="B6" s="4"/>
      <c r="C6" s="4"/>
      <c r="D6" s="4"/>
      <c r="E6" s="4"/>
      <c r="F6" s="4"/>
      <c r="G6" s="4"/>
    </row>
    <row r="7" spans="1:7" x14ac:dyDescent="0.2">
      <c r="A7" s="37" t="s">
        <v>22</v>
      </c>
      <c r="B7" s="4">
        <v>25298108.52</v>
      </c>
      <c r="C7" s="4">
        <v>74601288.560000002</v>
      </c>
      <c r="D7" s="4">
        <f>+B7+C7</f>
        <v>99899397.079999998</v>
      </c>
      <c r="E7" s="4">
        <v>68915466.430000007</v>
      </c>
      <c r="F7" s="4">
        <v>52947073.490000002</v>
      </c>
      <c r="G7" s="4">
        <f>+D7-E7</f>
        <v>30983930.649999991</v>
      </c>
    </row>
    <row r="8" spans="1:7" x14ac:dyDescent="0.2">
      <c r="A8" s="37"/>
      <c r="B8" s="4"/>
      <c r="C8" s="4"/>
      <c r="D8" s="4"/>
      <c r="E8" s="4"/>
      <c r="F8" s="4"/>
      <c r="G8" s="4"/>
    </row>
    <row r="9" spans="1:7" x14ac:dyDescent="0.2">
      <c r="A9" s="37" t="s">
        <v>23</v>
      </c>
      <c r="B9" s="4">
        <v>0</v>
      </c>
      <c r="C9" s="4">
        <v>0</v>
      </c>
      <c r="D9" s="4">
        <f>+B9+C9</f>
        <v>0</v>
      </c>
      <c r="E9" s="4">
        <v>0</v>
      </c>
      <c r="F9" s="4">
        <v>0</v>
      </c>
      <c r="G9" s="4">
        <f>+D9-E9</f>
        <v>0</v>
      </c>
    </row>
    <row r="10" spans="1:7" x14ac:dyDescent="0.2">
      <c r="A10" s="37"/>
      <c r="B10" s="4"/>
      <c r="C10" s="4"/>
      <c r="D10" s="4"/>
      <c r="E10" s="4"/>
      <c r="F10" s="4"/>
      <c r="G10" s="4"/>
    </row>
    <row r="11" spans="1:7" x14ac:dyDescent="0.2">
      <c r="A11" s="37" t="s">
        <v>24</v>
      </c>
      <c r="B11" s="4">
        <v>0</v>
      </c>
      <c r="C11" s="4">
        <v>0</v>
      </c>
      <c r="D11" s="4">
        <f>+B11+C11</f>
        <v>0</v>
      </c>
      <c r="E11" s="4">
        <v>0</v>
      </c>
      <c r="F11" s="4">
        <v>0</v>
      </c>
      <c r="G11" s="4">
        <f>+D11-E11</f>
        <v>0</v>
      </c>
    </row>
    <row r="12" spans="1:7" x14ac:dyDescent="0.2">
      <c r="A12" s="37"/>
      <c r="B12" s="4"/>
      <c r="C12" s="4"/>
      <c r="D12" s="4"/>
      <c r="E12" s="4"/>
      <c r="F12" s="4"/>
      <c r="G12" s="4"/>
    </row>
    <row r="13" spans="1:7" x14ac:dyDescent="0.2">
      <c r="A13" s="37" t="s">
        <v>25</v>
      </c>
      <c r="B13" s="4">
        <v>0</v>
      </c>
      <c r="C13" s="4">
        <v>0</v>
      </c>
      <c r="D13" s="4">
        <f>+B13+C13</f>
        <v>0</v>
      </c>
      <c r="E13" s="4">
        <v>0</v>
      </c>
      <c r="F13" s="4">
        <v>0</v>
      </c>
      <c r="G13" s="4">
        <f>+D13-E13</f>
        <v>0</v>
      </c>
    </row>
    <row r="14" spans="1:7" x14ac:dyDescent="0.2">
      <c r="A14" s="29"/>
      <c r="B14" s="5"/>
      <c r="C14" s="5"/>
      <c r="D14" s="5"/>
      <c r="E14" s="5"/>
      <c r="F14" s="5"/>
      <c r="G14" s="5"/>
    </row>
    <row r="15" spans="1:7" x14ac:dyDescent="0.2">
      <c r="A15" s="30" t="s">
        <v>8</v>
      </c>
      <c r="B15" s="6">
        <f>+B5+B7+B9+B11+B13</f>
        <v>308636530.99999988</v>
      </c>
      <c r="C15" s="6">
        <f t="shared" ref="C15:G15" si="0">+C5+C7+C9+C11+C13</f>
        <v>105580235.59999999</v>
      </c>
      <c r="D15" s="6">
        <f t="shared" si="0"/>
        <v>414216766.5999999</v>
      </c>
      <c r="E15" s="6">
        <f t="shared" si="0"/>
        <v>335773553.67999995</v>
      </c>
      <c r="F15" s="6">
        <f t="shared" si="0"/>
        <v>312719521.48999995</v>
      </c>
      <c r="G15" s="6">
        <f t="shared" si="0"/>
        <v>78443212.919999972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ignoredErrors>
    <ignoredError sqref="D8:G14 D15:G15 B15:C15 D5:D7 G5:G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"/>
  <sheetViews>
    <sheetView showGridLines="0" topLeftCell="A21" workbookViewId="0">
      <selection activeCell="A30" sqref="A30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46" t="s">
        <v>137</v>
      </c>
      <c r="B1" s="47"/>
      <c r="C1" s="47"/>
      <c r="D1" s="47"/>
      <c r="E1" s="47"/>
      <c r="F1" s="47"/>
      <c r="G1" s="48"/>
    </row>
    <row r="2" spans="1:7" x14ac:dyDescent="0.2">
      <c r="A2" s="18"/>
      <c r="B2" s="20" t="s">
        <v>0</v>
      </c>
      <c r="C2" s="21"/>
      <c r="D2" s="21"/>
      <c r="E2" s="21"/>
      <c r="F2" s="22"/>
      <c r="G2" s="49" t="s">
        <v>1</v>
      </c>
    </row>
    <row r="3" spans="1:7" ht="24.95" customHeight="1" x14ac:dyDescent="0.2">
      <c r="A3" s="19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0"/>
    </row>
    <row r="4" spans="1:7" x14ac:dyDescent="0.2">
      <c r="A4" s="9"/>
      <c r="B4" s="14"/>
      <c r="C4" s="14"/>
      <c r="D4" s="14"/>
      <c r="E4" s="14"/>
      <c r="F4" s="14"/>
      <c r="G4" s="14"/>
    </row>
    <row r="5" spans="1:7" x14ac:dyDescent="0.2">
      <c r="A5" s="24" t="s">
        <v>127</v>
      </c>
      <c r="B5" s="4">
        <v>8137518.3600000013</v>
      </c>
      <c r="C5" s="4">
        <v>17004597.98</v>
      </c>
      <c r="D5" s="4">
        <f>+B5+C5</f>
        <v>25142116.340000004</v>
      </c>
      <c r="E5" s="4">
        <v>7696050.1600000001</v>
      </c>
      <c r="F5" s="4">
        <v>7652956.7599999998</v>
      </c>
      <c r="G5" s="4">
        <f>+D5-E5</f>
        <v>17446066.180000003</v>
      </c>
    </row>
    <row r="6" spans="1:7" x14ac:dyDescent="0.2">
      <c r="A6" s="24" t="s">
        <v>128</v>
      </c>
      <c r="B6" s="4">
        <v>14244357.630000003</v>
      </c>
      <c r="C6" s="4">
        <v>1145643.9600000004</v>
      </c>
      <c r="D6" s="4">
        <f t="shared" ref="D6:D12" si="0">+B6+C6</f>
        <v>15390001.590000004</v>
      </c>
      <c r="E6" s="4">
        <v>13855791.620000001</v>
      </c>
      <c r="F6" s="4">
        <v>13698210.500000002</v>
      </c>
      <c r="G6" s="4">
        <f t="shared" ref="G6:G12" si="1">+D6-E6</f>
        <v>1534209.9700000025</v>
      </c>
    </row>
    <row r="7" spans="1:7" x14ac:dyDescent="0.2">
      <c r="A7" s="24" t="s">
        <v>129</v>
      </c>
      <c r="B7" s="4">
        <v>47966655.689999998</v>
      </c>
      <c r="C7" s="4">
        <v>2028333.5500000063</v>
      </c>
      <c r="D7" s="4">
        <f t="shared" si="0"/>
        <v>49994989.240000002</v>
      </c>
      <c r="E7" s="4">
        <v>41102802.36999999</v>
      </c>
      <c r="F7" s="4">
        <v>40372913.999999993</v>
      </c>
      <c r="G7" s="4">
        <f t="shared" si="1"/>
        <v>8892186.8700000122</v>
      </c>
    </row>
    <row r="8" spans="1:7" x14ac:dyDescent="0.2">
      <c r="A8" s="24" t="s">
        <v>130</v>
      </c>
      <c r="B8" s="4">
        <v>4230556.4499999993</v>
      </c>
      <c r="C8" s="4">
        <v>258879.52999999997</v>
      </c>
      <c r="D8" s="4">
        <f t="shared" si="0"/>
        <v>4489435.9799999995</v>
      </c>
      <c r="E8" s="4">
        <v>4014961.05</v>
      </c>
      <c r="F8" s="4">
        <v>3940872.42</v>
      </c>
      <c r="G8" s="4">
        <f t="shared" si="1"/>
        <v>474474.9299999997</v>
      </c>
    </row>
    <row r="9" spans="1:7" x14ac:dyDescent="0.2">
      <c r="A9" s="24" t="s">
        <v>131</v>
      </c>
      <c r="B9" s="4">
        <v>36575535.440000005</v>
      </c>
      <c r="C9" s="4">
        <v>1646742.9999999972</v>
      </c>
      <c r="D9" s="4">
        <f t="shared" si="0"/>
        <v>38222278.440000005</v>
      </c>
      <c r="E9" s="4">
        <v>35853725.849999994</v>
      </c>
      <c r="F9" s="4">
        <v>35392211.760000005</v>
      </c>
      <c r="G9" s="4">
        <f t="shared" si="1"/>
        <v>2368552.590000011</v>
      </c>
    </row>
    <row r="10" spans="1:7" x14ac:dyDescent="0.2">
      <c r="A10" s="24" t="s">
        <v>132</v>
      </c>
      <c r="B10" s="4">
        <v>33087445.879999999</v>
      </c>
      <c r="C10" s="4">
        <v>70478706.599999994</v>
      </c>
      <c r="D10" s="4">
        <f t="shared" si="0"/>
        <v>103566152.47999999</v>
      </c>
      <c r="E10" s="4">
        <v>72373869.359999985</v>
      </c>
      <c r="F10" s="4">
        <v>56277467.400000013</v>
      </c>
      <c r="G10" s="4">
        <f t="shared" si="1"/>
        <v>31192283.120000005</v>
      </c>
    </row>
    <row r="11" spans="1:7" x14ac:dyDescent="0.2">
      <c r="A11" s="24" t="s">
        <v>133</v>
      </c>
      <c r="B11" s="4">
        <v>143641778.27000001</v>
      </c>
      <c r="C11" s="4">
        <v>16846785.200000007</v>
      </c>
      <c r="D11" s="4">
        <f t="shared" si="0"/>
        <v>160488563.47000003</v>
      </c>
      <c r="E11" s="4">
        <v>146135793.8899999</v>
      </c>
      <c r="F11" s="4">
        <v>142334849.82999989</v>
      </c>
      <c r="G11" s="4">
        <f t="shared" si="1"/>
        <v>14352769.580000132</v>
      </c>
    </row>
    <row r="12" spans="1:7" x14ac:dyDescent="0.2">
      <c r="A12" s="24" t="s">
        <v>134</v>
      </c>
      <c r="B12" s="4">
        <v>20752683.279999997</v>
      </c>
      <c r="C12" s="4">
        <v>-3829454.2200000007</v>
      </c>
      <c r="D12" s="4">
        <f t="shared" si="0"/>
        <v>16923229.059999995</v>
      </c>
      <c r="E12" s="4">
        <v>14740559.379999999</v>
      </c>
      <c r="F12" s="4">
        <v>13050038.82</v>
      </c>
      <c r="G12" s="4">
        <f t="shared" si="1"/>
        <v>2182669.679999996</v>
      </c>
    </row>
    <row r="13" spans="1:7" x14ac:dyDescent="0.2">
      <c r="A13" s="24"/>
      <c r="B13" s="5"/>
      <c r="C13" s="5"/>
      <c r="D13" s="5"/>
      <c r="E13" s="5"/>
      <c r="F13" s="5"/>
      <c r="G13" s="5"/>
    </row>
    <row r="14" spans="1:7" x14ac:dyDescent="0.2">
      <c r="A14" s="25" t="s">
        <v>8</v>
      </c>
      <c r="B14" s="8">
        <f t="shared" ref="B14:C14" si="2">+B5+B6+B7+B8+B9+B10+B11+B12</f>
        <v>308636531</v>
      </c>
      <c r="C14" s="8">
        <f t="shared" si="2"/>
        <v>105580235.60000001</v>
      </c>
      <c r="D14" s="8">
        <f>+D5+D6+D7+D8+D9+D10+D11+D12</f>
        <v>414216766.60000008</v>
      </c>
      <c r="E14" s="8">
        <f t="shared" ref="E14:G14" si="3">+E5+E6+E7+E8+E9+E10+E11+E12</f>
        <v>335773553.67999983</v>
      </c>
      <c r="F14" s="8">
        <f t="shared" si="3"/>
        <v>312719521.48999989</v>
      </c>
      <c r="G14" s="8">
        <f t="shared" si="3"/>
        <v>78443212.920000151</v>
      </c>
    </row>
    <row r="17" spans="1:7" ht="54.95" customHeight="1" x14ac:dyDescent="0.2">
      <c r="A17" s="46" t="s">
        <v>137</v>
      </c>
      <c r="B17" s="47"/>
      <c r="C17" s="47"/>
      <c r="D17" s="47"/>
      <c r="E17" s="47"/>
      <c r="F17" s="47"/>
      <c r="G17" s="48"/>
    </row>
    <row r="18" spans="1:7" x14ac:dyDescent="0.2">
      <c r="A18" s="18"/>
      <c r="B18" s="20" t="s">
        <v>0</v>
      </c>
      <c r="C18" s="21"/>
      <c r="D18" s="21"/>
      <c r="E18" s="21"/>
      <c r="F18" s="22"/>
      <c r="G18" s="49" t="s">
        <v>1</v>
      </c>
    </row>
    <row r="19" spans="1:7" ht="22.5" x14ac:dyDescent="0.2">
      <c r="A19" s="19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50"/>
    </row>
    <row r="20" spans="1:7" x14ac:dyDescent="0.2">
      <c r="A20" s="10"/>
      <c r="B20" s="11"/>
      <c r="C20" s="11"/>
      <c r="D20" s="11"/>
      <c r="E20" s="11"/>
      <c r="F20" s="11"/>
      <c r="G20" s="11"/>
    </row>
    <row r="21" spans="1:7" x14ac:dyDescent="0.2">
      <c r="A21" s="24" t="s">
        <v>9</v>
      </c>
      <c r="B21" s="12">
        <v>0</v>
      </c>
      <c r="C21" s="12">
        <v>0</v>
      </c>
      <c r="D21" s="12">
        <f>+B21+C21</f>
        <v>0</v>
      </c>
      <c r="E21" s="12">
        <v>0</v>
      </c>
      <c r="F21" s="12">
        <v>0</v>
      </c>
      <c r="G21" s="12">
        <f>+D21-E21</f>
        <v>0</v>
      </c>
    </row>
    <row r="22" spans="1:7" x14ac:dyDescent="0.2">
      <c r="A22" s="24" t="s">
        <v>10</v>
      </c>
      <c r="B22" s="12">
        <v>0</v>
      </c>
      <c r="C22" s="12">
        <v>0</v>
      </c>
      <c r="D22" s="12">
        <f t="shared" ref="D22:D24" si="4">+B22+C22</f>
        <v>0</v>
      </c>
      <c r="E22" s="12">
        <v>0</v>
      </c>
      <c r="F22" s="12">
        <v>0</v>
      </c>
      <c r="G22" s="12">
        <f t="shared" ref="G22:G24" si="5">+D22-E22</f>
        <v>0</v>
      </c>
    </row>
    <row r="23" spans="1:7" x14ac:dyDescent="0.2">
      <c r="A23" s="24" t="s">
        <v>11</v>
      </c>
      <c r="B23" s="12">
        <v>0</v>
      </c>
      <c r="C23" s="12">
        <v>0</v>
      </c>
      <c r="D23" s="12">
        <f t="shared" si="4"/>
        <v>0</v>
      </c>
      <c r="E23" s="12">
        <v>0</v>
      </c>
      <c r="F23" s="12">
        <v>0</v>
      </c>
      <c r="G23" s="12">
        <f t="shared" si="5"/>
        <v>0</v>
      </c>
    </row>
    <row r="24" spans="1:7" x14ac:dyDescent="0.2">
      <c r="A24" s="24" t="s">
        <v>12</v>
      </c>
      <c r="B24" s="12">
        <v>308636531</v>
      </c>
      <c r="C24" s="12">
        <v>105580235.60000001</v>
      </c>
      <c r="D24" s="12">
        <f t="shared" si="4"/>
        <v>414216766.60000002</v>
      </c>
      <c r="E24" s="12">
        <v>335773553.67999983</v>
      </c>
      <c r="F24" s="12">
        <v>312719521.48999989</v>
      </c>
      <c r="G24" s="12">
        <f t="shared" si="5"/>
        <v>78443212.920000196</v>
      </c>
    </row>
    <row r="25" spans="1:7" x14ac:dyDescent="0.2">
      <c r="A25" s="2"/>
      <c r="B25" s="13"/>
      <c r="C25" s="13"/>
      <c r="D25" s="13"/>
      <c r="E25" s="13"/>
      <c r="F25" s="13"/>
      <c r="G25" s="13"/>
    </row>
    <row r="26" spans="1:7" x14ac:dyDescent="0.2">
      <c r="A26" s="25" t="s">
        <v>8</v>
      </c>
      <c r="B26" s="8">
        <f>+B21+B22+B23+B24</f>
        <v>308636531</v>
      </c>
      <c r="C26" s="8">
        <f t="shared" ref="C26:G26" si="6">+C21+C22+C23+C24</f>
        <v>105580235.60000001</v>
      </c>
      <c r="D26" s="8">
        <f t="shared" si="6"/>
        <v>414216766.60000002</v>
      </c>
      <c r="E26" s="8">
        <f t="shared" si="6"/>
        <v>335773553.67999983</v>
      </c>
      <c r="F26" s="8">
        <f t="shared" si="6"/>
        <v>312719521.48999989</v>
      </c>
      <c r="G26" s="8">
        <f t="shared" si="6"/>
        <v>78443212.920000196</v>
      </c>
    </row>
    <row r="29" spans="1:7" ht="54.95" customHeight="1" x14ac:dyDescent="0.2">
      <c r="A29" s="46" t="s">
        <v>137</v>
      </c>
      <c r="B29" s="47"/>
      <c r="C29" s="47"/>
      <c r="D29" s="47"/>
      <c r="E29" s="47"/>
      <c r="F29" s="47"/>
      <c r="G29" s="48"/>
    </row>
    <row r="30" spans="1:7" x14ac:dyDescent="0.2">
      <c r="A30" s="18"/>
      <c r="B30" s="20" t="s">
        <v>0</v>
      </c>
      <c r="C30" s="21"/>
      <c r="D30" s="21"/>
      <c r="E30" s="21"/>
      <c r="F30" s="22"/>
      <c r="G30" s="49" t="s">
        <v>1</v>
      </c>
    </row>
    <row r="31" spans="1:7" ht="22.5" x14ac:dyDescent="0.2">
      <c r="A31" s="19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50"/>
    </row>
    <row r="32" spans="1:7" x14ac:dyDescent="0.2">
      <c r="A32" s="10"/>
      <c r="B32" s="11"/>
      <c r="C32" s="11"/>
      <c r="D32" s="11"/>
      <c r="E32" s="11"/>
      <c r="F32" s="11"/>
      <c r="G32" s="11"/>
    </row>
    <row r="33" spans="1:7" ht="22.5" x14ac:dyDescent="0.2">
      <c r="A33" s="26" t="s">
        <v>13</v>
      </c>
      <c r="B33" s="12">
        <v>0</v>
      </c>
      <c r="C33" s="12">
        <v>0</v>
      </c>
      <c r="D33" s="12">
        <f>+B33+C33</f>
        <v>0</v>
      </c>
      <c r="E33" s="12">
        <v>0</v>
      </c>
      <c r="F33" s="12">
        <v>0</v>
      </c>
      <c r="G33" s="12">
        <f>+D33-E33</f>
        <v>0</v>
      </c>
    </row>
    <row r="34" spans="1:7" x14ac:dyDescent="0.2">
      <c r="A34" s="26"/>
      <c r="B34" s="12"/>
      <c r="C34" s="12"/>
      <c r="D34" s="12"/>
      <c r="E34" s="12"/>
      <c r="F34" s="12"/>
      <c r="G34" s="12"/>
    </row>
    <row r="35" spans="1:7" x14ac:dyDescent="0.2">
      <c r="A35" s="26" t="s">
        <v>14</v>
      </c>
      <c r="B35" s="12">
        <v>0</v>
      </c>
      <c r="C35" s="12">
        <v>0</v>
      </c>
      <c r="D35" s="12">
        <f>+B35+C35</f>
        <v>0</v>
      </c>
      <c r="E35" s="12">
        <v>0</v>
      </c>
      <c r="F35" s="12">
        <v>0</v>
      </c>
      <c r="G35" s="12">
        <f>+D35-E35</f>
        <v>0</v>
      </c>
    </row>
    <row r="36" spans="1:7" x14ac:dyDescent="0.2">
      <c r="A36" s="26"/>
      <c r="B36" s="12"/>
      <c r="C36" s="12"/>
      <c r="D36" s="12"/>
      <c r="E36" s="12"/>
      <c r="F36" s="12"/>
      <c r="G36" s="12"/>
    </row>
    <row r="37" spans="1:7" ht="22.5" x14ac:dyDescent="0.2">
      <c r="A37" s="26" t="s">
        <v>15</v>
      </c>
      <c r="B37" s="12">
        <v>0</v>
      </c>
      <c r="C37" s="12">
        <v>0</v>
      </c>
      <c r="D37" s="12">
        <f>+B37+C37</f>
        <v>0</v>
      </c>
      <c r="E37" s="12">
        <v>0</v>
      </c>
      <c r="F37" s="12">
        <v>0</v>
      </c>
      <c r="G37" s="12">
        <f>+D37-E37</f>
        <v>0</v>
      </c>
    </row>
    <row r="38" spans="1:7" x14ac:dyDescent="0.2">
      <c r="A38" s="26"/>
      <c r="B38" s="12"/>
      <c r="C38" s="12"/>
      <c r="D38" s="12"/>
      <c r="E38" s="12"/>
      <c r="F38" s="12"/>
      <c r="G38" s="12"/>
    </row>
    <row r="39" spans="1:7" ht="22.5" x14ac:dyDescent="0.2">
      <c r="A39" s="26" t="s">
        <v>16</v>
      </c>
      <c r="B39" s="12">
        <v>0</v>
      </c>
      <c r="C39" s="12">
        <v>0</v>
      </c>
      <c r="D39" s="12">
        <f>+B39+C39</f>
        <v>0</v>
      </c>
      <c r="E39" s="12">
        <v>0</v>
      </c>
      <c r="F39" s="12">
        <v>0</v>
      </c>
      <c r="G39" s="12">
        <f>+D39-E39</f>
        <v>0</v>
      </c>
    </row>
    <row r="40" spans="1:7" x14ac:dyDescent="0.2">
      <c r="A40" s="26"/>
      <c r="B40" s="12"/>
      <c r="C40" s="12"/>
      <c r="D40" s="12"/>
      <c r="E40" s="12"/>
      <c r="F40" s="12"/>
      <c r="G40" s="12"/>
    </row>
    <row r="41" spans="1:7" ht="22.5" x14ac:dyDescent="0.2">
      <c r="A41" s="26" t="s">
        <v>17</v>
      </c>
      <c r="B41" s="12">
        <v>0</v>
      </c>
      <c r="C41" s="12">
        <v>0</v>
      </c>
      <c r="D41" s="12">
        <f>+B41+C41</f>
        <v>0</v>
      </c>
      <c r="E41" s="12">
        <v>0</v>
      </c>
      <c r="F41" s="12">
        <v>0</v>
      </c>
      <c r="G41" s="12">
        <f>+D41-E41</f>
        <v>0</v>
      </c>
    </row>
    <row r="42" spans="1:7" x14ac:dyDescent="0.2">
      <c r="A42" s="26"/>
      <c r="B42" s="12"/>
      <c r="C42" s="12"/>
      <c r="D42" s="12"/>
      <c r="E42" s="12"/>
      <c r="F42" s="12"/>
      <c r="G42" s="12"/>
    </row>
    <row r="43" spans="1:7" ht="22.5" x14ac:dyDescent="0.2">
      <c r="A43" s="32" t="s">
        <v>18</v>
      </c>
      <c r="B43" s="12">
        <v>0</v>
      </c>
      <c r="C43" s="12">
        <v>0</v>
      </c>
      <c r="D43" s="12">
        <f>+B43+C43</f>
        <v>0</v>
      </c>
      <c r="E43" s="12">
        <v>0</v>
      </c>
      <c r="F43" s="12">
        <v>0</v>
      </c>
      <c r="G43" s="12">
        <f>+D43-E43</f>
        <v>0</v>
      </c>
    </row>
    <row r="44" spans="1:7" x14ac:dyDescent="0.2">
      <c r="A44" s="26"/>
      <c r="B44" s="12"/>
      <c r="C44" s="12"/>
      <c r="D44" s="12"/>
      <c r="E44" s="12"/>
      <c r="F44" s="12"/>
      <c r="G44" s="12"/>
    </row>
    <row r="45" spans="1:7" x14ac:dyDescent="0.2">
      <c r="A45" s="26" t="s">
        <v>19</v>
      </c>
      <c r="B45" s="12">
        <v>0</v>
      </c>
      <c r="C45" s="12">
        <v>0</v>
      </c>
      <c r="D45" s="12">
        <f>+B45+C45</f>
        <v>0</v>
      </c>
      <c r="E45" s="12">
        <v>0</v>
      </c>
      <c r="F45" s="12">
        <v>0</v>
      </c>
      <c r="G45" s="12">
        <f>+D45-E45</f>
        <v>0</v>
      </c>
    </row>
    <row r="46" spans="1:7" x14ac:dyDescent="0.2">
      <c r="A46" s="26"/>
      <c r="B46" s="12"/>
      <c r="C46" s="12"/>
      <c r="D46" s="12"/>
      <c r="E46" s="12"/>
      <c r="F46" s="12"/>
      <c r="G46" s="12"/>
    </row>
    <row r="47" spans="1:7" x14ac:dyDescent="0.2">
      <c r="A47" s="26" t="s">
        <v>20</v>
      </c>
      <c r="B47" s="12">
        <v>308636531</v>
      </c>
      <c r="C47" s="12">
        <v>105580235.60000001</v>
      </c>
      <c r="D47" s="12">
        <f>+B47+C47</f>
        <v>414216766.60000002</v>
      </c>
      <c r="E47" s="12">
        <v>335773553.67999983</v>
      </c>
      <c r="F47" s="12">
        <v>312719521.48999989</v>
      </c>
      <c r="G47" s="12">
        <f>+D47-E47</f>
        <v>78443212.920000196</v>
      </c>
    </row>
    <row r="48" spans="1:7" x14ac:dyDescent="0.2">
      <c r="A48" s="27"/>
      <c r="B48" s="13"/>
      <c r="C48" s="13"/>
      <c r="D48" s="13"/>
      <c r="E48" s="13"/>
      <c r="F48" s="13"/>
      <c r="G48" s="13"/>
    </row>
    <row r="49" spans="1:7" x14ac:dyDescent="0.2">
      <c r="A49" s="25" t="s">
        <v>8</v>
      </c>
      <c r="B49" s="8">
        <f>+B33+B35+B37+B39+B41+B43+B45+B47</f>
        <v>308636531</v>
      </c>
      <c r="C49" s="8">
        <f t="shared" ref="C49:G49" si="7">+C33+C35+C37+C39+C41+C43+C45+C47</f>
        <v>105580235.60000001</v>
      </c>
      <c r="D49" s="8">
        <f t="shared" si="7"/>
        <v>414216766.60000002</v>
      </c>
      <c r="E49" s="8">
        <f t="shared" si="7"/>
        <v>335773553.67999983</v>
      </c>
      <c r="F49" s="8">
        <f t="shared" si="7"/>
        <v>312719521.48999989</v>
      </c>
      <c r="G49" s="8">
        <f t="shared" si="7"/>
        <v>78443212.920000196</v>
      </c>
    </row>
  </sheetData>
  <sheetProtection formatCells="0" formatColumns="0" formatRows="0" insertRows="0" deleteRows="0" autoFilter="0"/>
  <mergeCells count="6">
    <mergeCell ref="G2:G3"/>
    <mergeCell ref="G18:G19"/>
    <mergeCell ref="G30:G31"/>
    <mergeCell ref="A1:G1"/>
    <mergeCell ref="A17:G17"/>
    <mergeCell ref="A29:G29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46" t="s">
        <v>138</v>
      </c>
      <c r="B1" s="51"/>
      <c r="C1" s="51"/>
      <c r="D1" s="51"/>
      <c r="E1" s="51"/>
      <c r="F1" s="51"/>
      <c r="G1" s="52"/>
    </row>
    <row r="2" spans="1:7" x14ac:dyDescent="0.2">
      <c r="A2" s="18"/>
      <c r="B2" s="20" t="s">
        <v>0</v>
      </c>
      <c r="C2" s="21"/>
      <c r="D2" s="21"/>
      <c r="E2" s="21"/>
      <c r="F2" s="22"/>
      <c r="G2" s="49" t="s">
        <v>1</v>
      </c>
    </row>
    <row r="3" spans="1:7" ht="24.95" customHeight="1" x14ac:dyDescent="0.2">
      <c r="A3" s="3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0"/>
    </row>
    <row r="4" spans="1:7" x14ac:dyDescent="0.2">
      <c r="A4" s="17"/>
      <c r="B4" s="7"/>
      <c r="C4" s="7"/>
      <c r="D4" s="7"/>
      <c r="E4" s="7"/>
      <c r="F4" s="7"/>
      <c r="G4" s="7"/>
    </row>
    <row r="5" spans="1:7" x14ac:dyDescent="0.2">
      <c r="A5" s="15" t="s">
        <v>96</v>
      </c>
      <c r="B5" s="35">
        <f>+B6+B7+B8+B9+B10+B11+B12+B13</f>
        <v>0</v>
      </c>
      <c r="C5" s="35">
        <f t="shared" ref="C5:G5" si="0">+C6+C7+C8+C9+C10+C11+C12+C13</f>
        <v>0</v>
      </c>
      <c r="D5" s="35">
        <f t="shared" si="0"/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</row>
    <row r="6" spans="1:7" x14ac:dyDescent="0.2">
      <c r="A6" s="23" t="s">
        <v>97</v>
      </c>
      <c r="B6" s="4">
        <v>0</v>
      </c>
      <c r="C6" s="4">
        <v>0</v>
      </c>
      <c r="D6" s="4">
        <f>+B6+C6</f>
        <v>0</v>
      </c>
      <c r="E6" s="4">
        <v>0</v>
      </c>
      <c r="F6" s="4">
        <v>0</v>
      </c>
      <c r="G6" s="4">
        <f>+D6-E6</f>
        <v>0</v>
      </c>
    </row>
    <row r="7" spans="1:7" x14ac:dyDescent="0.2">
      <c r="A7" s="23" t="s">
        <v>98</v>
      </c>
      <c r="B7" s="4">
        <v>0</v>
      </c>
      <c r="C7" s="4">
        <v>0</v>
      </c>
      <c r="D7" s="4">
        <f t="shared" ref="D7:D13" si="1">+B7+C7</f>
        <v>0</v>
      </c>
      <c r="E7" s="4">
        <v>0</v>
      </c>
      <c r="F7" s="4">
        <v>0</v>
      </c>
      <c r="G7" s="4">
        <f t="shared" ref="G7:G13" si="2">+D7-E7</f>
        <v>0</v>
      </c>
    </row>
    <row r="8" spans="1:7" x14ac:dyDescent="0.2">
      <c r="A8" s="23" t="s">
        <v>99</v>
      </c>
      <c r="B8" s="4">
        <v>0</v>
      </c>
      <c r="C8" s="4">
        <v>0</v>
      </c>
      <c r="D8" s="4">
        <f t="shared" si="1"/>
        <v>0</v>
      </c>
      <c r="E8" s="4">
        <v>0</v>
      </c>
      <c r="F8" s="4">
        <v>0</v>
      </c>
      <c r="G8" s="4">
        <f t="shared" si="2"/>
        <v>0</v>
      </c>
    </row>
    <row r="9" spans="1:7" x14ac:dyDescent="0.2">
      <c r="A9" s="23" t="s">
        <v>100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23" t="s">
        <v>101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23" t="s">
        <v>102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23" t="s">
        <v>103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23" t="s">
        <v>53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16"/>
      <c r="B14" s="36"/>
      <c r="C14" s="36"/>
      <c r="D14" s="36"/>
      <c r="E14" s="36"/>
      <c r="F14" s="36"/>
      <c r="G14" s="36"/>
    </row>
    <row r="15" spans="1:7" x14ac:dyDescent="0.2">
      <c r="A15" s="15" t="s">
        <v>104</v>
      </c>
      <c r="B15" s="35">
        <f>+B16+B17+B18+B19+B20+B21+B22</f>
        <v>308636530.99999988</v>
      </c>
      <c r="C15" s="35">
        <f t="shared" ref="C15:G15" si="3">+C16+C17+C18+C19+C20+C21+C22</f>
        <v>105580235.59999999</v>
      </c>
      <c r="D15" s="35">
        <f t="shared" si="3"/>
        <v>414216766.5999999</v>
      </c>
      <c r="E15" s="35">
        <f t="shared" si="3"/>
        <v>335773553.67999995</v>
      </c>
      <c r="F15" s="35">
        <f t="shared" si="3"/>
        <v>312719521.48999995</v>
      </c>
      <c r="G15" s="35">
        <f t="shared" si="3"/>
        <v>78443212.919999957</v>
      </c>
    </row>
    <row r="16" spans="1:7" x14ac:dyDescent="0.2">
      <c r="A16" s="23" t="s">
        <v>105</v>
      </c>
      <c r="B16" s="4">
        <v>0</v>
      </c>
      <c r="C16" s="4">
        <v>0</v>
      </c>
      <c r="D16" s="4">
        <f t="shared" ref="D16:D22" si="4">+B16+C16</f>
        <v>0</v>
      </c>
      <c r="E16" s="4">
        <v>0</v>
      </c>
      <c r="F16" s="4">
        <v>0</v>
      </c>
      <c r="G16" s="4">
        <f t="shared" ref="G16:G22" si="5">+D16-E16</f>
        <v>0</v>
      </c>
    </row>
    <row r="17" spans="1:7" x14ac:dyDescent="0.2">
      <c r="A17" s="23" t="s">
        <v>106</v>
      </c>
      <c r="B17" s="4">
        <v>308636530.99999988</v>
      </c>
      <c r="C17" s="4">
        <v>105580235.59999999</v>
      </c>
      <c r="D17" s="4">
        <f t="shared" si="4"/>
        <v>414216766.5999999</v>
      </c>
      <c r="E17" s="4">
        <v>335773553.67999995</v>
      </c>
      <c r="F17" s="4">
        <v>312719521.48999995</v>
      </c>
      <c r="G17" s="4">
        <f t="shared" si="5"/>
        <v>78443212.919999957</v>
      </c>
    </row>
    <row r="18" spans="1:7" x14ac:dyDescent="0.2">
      <c r="A18" s="23" t="s">
        <v>107</v>
      </c>
      <c r="B18" s="4">
        <v>0</v>
      </c>
      <c r="C18" s="4">
        <v>0</v>
      </c>
      <c r="D18" s="4">
        <f t="shared" si="4"/>
        <v>0</v>
      </c>
      <c r="E18" s="4">
        <v>0</v>
      </c>
      <c r="F18" s="4">
        <v>0</v>
      </c>
      <c r="G18" s="4">
        <f t="shared" si="5"/>
        <v>0</v>
      </c>
    </row>
    <row r="19" spans="1:7" x14ac:dyDescent="0.2">
      <c r="A19" s="23" t="s">
        <v>108</v>
      </c>
      <c r="B19" s="4">
        <v>0</v>
      </c>
      <c r="C19" s="4">
        <v>0</v>
      </c>
      <c r="D19" s="4">
        <f t="shared" si="4"/>
        <v>0</v>
      </c>
      <c r="E19" s="4">
        <v>0</v>
      </c>
      <c r="F19" s="4">
        <v>0</v>
      </c>
      <c r="G19" s="4">
        <f t="shared" si="5"/>
        <v>0</v>
      </c>
    </row>
    <row r="20" spans="1:7" x14ac:dyDescent="0.2">
      <c r="A20" s="23" t="s">
        <v>109</v>
      </c>
      <c r="B20" s="4">
        <v>0</v>
      </c>
      <c r="C20" s="4">
        <v>0</v>
      </c>
      <c r="D20" s="4">
        <f t="shared" si="4"/>
        <v>0</v>
      </c>
      <c r="E20" s="4">
        <v>0</v>
      </c>
      <c r="F20" s="4">
        <v>0</v>
      </c>
      <c r="G20" s="4">
        <f t="shared" si="5"/>
        <v>0</v>
      </c>
    </row>
    <row r="21" spans="1:7" x14ac:dyDescent="0.2">
      <c r="A21" s="23" t="s">
        <v>110</v>
      </c>
      <c r="B21" s="4">
        <v>0</v>
      </c>
      <c r="C21" s="4">
        <v>0</v>
      </c>
      <c r="D21" s="4">
        <f t="shared" si="4"/>
        <v>0</v>
      </c>
      <c r="E21" s="4">
        <v>0</v>
      </c>
      <c r="F21" s="4">
        <v>0</v>
      </c>
      <c r="G21" s="4">
        <f t="shared" si="5"/>
        <v>0</v>
      </c>
    </row>
    <row r="22" spans="1:7" x14ac:dyDescent="0.2">
      <c r="A22" s="23" t="s">
        <v>111</v>
      </c>
      <c r="B22" s="4">
        <v>0</v>
      </c>
      <c r="C22" s="4">
        <v>0</v>
      </c>
      <c r="D22" s="4">
        <f t="shared" si="4"/>
        <v>0</v>
      </c>
      <c r="E22" s="4">
        <v>0</v>
      </c>
      <c r="F22" s="4">
        <v>0</v>
      </c>
      <c r="G22" s="4">
        <f t="shared" si="5"/>
        <v>0</v>
      </c>
    </row>
    <row r="23" spans="1:7" x14ac:dyDescent="0.2">
      <c r="A23" s="16"/>
      <c r="B23" s="36"/>
      <c r="C23" s="36"/>
      <c r="D23" s="36"/>
      <c r="E23" s="36"/>
      <c r="F23" s="36"/>
      <c r="G23" s="36"/>
    </row>
    <row r="24" spans="1:7" x14ac:dyDescent="0.2">
      <c r="A24" s="15" t="s">
        <v>112</v>
      </c>
      <c r="B24" s="35">
        <f>+B25+B26+B27+B28+B29+B30+B31+B32+B33</f>
        <v>0</v>
      </c>
      <c r="C24" s="35">
        <f t="shared" ref="C24:G24" si="6">+C25+C26+C27+C28+C29+C30+C31+C32+C33</f>
        <v>0</v>
      </c>
      <c r="D24" s="35">
        <f t="shared" si="6"/>
        <v>0</v>
      </c>
      <c r="E24" s="35">
        <f t="shared" si="6"/>
        <v>0</v>
      </c>
      <c r="F24" s="35">
        <f t="shared" si="6"/>
        <v>0</v>
      </c>
      <c r="G24" s="35">
        <f t="shared" si="6"/>
        <v>0</v>
      </c>
    </row>
    <row r="25" spans="1:7" x14ac:dyDescent="0.2">
      <c r="A25" s="23" t="s">
        <v>113</v>
      </c>
      <c r="B25" s="4">
        <v>0</v>
      </c>
      <c r="C25" s="4">
        <v>0</v>
      </c>
      <c r="D25" s="4">
        <f t="shared" ref="D25:D33" si="7">+B25+C25</f>
        <v>0</v>
      </c>
      <c r="E25" s="4">
        <v>0</v>
      </c>
      <c r="F25" s="4">
        <v>0</v>
      </c>
      <c r="G25" s="4">
        <f t="shared" ref="G25:G33" si="8">+D25-E25</f>
        <v>0</v>
      </c>
    </row>
    <row r="26" spans="1:7" x14ac:dyDescent="0.2">
      <c r="A26" s="23" t="s">
        <v>114</v>
      </c>
      <c r="B26" s="4">
        <v>0</v>
      </c>
      <c r="C26" s="4">
        <v>0</v>
      </c>
      <c r="D26" s="4">
        <f t="shared" si="7"/>
        <v>0</v>
      </c>
      <c r="E26" s="4">
        <v>0</v>
      </c>
      <c r="F26" s="4">
        <v>0</v>
      </c>
      <c r="G26" s="4">
        <f t="shared" si="8"/>
        <v>0</v>
      </c>
    </row>
    <row r="27" spans="1:7" x14ac:dyDescent="0.2">
      <c r="A27" s="23" t="s">
        <v>115</v>
      </c>
      <c r="B27" s="4">
        <v>0</v>
      </c>
      <c r="C27" s="4">
        <v>0</v>
      </c>
      <c r="D27" s="4">
        <f t="shared" si="7"/>
        <v>0</v>
      </c>
      <c r="E27" s="4">
        <v>0</v>
      </c>
      <c r="F27" s="4">
        <v>0</v>
      </c>
      <c r="G27" s="4">
        <f t="shared" si="8"/>
        <v>0</v>
      </c>
    </row>
    <row r="28" spans="1:7" x14ac:dyDescent="0.2">
      <c r="A28" s="23" t="s">
        <v>116</v>
      </c>
      <c r="B28" s="4">
        <v>0</v>
      </c>
      <c r="C28" s="4">
        <v>0</v>
      </c>
      <c r="D28" s="4">
        <f t="shared" si="7"/>
        <v>0</v>
      </c>
      <c r="E28" s="4">
        <v>0</v>
      </c>
      <c r="F28" s="4">
        <v>0</v>
      </c>
      <c r="G28" s="4">
        <f t="shared" si="8"/>
        <v>0</v>
      </c>
    </row>
    <row r="29" spans="1:7" x14ac:dyDescent="0.2">
      <c r="A29" s="23" t="s">
        <v>117</v>
      </c>
      <c r="B29" s="4">
        <v>0</v>
      </c>
      <c r="C29" s="4">
        <v>0</v>
      </c>
      <c r="D29" s="4">
        <f t="shared" si="7"/>
        <v>0</v>
      </c>
      <c r="E29" s="4">
        <v>0</v>
      </c>
      <c r="F29" s="4">
        <v>0</v>
      </c>
      <c r="G29" s="4">
        <f t="shared" si="8"/>
        <v>0</v>
      </c>
    </row>
    <row r="30" spans="1:7" x14ac:dyDescent="0.2">
      <c r="A30" s="23" t="s">
        <v>118</v>
      </c>
      <c r="B30" s="4">
        <v>0</v>
      </c>
      <c r="C30" s="4">
        <v>0</v>
      </c>
      <c r="D30" s="4">
        <f t="shared" si="7"/>
        <v>0</v>
      </c>
      <c r="E30" s="4">
        <v>0</v>
      </c>
      <c r="F30" s="4">
        <v>0</v>
      </c>
      <c r="G30" s="4">
        <f t="shared" si="8"/>
        <v>0</v>
      </c>
    </row>
    <row r="31" spans="1:7" x14ac:dyDescent="0.2">
      <c r="A31" s="23" t="s">
        <v>119</v>
      </c>
      <c r="B31" s="4">
        <v>0</v>
      </c>
      <c r="C31" s="4">
        <v>0</v>
      </c>
      <c r="D31" s="4">
        <f t="shared" si="7"/>
        <v>0</v>
      </c>
      <c r="E31" s="4">
        <v>0</v>
      </c>
      <c r="F31" s="4">
        <v>0</v>
      </c>
      <c r="G31" s="4">
        <f t="shared" si="8"/>
        <v>0</v>
      </c>
    </row>
    <row r="32" spans="1:7" x14ac:dyDescent="0.2">
      <c r="A32" s="23" t="s">
        <v>120</v>
      </c>
      <c r="B32" s="4">
        <v>0</v>
      </c>
      <c r="C32" s="4">
        <v>0</v>
      </c>
      <c r="D32" s="4">
        <f t="shared" si="7"/>
        <v>0</v>
      </c>
      <c r="E32" s="4">
        <v>0</v>
      </c>
      <c r="F32" s="4">
        <v>0</v>
      </c>
      <c r="G32" s="4">
        <f t="shared" si="8"/>
        <v>0</v>
      </c>
    </row>
    <row r="33" spans="1:7" x14ac:dyDescent="0.2">
      <c r="A33" s="23" t="s">
        <v>121</v>
      </c>
      <c r="B33" s="4">
        <v>0</v>
      </c>
      <c r="C33" s="4">
        <v>0</v>
      </c>
      <c r="D33" s="4">
        <f t="shared" si="7"/>
        <v>0</v>
      </c>
      <c r="E33" s="4">
        <v>0</v>
      </c>
      <c r="F33" s="4">
        <v>0</v>
      </c>
      <c r="G33" s="4">
        <f t="shared" si="8"/>
        <v>0</v>
      </c>
    </row>
    <row r="34" spans="1:7" x14ac:dyDescent="0.2">
      <c r="A34" s="16"/>
      <c r="B34" s="36"/>
      <c r="C34" s="36"/>
      <c r="D34" s="36"/>
      <c r="E34" s="36"/>
      <c r="F34" s="36"/>
      <c r="G34" s="36"/>
    </row>
    <row r="35" spans="1:7" x14ac:dyDescent="0.2">
      <c r="A35" s="15" t="s">
        <v>122</v>
      </c>
      <c r="B35" s="35">
        <f>+B36+B37+B38+B39</f>
        <v>0</v>
      </c>
      <c r="C35" s="35">
        <f t="shared" ref="C35:G35" si="9">+C36+C37+C38+C39</f>
        <v>0</v>
      </c>
      <c r="D35" s="35">
        <f t="shared" si="9"/>
        <v>0</v>
      </c>
      <c r="E35" s="35">
        <f t="shared" si="9"/>
        <v>0</v>
      </c>
      <c r="F35" s="35">
        <f t="shared" si="9"/>
        <v>0</v>
      </c>
      <c r="G35" s="35">
        <f t="shared" si="9"/>
        <v>0</v>
      </c>
    </row>
    <row r="36" spans="1:7" x14ac:dyDescent="0.2">
      <c r="A36" s="23" t="s">
        <v>123</v>
      </c>
      <c r="B36" s="4">
        <v>0</v>
      </c>
      <c r="C36" s="4">
        <v>0</v>
      </c>
      <c r="D36" s="4">
        <f t="shared" ref="D36:D39" si="10">+B36+C36</f>
        <v>0</v>
      </c>
      <c r="E36" s="4">
        <v>0</v>
      </c>
      <c r="F36" s="4">
        <v>0</v>
      </c>
      <c r="G36" s="4">
        <f t="shared" ref="G36:G39" si="11">+D36-E36</f>
        <v>0</v>
      </c>
    </row>
    <row r="37" spans="1:7" ht="22.5" x14ac:dyDescent="0.2">
      <c r="A37" s="23" t="s">
        <v>124</v>
      </c>
      <c r="B37" s="4">
        <v>0</v>
      </c>
      <c r="C37" s="4">
        <v>0</v>
      </c>
      <c r="D37" s="4">
        <f t="shared" si="10"/>
        <v>0</v>
      </c>
      <c r="E37" s="4">
        <v>0</v>
      </c>
      <c r="F37" s="4">
        <v>0</v>
      </c>
      <c r="G37" s="4">
        <f t="shared" si="11"/>
        <v>0</v>
      </c>
    </row>
    <row r="38" spans="1:7" x14ac:dyDescent="0.2">
      <c r="A38" s="23" t="s">
        <v>125</v>
      </c>
      <c r="B38" s="4">
        <v>0</v>
      </c>
      <c r="C38" s="4">
        <v>0</v>
      </c>
      <c r="D38" s="4">
        <f t="shared" si="10"/>
        <v>0</v>
      </c>
      <c r="E38" s="4">
        <v>0</v>
      </c>
      <c r="F38" s="4">
        <v>0</v>
      </c>
      <c r="G38" s="4">
        <f t="shared" si="11"/>
        <v>0</v>
      </c>
    </row>
    <row r="39" spans="1:7" x14ac:dyDescent="0.2">
      <c r="A39" s="23" t="s">
        <v>126</v>
      </c>
      <c r="B39" s="4">
        <v>0</v>
      </c>
      <c r="C39" s="4">
        <v>0</v>
      </c>
      <c r="D39" s="4">
        <f t="shared" si="10"/>
        <v>0</v>
      </c>
      <c r="E39" s="4">
        <v>0</v>
      </c>
      <c r="F39" s="4">
        <v>0</v>
      </c>
      <c r="G39" s="4">
        <f t="shared" si="11"/>
        <v>0</v>
      </c>
    </row>
    <row r="40" spans="1:7" x14ac:dyDescent="0.2">
      <c r="A40" s="16"/>
      <c r="B40" s="36"/>
      <c r="C40" s="36"/>
      <c r="D40" s="36"/>
      <c r="E40" s="36"/>
      <c r="F40" s="36"/>
      <c r="G40" s="36"/>
    </row>
    <row r="41" spans="1:7" x14ac:dyDescent="0.2">
      <c r="A41" s="25" t="s">
        <v>8</v>
      </c>
      <c r="B41" s="8">
        <f>+B5+B15+B24+B35</f>
        <v>308636530.99999988</v>
      </c>
      <c r="C41" s="8">
        <f t="shared" ref="C41:G41" si="12">+C5+C15+C24+C35</f>
        <v>105580235.59999999</v>
      </c>
      <c r="D41" s="8">
        <f t="shared" si="12"/>
        <v>414216766.5999999</v>
      </c>
      <c r="E41" s="8">
        <f t="shared" si="12"/>
        <v>335773553.67999995</v>
      </c>
      <c r="F41" s="8">
        <f t="shared" si="12"/>
        <v>312719521.48999995</v>
      </c>
      <c r="G41" s="8">
        <f t="shared" si="12"/>
        <v>78443212.919999957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ignoredErrors>
    <ignoredError sqref="B5:G16 B18:G41 D17 G1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Direccion de Administracion  Finanzas</cp:lastModifiedBy>
  <cp:revision/>
  <cp:lastPrinted>2026-01-19T17:54:18Z</cp:lastPrinted>
  <dcterms:created xsi:type="dcterms:W3CDTF">2014-02-10T03:37:14Z</dcterms:created>
  <dcterms:modified xsi:type="dcterms:W3CDTF">2026-02-04T17:02:05Z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