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-105" yWindow="-105" windowWidth="23265" windowHeight="12465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externalReferences>
    <externalReference r:id="rId8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H51" i="1" l="1"/>
  <c r="H50" i="1"/>
  <c r="H49" i="1"/>
  <c r="H48" i="1"/>
  <c r="H47" i="1"/>
  <c r="H45" i="1"/>
  <c r="H44" i="1"/>
  <c r="H43" i="1"/>
  <c r="H23" i="1"/>
  <c r="H46" i="1"/>
  <c r="H56" i="1" l="1"/>
  <c r="H19" i="1" l="1"/>
  <c r="H54" i="1" l="1"/>
  <c r="H53" i="1" l="1"/>
  <c r="I53" i="1" s="1"/>
  <c r="I73" i="1" l="1"/>
  <c r="I72" i="1"/>
  <c r="I71" i="1"/>
  <c r="I70" i="1"/>
  <c r="I69" i="1"/>
  <c r="I68" i="1"/>
  <c r="I67" i="1"/>
  <c r="I65" i="1"/>
  <c r="I64" i="1"/>
  <c r="I63" i="1"/>
  <c r="I61" i="1"/>
  <c r="I60" i="1"/>
  <c r="I59" i="1"/>
  <c r="I58" i="1"/>
  <c r="I57" i="1"/>
  <c r="I56" i="1"/>
  <c r="I55" i="1"/>
  <c r="H66" i="1"/>
  <c r="G66" i="1"/>
  <c r="F66" i="1"/>
  <c r="E66" i="1"/>
  <c r="D66" i="1"/>
  <c r="C66" i="1"/>
  <c r="H62" i="1"/>
  <c r="G62" i="1"/>
  <c r="F62" i="1"/>
  <c r="E62" i="1"/>
  <c r="D62" i="1"/>
  <c r="C62" i="1"/>
  <c r="I54" i="1"/>
  <c r="H52" i="1"/>
  <c r="G52" i="1"/>
  <c r="F52" i="1"/>
  <c r="E52" i="1"/>
  <c r="D52" i="1"/>
  <c r="I51" i="1"/>
  <c r="I50" i="1"/>
  <c r="I49" i="1"/>
  <c r="I48" i="1"/>
  <c r="I47" i="1"/>
  <c r="I46" i="1"/>
  <c r="I45" i="1"/>
  <c r="I44" i="1"/>
  <c r="I43" i="1"/>
  <c r="H42" i="1"/>
  <c r="G42" i="1"/>
  <c r="F42" i="1"/>
  <c r="E42" i="1"/>
  <c r="D42" i="1"/>
  <c r="G32" i="1"/>
  <c r="F32" i="1"/>
  <c r="E32" i="1"/>
  <c r="D3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I23" i="1"/>
  <c r="H21" i="1"/>
  <c r="I21" i="1" s="1"/>
  <c r="H20" i="1"/>
  <c r="I20" i="1" s="1"/>
  <c r="I19" i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C152" i="1"/>
  <c r="C148" i="1"/>
  <c r="C140" i="1"/>
  <c r="C136" i="1"/>
  <c r="C126" i="1"/>
  <c r="C116" i="1"/>
  <c r="C106" i="1"/>
  <c r="C96" i="1"/>
  <c r="C88" i="1"/>
  <c r="C78" i="1"/>
  <c r="C74" i="1"/>
  <c r="C52" i="1"/>
  <c r="C42" i="1"/>
  <c r="C32" i="1"/>
  <c r="G22" i="1"/>
  <c r="F22" i="1"/>
  <c r="E22" i="1"/>
  <c r="D22" i="1"/>
  <c r="C22" i="1"/>
  <c r="I66" i="1" l="1"/>
  <c r="I62" i="1"/>
  <c r="I52" i="1"/>
  <c r="I42" i="1"/>
  <c r="H32" i="1"/>
  <c r="I32" i="1"/>
  <c r="F13" i="1"/>
  <c r="F161" i="1" s="1"/>
  <c r="E13" i="1"/>
  <c r="E161" i="1" s="1"/>
  <c r="G13" i="1"/>
  <c r="G161" i="1" s="1"/>
  <c r="H22" i="1"/>
  <c r="I22" i="1"/>
  <c r="C13" i="1"/>
  <c r="H14" i="1"/>
  <c r="C87" i="1"/>
  <c r="D13" i="1"/>
  <c r="I14" i="1"/>
  <c r="D161" i="1" l="1"/>
  <c r="H13" i="1"/>
  <c r="H161" i="1" s="1"/>
  <c r="C161" i="1"/>
  <c r="I13" i="1"/>
  <c r="I161" i="1" l="1"/>
  <c r="F20" i="3"/>
  <c r="F19" i="3"/>
  <c r="F18" i="3"/>
  <c r="F17" i="3"/>
  <c r="F16" i="3"/>
  <c r="F15" i="3"/>
  <c r="F14" i="3"/>
  <c r="F13" i="3"/>
  <c r="F12" i="3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<sst xmlns="http://schemas.openxmlformats.org/spreadsheetml/2006/main" count="259" uniqueCount="147">
  <si>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</si>
  <si>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</si>
  <si>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</si>
  <si>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</si>
  <si>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</si>
  <si>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</si>
  <si>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</si>
  <si>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</si>
  <si>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</si>
  <si>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</si>
  <si>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</si>
  <si>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</si>
  <si>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</si>
  <si>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</si>
  <si>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</si>
  <si>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</si>
  <si>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</si>
  <si>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</si>
  <si>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</si>
  <si>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</si>
  <si>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</si>
  <si>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</si>
  <si>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</si>
  <si>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</si>
  <si>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</si>
  <si>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</si>
  <si>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</si>
  <si>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</si>
  <si>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</si>
  <si>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</si>
  <si>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</si>
  <si>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</si>
  <si>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</si>
  <si>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</si>
  <si>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</si>
  <si>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</si>
  <si>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</si>
  <si>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</si>
  <si>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</si>
  <si>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</si>
  <si>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</si>
  <si>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</si>
  <si>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</si>
  <si>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</si>
  <si>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</si>
  <si>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</si>
  <si>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</si>
  <si>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</si>
  <si>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</si>
  <si>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</si>
  <si>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</si>
  <si>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</si>
  <si>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</si>
  <si>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</si>
  <si>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</si>
  <si>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</si>
  <si>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</si>
  <si>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</si>
  <si>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</si>
  <si>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</si>
  <si>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</si>
  <si>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</si>
  <si>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</si>
  <si>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</si>
  <si>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</si>
  <si>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</si>
  <si>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</si>
  <si>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</si>
  <si>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</si>
  <si>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</si>
  <si>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</si>
  <si>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</si>
  <si>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</si>
  <si>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</si>
  <si>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</si>
  <si>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</si>
  <si>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</si>
  <si>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</si>
  <si>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</si>
  <si>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</si>
  <si>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</si>
  <si>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</si>
  <si>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</si>
  <si>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</si>
  <si>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</si>
  <si>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</si>
  <si>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</si>
  <si>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</si>
  <si>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</si>
  <si>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</si>
  <si>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</si>
  <si>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</si>
  <si>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</si>
  <si>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</si>
  <si>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</si>
  <si>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</si>
  <si>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</si>
  <si>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</si>
  <si>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</si>
  <si>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</si>
  <si>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</si>
  <si>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</si>
  <si>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</si>
  <si>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</si>
  <si>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</si>
  <si>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</si>
  <si>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</si>
  <si>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</si>
  <si>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</si>
  <si>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</si>
  <si>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</si>
  <si>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</si>
  <si>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</si>
  <si>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</si>
  <si>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</si>
  <si>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</si>
  <si>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</si>
  <si>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</si>
  <si>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</si>
  <si>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</si>
  <si>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</si>
  <si>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</si>
  <si>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</si>
  <si>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</si>
  <si>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</si>
  <si>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</si>
  <si>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</si>
  <si>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</si>
  <si>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</si>
  <si>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</si>
  <si>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</si>
  <si>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</si>
  <si>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</si>
  <si>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</si>
  <si>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</si>
  <si>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</si>
  <si>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</si>
  <si>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</si>
  <si>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 xml:space="preserve"> Sistema para el Desarrollo Integral de la Familia del Municipio de Guanajuato, Gto.</t>
  </si>
  <si>
    <t>No aplica para el ente público, ya que contamos con Balance Presupuestario Sostenible.</t>
  </si>
  <si>
    <t>Uno de la Ley de Disciplina Financiera de las Entidades Federativas y Municipios, incluyendo como mínimo, el importe,</t>
  </si>
  <si>
    <t>No aplica para el ente público, ya que no contamos con financiamientos y obligaciones contraídas, en el RPU</t>
  </si>
  <si>
    <t>No aplica para el ente público, ya que no contamos con obligaciones a corto plazo.</t>
  </si>
  <si>
    <t>No aplica para el ente público, ya que no contamos con convenios de deuda garantizada.</t>
  </si>
  <si>
    <t>Ampliaciones Compensadas</t>
  </si>
  <si>
    <t>Ejercicio 2024</t>
  </si>
  <si>
    <t>Correspondiente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</si>
</sst>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03">
    <xf numFmtId="0" fontId="0" fillId="0" borderId="0" xfId="0"/>
    <xf numFmtId="0" fontId="3" fillId="0" borderId="0" xfId="0" applyFont="1"/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0" borderId="0" xfId="0" applyFont="1"/>
    <xf numFmtId="4" fontId="16" fillId="5" borderId="2" xfId="7" applyNumberFormat="1" applyFont="1" applyFill="1" applyBorder="1" applyAlignment="1" applyProtection="1">
      <alignment vertical="center"/>
      <protection locked="0"/>
    </xf>
    <xf numFmtId="4" fontId="17" fillId="5" borderId="2" xfId="7" applyNumberFormat="1" applyFont="1" applyFill="1" applyBorder="1" applyAlignment="1" applyProtection="1">
      <alignment vertical="center"/>
      <protection locked="0"/>
    </xf>
    <xf numFmtId="4" fontId="16" fillId="5" borderId="2" xfId="7" applyNumberFormat="1" applyFont="1" applyFill="1" applyBorder="1" applyAlignment="1">
      <alignment vertical="center"/>
    </xf>
    <xf numFmtId="0" fontId="16" fillId="0" borderId="0" xfId="0" applyFont="1"/>
    <xf numFmtId="10" fontId="18" fillId="3" borderId="0" xfId="2" applyNumberFormat="1" applyFont="1" applyFill="1" applyAlignment="1">
      <alignment horizontal="right" vertical="center"/>
    </xf>
    <xf numFmtId="0" fontId="19" fillId="3" borderId="0" xfId="2" applyFont="1" applyFill="1" applyAlignment="1">
      <alignment horizontal="left" vertical="center"/>
    </xf>
    <xf numFmtId="0" fontId="17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2"/>
    </xf>
    <xf numFmtId="0" fontId="16" fillId="0" borderId="2" xfId="0" applyFont="1" applyBorder="1" applyAlignment="1">
      <alignment horizontal="left" vertical="center" indent="4"/>
    </xf>
    <xf numFmtId="4" fontId="16" fillId="0" borderId="2" xfId="0" applyNumberFormat="1" applyFont="1" applyBorder="1" applyAlignment="1" applyProtection="1">
      <alignment horizontal="right" vertical="top"/>
      <protection locked="0"/>
    </xf>
    <xf numFmtId="4" fontId="17" fillId="0" borderId="2" xfId="0" applyNumberFormat="1" applyFont="1" applyBorder="1" applyAlignment="1" applyProtection="1">
      <alignment horizontal="right" vertical="top"/>
      <protection locked="0"/>
    </xf>
    <xf numFmtId="0" fontId="16" fillId="0" borderId="2" xfId="0" applyFont="1" applyBorder="1" applyAlignment="1">
      <alignment horizontal="left" vertical="center" indent="3"/>
    </xf>
    <xf numFmtId="0" fontId="17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indent="4"/>
    </xf>
    <xf numFmtId="0" fontId="16" fillId="0" borderId="2" xfId="0" applyFont="1" applyBorder="1" applyAlignment="1">
      <alignment horizontal="left" indent="3"/>
    </xf>
    <xf numFmtId="4" fontId="16" fillId="0" borderId="8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indent="1"/>
    </xf>
    <xf numFmtId="0" fontId="16" fillId="0" borderId="3" xfId="0" applyFont="1" applyBorder="1" applyAlignment="1">
      <alignment vertical="center"/>
    </xf>
    <xf numFmtId="3" fontId="16" fillId="0" borderId="3" xfId="0" applyNumberFormat="1" applyFont="1" applyBorder="1"/>
    <xf numFmtId="4" fontId="19" fillId="5" borderId="2" xfId="7" applyNumberFormat="1" applyFont="1" applyFill="1" applyBorder="1" applyAlignment="1" applyProtection="1">
      <alignment vertical="center"/>
      <protection locked="0"/>
    </xf>
    <xf numFmtId="4" fontId="20" fillId="5" borderId="2" xfId="7" applyNumberFormat="1" applyFont="1" applyFill="1" applyBorder="1" applyAlignment="1" applyProtection="1">
      <alignment vertical="center"/>
      <protection locked="0"/>
    </xf>
    <xf numFmtId="4" fontId="20" fillId="0" borderId="2" xfId="0" applyNumberFormat="1" applyFont="1" applyBorder="1" applyAlignment="1" applyProtection="1">
      <alignment horizontal="right" vertical="top"/>
      <protection locked="0"/>
    </xf>
    <xf numFmtId="0" fontId="6" fillId="3" borderId="11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4" fontId="16" fillId="0" borderId="0" xfId="0" applyNumberFormat="1" applyFont="1"/>
    <xf numFmtId="0" fontId="17" fillId="0" borderId="2" xfId="0" applyFont="1" applyBorder="1" applyAlignment="1">
      <alignment horizontal="left" vertical="center" indent="2"/>
    </xf>
  </cellXfs>
  <cellStyles count="9">
    <cellStyle name="Hipervínculo" xfId="1" builtinId="8"/>
    <cellStyle name="Millares 2" xfId="7"/>
    <cellStyle name="Normal" xfId="0" builtinId="0"/>
    <cellStyle name="Normal 2" xfId="3"/>
    <cellStyle name="Normal 2 2" xfId="4"/>
    <cellStyle name="Normal 3" xfId="2"/>
    <cellStyle name="Normal 3 2" xfId="8"/>
    <cellStyle name="Normal 3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5"/>
  <sheetViews>
    <sheetView showGridLines="0" tabSelected="1" zoomScale="145" zoomScaleNormal="145" workbookViewId="0">
      <selection activeCell="D11" sqref="D11"/>
    </sheetView>
  </sheetViews>
  <sheetFormatPr baseColWidth="10" defaultColWidth="12" defaultRowHeight="11.25" x14ac:dyDescent="0.2"/>
  <cols>
    <col min="1" max="1" width="17.33203125" style="1" customWidth="1"/>
    <col min="2" max="2" width="55.1640625" style="1" bestFit="1" customWidth="1"/>
    <col min="3" max="3" width="12" style="1"/>
    <col min="4" max="4" width="9.5" style="1" bestFit="1" customWidth="1"/>
    <col min="5" max="16384" width="12" style="1"/>
  </cols>
  <sheetData>
    <row r="1" spans="1:4" x14ac:dyDescent="0.2">
      <c r="A1" s="2" t="s">
        <v>138</v>
      </c>
      <c r="B1" s="3"/>
      <c r="C1" s="4" t="s">
        <v>0</v>
      </c>
      <c r="D1" s="77">
        <v>2025</v>
      </c>
    </row>
    <row r="2" spans="1:4" x14ac:dyDescent="0.2">
      <c r="A2" s="5" t="s">
        <v>1</v>
      </c>
      <c r="B2" s="6"/>
      <c r="C2" s="7" t="s">
        <v>2</v>
      </c>
      <c r="D2" s="78" t="s">
        <v>3</v>
      </c>
    </row>
    <row r="3" spans="1:4" x14ac:dyDescent="0.2">
      <c r="A3" s="5" t="s">
        <v>146</v>
      </c>
      <c r="B3" s="6"/>
      <c r="C3" s="7" t="s">
        <v>4</v>
      </c>
      <c r="D3" s="78">
        <v>1</v>
      </c>
    </row>
    <row r="4" spans="1:4" x14ac:dyDescent="0.2">
      <c r="A4" s="80" t="s">
        <v>5</v>
      </c>
      <c r="B4" s="81"/>
      <c r="C4" s="8"/>
      <c r="D4" s="9"/>
    </row>
    <row r="5" spans="1:4" x14ac:dyDescent="0.2">
      <c r="A5" s="10" t="s">
        <v>6</v>
      </c>
      <c r="B5" s="11" t="s">
        <v>7</v>
      </c>
    </row>
    <row r="6" spans="1:4" x14ac:dyDescent="0.2">
      <c r="A6" s="12"/>
      <c r="B6" s="13"/>
    </row>
    <row r="7" spans="1:4" x14ac:dyDescent="0.2">
      <c r="A7" s="14"/>
      <c r="B7" s="19" t="s">
        <v>8</v>
      </c>
    </row>
    <row r="8" spans="1:4" x14ac:dyDescent="0.2">
      <c r="A8" s="14"/>
      <c r="B8" s="15"/>
    </row>
    <row r="9" spans="1:4" x14ac:dyDescent="0.2">
      <c r="A9" s="24" t="s">
        <v>9</v>
      </c>
      <c r="B9" s="16" t="s">
        <v>10</v>
      </c>
    </row>
    <row r="10" spans="1:4" x14ac:dyDescent="0.2">
      <c r="A10" s="24" t="s">
        <v>11</v>
      </c>
      <c r="B10" s="16" t="s">
        <v>12</v>
      </c>
    </row>
    <row r="11" spans="1:4" x14ac:dyDescent="0.2">
      <c r="A11" s="24" t="s">
        <v>13</v>
      </c>
      <c r="B11" s="16" t="s">
        <v>14</v>
      </c>
    </row>
    <row r="12" spans="1:4" x14ac:dyDescent="0.2">
      <c r="A12" s="24" t="s">
        <v>15</v>
      </c>
      <c r="B12" s="16" t="s">
        <v>16</v>
      </c>
    </row>
    <row r="13" spans="1:4" x14ac:dyDescent="0.2">
      <c r="A13" s="24" t="s">
        <v>17</v>
      </c>
      <c r="B13" s="16" t="s">
        <v>18</v>
      </c>
    </row>
    <row r="14" spans="1:4" x14ac:dyDescent="0.2">
      <c r="A14" s="24" t="s">
        <v>19</v>
      </c>
      <c r="B14" s="16" t="s">
        <v>20</v>
      </c>
    </row>
    <row r="15" spans="1:4" ht="12" thickBot="1" x14ac:dyDescent="0.25">
      <c r="A15" s="17"/>
      <c r="B15" s="1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2"/>
  <sheetViews>
    <sheetView showGridLines="0" zoomScale="160" zoomScaleNormal="160" workbookViewId="0">
      <selection activeCell="C18" sqref="C1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832031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21">
        <f>'Notas de Disciplina Financiera'!D1</f>
        <v>2025</v>
      </c>
    </row>
    <row r="2" spans="1:6" x14ac:dyDescent="0.2">
      <c r="B2" s="82" t="s">
        <v>1</v>
      </c>
      <c r="C2" s="82"/>
      <c r="D2" s="82"/>
      <c r="E2" s="20" t="s">
        <v>2</v>
      </c>
      <c r="F2" s="21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Marzo de 2025</v>
      </c>
      <c r="C3" s="82"/>
      <c r="D3" s="82"/>
      <c r="E3" s="20" t="s">
        <v>4</v>
      </c>
      <c r="F3" s="21">
        <f>'Notas de Disciplina Financiera'!D3</f>
        <v>1</v>
      </c>
    </row>
    <row r="5" spans="1:6" x14ac:dyDescent="0.2">
      <c r="B5" s="23"/>
      <c r="C5" s="23" t="s">
        <v>10</v>
      </c>
    </row>
    <row r="7" spans="1:6" x14ac:dyDescent="0.2">
      <c r="B7" s="1" t="s">
        <v>21</v>
      </c>
    </row>
    <row r="8" spans="1:6" x14ac:dyDescent="0.2">
      <c r="B8" s="25" t="s">
        <v>22</v>
      </c>
    </row>
    <row r="9" spans="1:6" x14ac:dyDescent="0.2">
      <c r="A9" s="22"/>
    </row>
    <row r="12" spans="1:6" x14ac:dyDescent="0.2">
      <c r="B12" s="49" t="s">
        <v>139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68"/>
  <sheetViews>
    <sheetView showGridLines="0" zoomScaleNormal="100" workbookViewId="0">
      <selection activeCell="B37" sqref="B37"/>
    </sheetView>
  </sheetViews>
  <sheetFormatPr baseColWidth="10" defaultColWidth="12" defaultRowHeight="12" x14ac:dyDescent="0.2"/>
  <cols>
    <col min="1" max="1" width="2.6640625" style="53" customWidth="1"/>
    <col min="2" max="2" width="83.33203125" style="53" customWidth="1"/>
    <col min="3" max="9" width="17.5" style="53" customWidth="1"/>
    <col min="10" max="16384" width="12" style="53"/>
  </cols>
  <sheetData>
    <row r="1" spans="1:9" x14ac:dyDescent="0.2">
      <c r="B1" s="88" t="str">
        <f>'Notas de Disciplina Financiera'!A1</f>
        <v xml:space="preserve"> Sistema para el Desarrollo Integral de la Familia del Municipio de Guanajuato, Gto.</v>
      </c>
      <c r="C1" s="88"/>
      <c r="D1" s="88"/>
      <c r="E1" s="54" t="s">
        <v>0</v>
      </c>
      <c r="F1" s="55">
        <f>'Notas de Disciplina Financiera'!D1</f>
        <v>2025</v>
      </c>
    </row>
    <row r="2" spans="1:9" x14ac:dyDescent="0.2">
      <c r="B2" s="88" t="s">
        <v>1</v>
      </c>
      <c r="C2" s="88"/>
      <c r="D2" s="88"/>
      <c r="E2" s="54" t="s">
        <v>2</v>
      </c>
      <c r="F2" s="55" t="str">
        <f>'Notas de Disciplina Financiera'!D2</f>
        <v>Trimestral</v>
      </c>
    </row>
    <row r="3" spans="1:9" x14ac:dyDescent="0.2">
      <c r="B3" s="88" t="str">
        <f>'Notas de Disciplina Financiera'!A3</f>
        <v>Correspondiente del 01 de Enero al 31 de Marzo de 2025</v>
      </c>
      <c r="C3" s="88"/>
      <c r="D3" s="88"/>
      <c r="E3" s="54" t="s">
        <v>4</v>
      </c>
      <c r="F3" s="55">
        <f>'Notas de Disciplina Financiera'!D3</f>
        <v>1</v>
      </c>
    </row>
    <row r="5" spans="1:9" x14ac:dyDescent="0.2">
      <c r="B5" s="56" t="s">
        <v>23</v>
      </c>
    </row>
    <row r="6" spans="1:9" x14ac:dyDescent="0.2">
      <c r="B6" s="89" t="str">
        <f>B1</f>
        <v xml:space="preserve"> Sistema para el Desarrollo Integral de la Familia del Municipio de Guanajuato, Gto.</v>
      </c>
      <c r="C6" s="89"/>
      <c r="D6" s="89"/>
      <c r="E6" s="89"/>
      <c r="F6" s="89"/>
      <c r="G6" s="89"/>
      <c r="H6" s="89"/>
      <c r="I6" s="89"/>
    </row>
    <row r="7" spans="1:9" x14ac:dyDescent="0.2">
      <c r="B7" s="83" t="s">
        <v>24</v>
      </c>
      <c r="C7" s="83"/>
      <c r="D7" s="83"/>
      <c r="E7" s="83"/>
      <c r="F7" s="83"/>
      <c r="G7" s="83"/>
      <c r="H7" s="83"/>
      <c r="I7" s="83"/>
    </row>
    <row r="8" spans="1:9" x14ac:dyDescent="0.2">
      <c r="B8" s="83" t="s">
        <v>25</v>
      </c>
      <c r="C8" s="83"/>
      <c r="D8" s="83"/>
      <c r="E8" s="83"/>
      <c r="F8" s="83"/>
      <c r="G8" s="83"/>
      <c r="H8" s="83"/>
      <c r="I8" s="83"/>
    </row>
    <row r="9" spans="1:9" x14ac:dyDescent="0.2">
      <c r="B9" s="83" t="str">
        <f>B3</f>
        <v>Correspondiente del 01 de Enero al 31 de Marzo de 2025</v>
      </c>
      <c r="C9" s="83"/>
      <c r="D9" s="83"/>
      <c r="E9" s="83"/>
      <c r="F9" s="83"/>
      <c r="G9" s="83"/>
      <c r="H9" s="83"/>
      <c r="I9" s="83"/>
    </row>
    <row r="10" spans="1:9" ht="11.45" customHeight="1" x14ac:dyDescent="0.2">
      <c r="B10" s="84" t="s">
        <v>26</v>
      </c>
      <c r="C10" s="84"/>
      <c r="D10" s="84"/>
      <c r="E10" s="84"/>
      <c r="F10" s="84"/>
      <c r="G10" s="84"/>
      <c r="H10" s="84"/>
      <c r="I10" s="84"/>
    </row>
    <row r="11" spans="1:9" x14ac:dyDescent="0.2">
      <c r="B11" s="57"/>
      <c r="C11" s="57"/>
      <c r="D11" s="85" t="s">
        <v>27</v>
      </c>
      <c r="E11" s="86"/>
      <c r="F11" s="86"/>
      <c r="G11" s="86"/>
      <c r="H11" s="87"/>
      <c r="I11" s="57"/>
    </row>
    <row r="12" spans="1:9" ht="24" x14ac:dyDescent="0.2">
      <c r="B12" s="58" t="s">
        <v>28</v>
      </c>
      <c r="C12" s="58" t="s">
        <v>29</v>
      </c>
      <c r="D12" s="59" t="s">
        <v>30</v>
      </c>
      <c r="E12" s="59" t="s">
        <v>31</v>
      </c>
      <c r="F12" s="59" t="s">
        <v>144</v>
      </c>
      <c r="G12" s="59" t="s">
        <v>32</v>
      </c>
      <c r="H12" s="59" t="s">
        <v>33</v>
      </c>
      <c r="I12" s="58" t="s">
        <v>34</v>
      </c>
    </row>
    <row r="13" spans="1:9" x14ac:dyDescent="0.2">
      <c r="A13" s="60"/>
      <c r="B13" s="61" t="s">
        <v>35</v>
      </c>
      <c r="C13" s="74">
        <f>C14+C22+C191+C32+C42+C52+C62+C66+C74+C78</f>
        <v>38843448.189999998</v>
      </c>
      <c r="D13" s="74">
        <f t="shared" ref="D13:I13" si="0">D14+D22+D191+D32+D42+D52+D62+D66+D74+D78</f>
        <v>4359206.6500000004</v>
      </c>
      <c r="E13" s="74">
        <f t="shared" si="0"/>
        <v>0</v>
      </c>
      <c r="F13" s="74">
        <f t="shared" si="0"/>
        <v>0</v>
      </c>
      <c r="G13" s="74">
        <f t="shared" si="0"/>
        <v>0</v>
      </c>
      <c r="H13" s="74">
        <f t="shared" si="0"/>
        <v>4359206.6500000004</v>
      </c>
      <c r="I13" s="74">
        <f t="shared" si="0"/>
        <v>43202654.840000004</v>
      </c>
    </row>
    <row r="14" spans="1:9" x14ac:dyDescent="0.2">
      <c r="B14" s="62" t="s">
        <v>36</v>
      </c>
      <c r="C14" s="75">
        <f>SUM(C15:C21)</f>
        <v>28228044.960000001</v>
      </c>
      <c r="D14" s="75">
        <f t="shared" ref="D14:I14" si="1">SUM(D15:D21)</f>
        <v>2835018.52</v>
      </c>
      <c r="E14" s="75">
        <f t="shared" si="1"/>
        <v>0</v>
      </c>
      <c r="F14" s="75">
        <f t="shared" si="1"/>
        <v>0</v>
      </c>
      <c r="G14" s="75">
        <f t="shared" si="1"/>
        <v>0</v>
      </c>
      <c r="H14" s="75">
        <f>D14-E14+F14-G14</f>
        <v>2835018.52</v>
      </c>
      <c r="I14" s="75">
        <f t="shared" si="1"/>
        <v>31063063.48</v>
      </c>
    </row>
    <row r="15" spans="1:9" x14ac:dyDescent="0.2">
      <c r="B15" s="63" t="s">
        <v>37</v>
      </c>
      <c r="C15" s="75">
        <v>10601552.52</v>
      </c>
      <c r="D15" s="76">
        <v>791925.15</v>
      </c>
      <c r="E15" s="76">
        <v>0</v>
      </c>
      <c r="F15" s="76">
        <v>0</v>
      </c>
      <c r="G15" s="76">
        <v>0</v>
      </c>
      <c r="H15" s="75">
        <f t="shared" ref="H15:H51" si="2">D15-E15+F15-G15</f>
        <v>791925.15</v>
      </c>
      <c r="I15" s="76">
        <f>C15+H15</f>
        <v>11393477.67</v>
      </c>
    </row>
    <row r="16" spans="1:9" x14ac:dyDescent="0.2">
      <c r="B16" s="63" t="s">
        <v>38</v>
      </c>
      <c r="C16" s="75">
        <v>2062329.5</v>
      </c>
      <c r="D16" s="76">
        <v>508680</v>
      </c>
      <c r="E16" s="76">
        <v>0</v>
      </c>
      <c r="F16" s="76">
        <v>0</v>
      </c>
      <c r="G16" s="76">
        <v>0</v>
      </c>
      <c r="H16" s="75">
        <f t="shared" si="2"/>
        <v>508680</v>
      </c>
      <c r="I16" s="76">
        <f t="shared" ref="I16:I54" si="3">C16+H16</f>
        <v>2571009.5</v>
      </c>
    </row>
    <row r="17" spans="2:9" x14ac:dyDescent="0.2">
      <c r="B17" s="63" t="s">
        <v>39</v>
      </c>
      <c r="C17" s="75">
        <v>2519348.2999999998</v>
      </c>
      <c r="D17" s="76">
        <v>200305</v>
      </c>
      <c r="E17" s="76">
        <v>0</v>
      </c>
      <c r="F17" s="76">
        <v>0</v>
      </c>
      <c r="G17" s="76">
        <v>0</v>
      </c>
      <c r="H17" s="75">
        <f t="shared" si="2"/>
        <v>200305</v>
      </c>
      <c r="I17" s="76">
        <f t="shared" si="3"/>
        <v>2719653.3</v>
      </c>
    </row>
    <row r="18" spans="2:9" x14ac:dyDescent="0.2">
      <c r="B18" s="63" t="s">
        <v>40</v>
      </c>
      <c r="C18" s="75">
        <v>4635292.4800000004</v>
      </c>
      <c r="D18" s="76">
        <v>1115211.3700000001</v>
      </c>
      <c r="E18" s="76">
        <v>0</v>
      </c>
      <c r="F18" s="76">
        <v>0</v>
      </c>
      <c r="G18" s="76">
        <v>0</v>
      </c>
      <c r="H18" s="75">
        <f t="shared" si="2"/>
        <v>1115211.3700000001</v>
      </c>
      <c r="I18" s="76">
        <f t="shared" si="3"/>
        <v>5750503.8500000006</v>
      </c>
    </row>
    <row r="19" spans="2:9" x14ac:dyDescent="0.2">
      <c r="B19" s="63" t="s">
        <v>41</v>
      </c>
      <c r="C19" s="75">
        <v>7909522.1600000001</v>
      </c>
      <c r="D19" s="76">
        <v>218897</v>
      </c>
      <c r="E19" s="76">
        <v>0</v>
      </c>
      <c r="F19" s="76">
        <v>0</v>
      </c>
      <c r="G19" s="76">
        <v>0</v>
      </c>
      <c r="H19" s="75">
        <f t="shared" si="2"/>
        <v>218897</v>
      </c>
      <c r="I19" s="76">
        <f t="shared" si="3"/>
        <v>8128419.1600000001</v>
      </c>
    </row>
    <row r="20" spans="2:9" x14ac:dyDescent="0.2">
      <c r="B20" s="63" t="s">
        <v>42</v>
      </c>
      <c r="C20" s="75">
        <v>500000</v>
      </c>
      <c r="D20" s="76">
        <v>0</v>
      </c>
      <c r="E20" s="76">
        <v>0</v>
      </c>
      <c r="F20" s="76">
        <v>0</v>
      </c>
      <c r="G20" s="76">
        <v>0</v>
      </c>
      <c r="H20" s="75">
        <f t="shared" si="2"/>
        <v>0</v>
      </c>
      <c r="I20" s="76">
        <f t="shared" si="3"/>
        <v>500000</v>
      </c>
    </row>
    <row r="21" spans="2:9" x14ac:dyDescent="0.2">
      <c r="B21" s="63" t="s">
        <v>43</v>
      </c>
      <c r="C21" s="75">
        <v>0</v>
      </c>
      <c r="D21" s="76">
        <v>0</v>
      </c>
      <c r="E21" s="76">
        <v>0</v>
      </c>
      <c r="F21" s="76">
        <v>0</v>
      </c>
      <c r="G21" s="76">
        <v>0</v>
      </c>
      <c r="H21" s="75">
        <f t="shared" si="2"/>
        <v>0</v>
      </c>
      <c r="I21" s="76">
        <f t="shared" si="3"/>
        <v>0</v>
      </c>
    </row>
    <row r="22" spans="2:9" s="56" customFormat="1" x14ac:dyDescent="0.2">
      <c r="B22" s="102" t="s">
        <v>44</v>
      </c>
      <c r="C22" s="51">
        <f t="shared" ref="C22:I22" si="4">SUM(C23:C31)</f>
        <v>4362500</v>
      </c>
      <c r="D22" s="51">
        <f t="shared" si="4"/>
        <v>26299.84</v>
      </c>
      <c r="E22" s="51">
        <f t="shared" si="4"/>
        <v>0</v>
      </c>
      <c r="F22" s="51">
        <f t="shared" si="4"/>
        <v>0</v>
      </c>
      <c r="G22" s="51">
        <f t="shared" si="4"/>
        <v>0</v>
      </c>
      <c r="H22" s="51">
        <f t="shared" si="4"/>
        <v>26299.84</v>
      </c>
      <c r="I22" s="51">
        <f t="shared" si="4"/>
        <v>4388799.84</v>
      </c>
    </row>
    <row r="23" spans="2:9" x14ac:dyDescent="0.2">
      <c r="B23" s="63" t="s">
        <v>45</v>
      </c>
      <c r="C23" s="50">
        <v>636000</v>
      </c>
      <c r="D23" s="76">
        <v>13200</v>
      </c>
      <c r="E23" s="76">
        <v>0</v>
      </c>
      <c r="F23" s="76">
        <v>0</v>
      </c>
      <c r="G23" s="76">
        <v>0</v>
      </c>
      <c r="H23" s="75">
        <f t="shared" si="2"/>
        <v>13200</v>
      </c>
      <c r="I23" s="76">
        <f t="shared" si="3"/>
        <v>649200</v>
      </c>
    </row>
    <row r="24" spans="2:9" x14ac:dyDescent="0.2">
      <c r="B24" s="63" t="s">
        <v>46</v>
      </c>
      <c r="C24" s="50">
        <v>1443000</v>
      </c>
      <c r="D24" s="76">
        <v>13099.84</v>
      </c>
      <c r="E24" s="76">
        <v>0</v>
      </c>
      <c r="F24" s="76">
        <v>0</v>
      </c>
      <c r="G24" s="76">
        <v>0</v>
      </c>
      <c r="H24" s="75">
        <f t="shared" si="2"/>
        <v>13099.84</v>
      </c>
      <c r="I24" s="76">
        <f t="shared" si="3"/>
        <v>1456099.84</v>
      </c>
    </row>
    <row r="25" spans="2:9" x14ac:dyDescent="0.2">
      <c r="B25" s="63" t="s">
        <v>47</v>
      </c>
      <c r="C25" s="50">
        <v>1000000</v>
      </c>
      <c r="D25" s="76">
        <v>0</v>
      </c>
      <c r="E25" s="76">
        <v>0</v>
      </c>
      <c r="F25" s="76">
        <v>0</v>
      </c>
      <c r="G25" s="76">
        <v>0</v>
      </c>
      <c r="H25" s="75">
        <f t="shared" si="2"/>
        <v>0</v>
      </c>
      <c r="I25" s="76">
        <f t="shared" si="3"/>
        <v>1000000</v>
      </c>
    </row>
    <row r="26" spans="2:9" x14ac:dyDescent="0.2">
      <c r="B26" s="63" t="s">
        <v>48</v>
      </c>
      <c r="C26" s="50">
        <v>88000</v>
      </c>
      <c r="D26" s="76">
        <v>0</v>
      </c>
      <c r="E26" s="76">
        <v>0</v>
      </c>
      <c r="F26" s="76">
        <v>0</v>
      </c>
      <c r="G26" s="76">
        <v>0</v>
      </c>
      <c r="H26" s="75">
        <f t="shared" si="2"/>
        <v>0</v>
      </c>
      <c r="I26" s="76">
        <f t="shared" si="3"/>
        <v>88000</v>
      </c>
    </row>
    <row r="27" spans="2:9" x14ac:dyDescent="0.2">
      <c r="B27" s="63" t="s">
        <v>49</v>
      </c>
      <c r="C27" s="50">
        <v>34000</v>
      </c>
      <c r="D27" s="76">
        <v>0</v>
      </c>
      <c r="E27" s="76">
        <v>0</v>
      </c>
      <c r="F27" s="76">
        <v>0</v>
      </c>
      <c r="G27" s="76">
        <v>0</v>
      </c>
      <c r="H27" s="75">
        <f t="shared" si="2"/>
        <v>0</v>
      </c>
      <c r="I27" s="76">
        <f t="shared" si="3"/>
        <v>34000</v>
      </c>
    </row>
    <row r="28" spans="2:9" x14ac:dyDescent="0.2">
      <c r="B28" s="63" t="s">
        <v>50</v>
      </c>
      <c r="C28" s="50">
        <v>740000</v>
      </c>
      <c r="D28" s="76">
        <v>0</v>
      </c>
      <c r="E28" s="76">
        <v>0</v>
      </c>
      <c r="F28" s="76">
        <v>0</v>
      </c>
      <c r="G28" s="76">
        <v>0</v>
      </c>
      <c r="H28" s="75">
        <f t="shared" si="2"/>
        <v>0</v>
      </c>
      <c r="I28" s="76">
        <f t="shared" si="3"/>
        <v>740000</v>
      </c>
    </row>
    <row r="29" spans="2:9" x14ac:dyDescent="0.2">
      <c r="B29" s="63" t="s">
        <v>51</v>
      </c>
      <c r="C29" s="50">
        <v>305000</v>
      </c>
      <c r="D29" s="76">
        <v>0</v>
      </c>
      <c r="E29" s="76">
        <v>0</v>
      </c>
      <c r="F29" s="76">
        <v>0</v>
      </c>
      <c r="G29" s="76">
        <v>0</v>
      </c>
      <c r="H29" s="75">
        <f t="shared" si="2"/>
        <v>0</v>
      </c>
      <c r="I29" s="76">
        <f t="shared" si="3"/>
        <v>305000</v>
      </c>
    </row>
    <row r="30" spans="2:9" x14ac:dyDescent="0.2">
      <c r="B30" s="63" t="s">
        <v>52</v>
      </c>
      <c r="C30" s="50">
        <v>0</v>
      </c>
      <c r="D30" s="76">
        <v>0</v>
      </c>
      <c r="E30" s="76">
        <v>0</v>
      </c>
      <c r="F30" s="76">
        <v>0</v>
      </c>
      <c r="G30" s="76">
        <v>0</v>
      </c>
      <c r="H30" s="75">
        <f t="shared" si="2"/>
        <v>0</v>
      </c>
      <c r="I30" s="76">
        <f t="shared" si="3"/>
        <v>0</v>
      </c>
    </row>
    <row r="31" spans="2:9" x14ac:dyDescent="0.2">
      <c r="B31" s="63" t="s">
        <v>53</v>
      </c>
      <c r="C31" s="50">
        <v>116500</v>
      </c>
      <c r="D31" s="76">
        <v>0</v>
      </c>
      <c r="E31" s="76">
        <v>0</v>
      </c>
      <c r="F31" s="76">
        <v>0</v>
      </c>
      <c r="G31" s="76">
        <v>0</v>
      </c>
      <c r="H31" s="75">
        <f t="shared" si="2"/>
        <v>0</v>
      </c>
      <c r="I31" s="76">
        <f t="shared" si="3"/>
        <v>116500</v>
      </c>
    </row>
    <row r="32" spans="2:9" s="56" customFormat="1" x14ac:dyDescent="0.2">
      <c r="B32" s="102" t="s">
        <v>54</v>
      </c>
      <c r="C32" s="51">
        <f>SUM(C33:C41)</f>
        <v>3229376.07</v>
      </c>
      <c r="D32" s="51">
        <f t="shared" ref="D32:I32" si="5">SUM(D33:D41)</f>
        <v>117588.29</v>
      </c>
      <c r="E32" s="51">
        <f t="shared" si="5"/>
        <v>0</v>
      </c>
      <c r="F32" s="51">
        <f t="shared" si="5"/>
        <v>0</v>
      </c>
      <c r="G32" s="51">
        <f t="shared" si="5"/>
        <v>0</v>
      </c>
      <c r="H32" s="51">
        <f t="shared" si="5"/>
        <v>117588.29</v>
      </c>
      <c r="I32" s="51">
        <f t="shared" si="5"/>
        <v>3346964.3599999994</v>
      </c>
    </row>
    <row r="33" spans="2:9" x14ac:dyDescent="0.2">
      <c r="B33" s="63" t="s">
        <v>55</v>
      </c>
      <c r="C33" s="50">
        <v>965736.07</v>
      </c>
      <c r="D33" s="76">
        <v>0</v>
      </c>
      <c r="E33" s="76">
        <v>0</v>
      </c>
      <c r="F33" s="76">
        <v>0</v>
      </c>
      <c r="G33" s="76">
        <v>0</v>
      </c>
      <c r="H33" s="75">
        <f t="shared" si="2"/>
        <v>0</v>
      </c>
      <c r="I33" s="76">
        <f t="shared" si="3"/>
        <v>965736.07</v>
      </c>
    </row>
    <row r="34" spans="2:9" x14ac:dyDescent="0.2">
      <c r="B34" s="63" t="s">
        <v>56</v>
      </c>
      <c r="C34" s="50">
        <v>43000</v>
      </c>
      <c r="D34" s="76">
        <v>0</v>
      </c>
      <c r="E34" s="76">
        <v>0</v>
      </c>
      <c r="F34" s="76">
        <v>0</v>
      </c>
      <c r="G34" s="76">
        <v>0</v>
      </c>
      <c r="H34" s="75">
        <f t="shared" si="2"/>
        <v>0</v>
      </c>
      <c r="I34" s="76">
        <f t="shared" si="3"/>
        <v>43000</v>
      </c>
    </row>
    <row r="35" spans="2:9" x14ac:dyDescent="0.2">
      <c r="B35" s="63" t="s">
        <v>57</v>
      </c>
      <c r="C35" s="50">
        <v>178000</v>
      </c>
      <c r="D35" s="76">
        <v>0</v>
      </c>
      <c r="E35" s="76">
        <v>0</v>
      </c>
      <c r="F35" s="76">
        <v>0</v>
      </c>
      <c r="G35" s="76">
        <v>0</v>
      </c>
      <c r="H35" s="75">
        <f t="shared" si="2"/>
        <v>0</v>
      </c>
      <c r="I35" s="76">
        <f t="shared" si="3"/>
        <v>178000</v>
      </c>
    </row>
    <row r="36" spans="2:9" x14ac:dyDescent="0.2">
      <c r="B36" s="63" t="s">
        <v>58</v>
      </c>
      <c r="C36" s="50">
        <v>173000</v>
      </c>
      <c r="D36" s="76">
        <v>0</v>
      </c>
      <c r="E36" s="76">
        <v>0</v>
      </c>
      <c r="F36" s="76">
        <v>0</v>
      </c>
      <c r="G36" s="76">
        <v>0</v>
      </c>
      <c r="H36" s="75">
        <f t="shared" si="2"/>
        <v>0</v>
      </c>
      <c r="I36" s="76">
        <f t="shared" si="3"/>
        <v>173000</v>
      </c>
    </row>
    <row r="37" spans="2:9" x14ac:dyDescent="0.2">
      <c r="B37" s="63" t="s">
        <v>59</v>
      </c>
      <c r="C37" s="50">
        <v>960527.16</v>
      </c>
      <c r="D37" s="76">
        <v>117588.29</v>
      </c>
      <c r="E37" s="76">
        <v>0</v>
      </c>
      <c r="F37" s="76">
        <v>0</v>
      </c>
      <c r="G37" s="76">
        <v>0</v>
      </c>
      <c r="H37" s="75">
        <f t="shared" si="2"/>
        <v>117588.29</v>
      </c>
      <c r="I37" s="76">
        <f t="shared" si="3"/>
        <v>1078115.45</v>
      </c>
    </row>
    <row r="38" spans="2:9" x14ac:dyDescent="0.2">
      <c r="B38" s="63" t="s">
        <v>60</v>
      </c>
      <c r="C38" s="50">
        <v>50000</v>
      </c>
      <c r="D38" s="76">
        <v>0</v>
      </c>
      <c r="E38" s="76">
        <v>0</v>
      </c>
      <c r="F38" s="76">
        <v>0</v>
      </c>
      <c r="G38" s="76">
        <v>0</v>
      </c>
      <c r="H38" s="75">
        <f t="shared" si="2"/>
        <v>0</v>
      </c>
      <c r="I38" s="76">
        <f t="shared" si="3"/>
        <v>50000</v>
      </c>
    </row>
    <row r="39" spans="2:9" x14ac:dyDescent="0.2">
      <c r="B39" s="63" t="s">
        <v>61</v>
      </c>
      <c r="C39" s="50">
        <v>10000</v>
      </c>
      <c r="D39" s="76">
        <v>0</v>
      </c>
      <c r="E39" s="76">
        <v>0</v>
      </c>
      <c r="F39" s="76">
        <v>0</v>
      </c>
      <c r="G39" s="76">
        <v>0</v>
      </c>
      <c r="H39" s="75">
        <f t="shared" si="2"/>
        <v>0</v>
      </c>
      <c r="I39" s="76">
        <f t="shared" si="3"/>
        <v>10000</v>
      </c>
    </row>
    <row r="40" spans="2:9" x14ac:dyDescent="0.2">
      <c r="B40" s="63" t="s">
        <v>62</v>
      </c>
      <c r="C40" s="50">
        <v>234637.52</v>
      </c>
      <c r="D40" s="76">
        <v>0</v>
      </c>
      <c r="E40" s="76">
        <v>0</v>
      </c>
      <c r="F40" s="76">
        <v>0</v>
      </c>
      <c r="G40" s="76">
        <v>0</v>
      </c>
      <c r="H40" s="75">
        <f t="shared" si="2"/>
        <v>0</v>
      </c>
      <c r="I40" s="76">
        <f t="shared" si="3"/>
        <v>234637.52</v>
      </c>
    </row>
    <row r="41" spans="2:9" x14ac:dyDescent="0.2">
      <c r="B41" s="63" t="s">
        <v>63</v>
      </c>
      <c r="C41" s="50">
        <v>614475.31999999995</v>
      </c>
      <c r="D41" s="76">
        <v>0</v>
      </c>
      <c r="E41" s="76">
        <v>0</v>
      </c>
      <c r="F41" s="76">
        <v>0</v>
      </c>
      <c r="G41" s="76">
        <v>0</v>
      </c>
      <c r="H41" s="75">
        <f t="shared" si="2"/>
        <v>0</v>
      </c>
      <c r="I41" s="76">
        <f t="shared" si="3"/>
        <v>614475.31999999995</v>
      </c>
    </row>
    <row r="42" spans="2:9" s="56" customFormat="1" x14ac:dyDescent="0.2">
      <c r="B42" s="102" t="s">
        <v>64</v>
      </c>
      <c r="C42" s="51">
        <f>SUM(C43:C51)</f>
        <v>2413527.16</v>
      </c>
      <c r="D42" s="51">
        <f t="shared" ref="D42:I42" si="6">SUM(D43:D51)</f>
        <v>250000</v>
      </c>
      <c r="E42" s="51">
        <f t="shared" si="6"/>
        <v>0</v>
      </c>
      <c r="F42" s="51">
        <f t="shared" si="6"/>
        <v>0</v>
      </c>
      <c r="G42" s="51">
        <f t="shared" si="6"/>
        <v>0</v>
      </c>
      <c r="H42" s="51">
        <f t="shared" si="6"/>
        <v>250000</v>
      </c>
      <c r="I42" s="51">
        <f t="shared" si="6"/>
        <v>2663527.16</v>
      </c>
    </row>
    <row r="43" spans="2:9" x14ac:dyDescent="0.2">
      <c r="B43" s="63" t="s">
        <v>65</v>
      </c>
      <c r="C43" s="50">
        <v>0</v>
      </c>
      <c r="D43" s="76">
        <v>0</v>
      </c>
      <c r="E43" s="76">
        <v>0</v>
      </c>
      <c r="F43" s="76">
        <v>0</v>
      </c>
      <c r="G43" s="76">
        <v>0</v>
      </c>
      <c r="H43" s="75">
        <f t="shared" si="2"/>
        <v>0</v>
      </c>
      <c r="I43" s="76">
        <f t="shared" si="3"/>
        <v>0</v>
      </c>
    </row>
    <row r="44" spans="2:9" x14ac:dyDescent="0.2">
      <c r="B44" s="63" t="s">
        <v>66</v>
      </c>
      <c r="C44" s="50">
        <v>0</v>
      </c>
      <c r="D44" s="76">
        <v>0</v>
      </c>
      <c r="E44" s="76">
        <v>0</v>
      </c>
      <c r="F44" s="76">
        <v>0</v>
      </c>
      <c r="G44" s="76">
        <v>0</v>
      </c>
      <c r="H44" s="75">
        <f t="shared" si="2"/>
        <v>0</v>
      </c>
      <c r="I44" s="76">
        <f t="shared" si="3"/>
        <v>0</v>
      </c>
    </row>
    <row r="45" spans="2:9" x14ac:dyDescent="0.2">
      <c r="B45" s="63" t="s">
        <v>67</v>
      </c>
      <c r="C45" s="50">
        <v>0</v>
      </c>
      <c r="D45" s="76">
        <v>0</v>
      </c>
      <c r="E45" s="76">
        <v>0</v>
      </c>
      <c r="F45" s="76">
        <v>0</v>
      </c>
      <c r="G45" s="76">
        <v>0</v>
      </c>
      <c r="H45" s="75">
        <f t="shared" si="2"/>
        <v>0</v>
      </c>
      <c r="I45" s="76">
        <f t="shared" si="3"/>
        <v>0</v>
      </c>
    </row>
    <row r="46" spans="2:9" x14ac:dyDescent="0.2">
      <c r="B46" s="63" t="s">
        <v>68</v>
      </c>
      <c r="C46" s="50">
        <v>1923527.16</v>
      </c>
      <c r="D46" s="76">
        <v>250000</v>
      </c>
      <c r="E46" s="76">
        <v>0</v>
      </c>
      <c r="F46" s="76">
        <v>0</v>
      </c>
      <c r="G46" s="76">
        <v>0</v>
      </c>
      <c r="H46" s="75">
        <f t="shared" si="2"/>
        <v>250000</v>
      </c>
      <c r="I46" s="76">
        <f t="shared" si="3"/>
        <v>2173527.16</v>
      </c>
    </row>
    <row r="47" spans="2:9" x14ac:dyDescent="0.2">
      <c r="B47" s="63" t="s">
        <v>69</v>
      </c>
      <c r="C47" s="50">
        <v>490000</v>
      </c>
      <c r="D47" s="76">
        <v>0</v>
      </c>
      <c r="E47" s="76">
        <v>0</v>
      </c>
      <c r="F47" s="76">
        <v>0</v>
      </c>
      <c r="G47" s="76">
        <v>0</v>
      </c>
      <c r="H47" s="75">
        <f t="shared" si="2"/>
        <v>0</v>
      </c>
      <c r="I47" s="76">
        <f t="shared" si="3"/>
        <v>490000</v>
      </c>
    </row>
    <row r="48" spans="2:9" x14ac:dyDescent="0.2">
      <c r="B48" s="63" t="s">
        <v>70</v>
      </c>
      <c r="C48" s="50">
        <v>0</v>
      </c>
      <c r="D48" s="76">
        <v>0</v>
      </c>
      <c r="E48" s="76">
        <v>0</v>
      </c>
      <c r="F48" s="76">
        <v>0</v>
      </c>
      <c r="G48" s="76">
        <v>0</v>
      </c>
      <c r="H48" s="75">
        <f t="shared" si="2"/>
        <v>0</v>
      </c>
      <c r="I48" s="76">
        <f t="shared" si="3"/>
        <v>0</v>
      </c>
    </row>
    <row r="49" spans="2:9" x14ac:dyDescent="0.2">
      <c r="B49" s="63" t="s">
        <v>71</v>
      </c>
      <c r="C49" s="50">
        <v>0</v>
      </c>
      <c r="D49" s="76">
        <v>0</v>
      </c>
      <c r="E49" s="76">
        <v>0</v>
      </c>
      <c r="F49" s="76">
        <v>0</v>
      </c>
      <c r="G49" s="76">
        <v>0</v>
      </c>
      <c r="H49" s="75">
        <f t="shared" si="2"/>
        <v>0</v>
      </c>
      <c r="I49" s="76">
        <f t="shared" si="3"/>
        <v>0</v>
      </c>
    </row>
    <row r="50" spans="2:9" x14ac:dyDescent="0.2">
      <c r="B50" s="63" t="s">
        <v>72</v>
      </c>
      <c r="C50" s="50">
        <v>0</v>
      </c>
      <c r="D50" s="76">
        <v>0</v>
      </c>
      <c r="E50" s="76">
        <v>0</v>
      </c>
      <c r="F50" s="76">
        <v>0</v>
      </c>
      <c r="G50" s="76">
        <v>0</v>
      </c>
      <c r="H50" s="75">
        <f t="shared" si="2"/>
        <v>0</v>
      </c>
      <c r="I50" s="76">
        <f t="shared" si="3"/>
        <v>0</v>
      </c>
    </row>
    <row r="51" spans="2:9" x14ac:dyDescent="0.2">
      <c r="B51" s="63" t="s">
        <v>73</v>
      </c>
      <c r="C51" s="50">
        <v>0</v>
      </c>
      <c r="D51" s="76">
        <v>0</v>
      </c>
      <c r="E51" s="76">
        <v>0</v>
      </c>
      <c r="F51" s="76">
        <v>0</v>
      </c>
      <c r="G51" s="76">
        <v>0</v>
      </c>
      <c r="H51" s="75">
        <f t="shared" si="2"/>
        <v>0</v>
      </c>
      <c r="I51" s="76">
        <f t="shared" si="3"/>
        <v>0</v>
      </c>
    </row>
    <row r="52" spans="2:9" s="56" customFormat="1" x14ac:dyDescent="0.2">
      <c r="B52" s="102" t="s">
        <v>74</v>
      </c>
      <c r="C52" s="51">
        <f>SUM(C53:C61)</f>
        <v>10000</v>
      </c>
      <c r="D52" s="51">
        <f t="shared" ref="D52:I52" si="7">SUM(D53:D61)</f>
        <v>1130300</v>
      </c>
      <c r="E52" s="51">
        <f t="shared" si="7"/>
        <v>0</v>
      </c>
      <c r="F52" s="51">
        <f t="shared" si="7"/>
        <v>0</v>
      </c>
      <c r="G52" s="51">
        <f t="shared" si="7"/>
        <v>0</v>
      </c>
      <c r="H52" s="51">
        <f t="shared" si="7"/>
        <v>1130300</v>
      </c>
      <c r="I52" s="51">
        <f t="shared" si="7"/>
        <v>1140300</v>
      </c>
    </row>
    <row r="53" spans="2:9" x14ac:dyDescent="0.2">
      <c r="B53" s="63" t="s">
        <v>75</v>
      </c>
      <c r="C53" s="50">
        <v>10000</v>
      </c>
      <c r="D53" s="76">
        <v>130300</v>
      </c>
      <c r="E53" s="76">
        <v>0</v>
      </c>
      <c r="F53" s="76">
        <v>0</v>
      </c>
      <c r="G53" s="76">
        <v>0</v>
      </c>
      <c r="H53" s="75">
        <f t="shared" ref="H53:H56" si="8">D53-E53+F53-G53</f>
        <v>130300</v>
      </c>
      <c r="I53" s="76">
        <f t="shared" si="3"/>
        <v>140300</v>
      </c>
    </row>
    <row r="54" spans="2:9" x14ac:dyDescent="0.2">
      <c r="B54" s="63" t="s">
        <v>76</v>
      </c>
      <c r="C54" s="50">
        <v>0</v>
      </c>
      <c r="D54" s="76">
        <v>0</v>
      </c>
      <c r="E54" s="76">
        <v>0</v>
      </c>
      <c r="F54" s="76">
        <v>0</v>
      </c>
      <c r="G54" s="76">
        <v>0</v>
      </c>
      <c r="H54" s="75">
        <f t="shared" si="8"/>
        <v>0</v>
      </c>
      <c r="I54" s="76">
        <f t="shared" si="3"/>
        <v>0</v>
      </c>
    </row>
    <row r="55" spans="2:9" x14ac:dyDescent="0.2">
      <c r="B55" s="63" t="s">
        <v>77</v>
      </c>
      <c r="C55" s="50">
        <v>0</v>
      </c>
      <c r="D55" s="76">
        <v>0</v>
      </c>
      <c r="E55" s="76">
        <v>0</v>
      </c>
      <c r="F55" s="76">
        <v>0</v>
      </c>
      <c r="G55" s="76">
        <v>0</v>
      </c>
      <c r="H55" s="64">
        <v>0</v>
      </c>
      <c r="I55" s="76">
        <f t="shared" ref="I55:I61" si="9">C55+H55</f>
        <v>0</v>
      </c>
    </row>
    <row r="56" spans="2:9" x14ac:dyDescent="0.2">
      <c r="B56" s="63" t="s">
        <v>78</v>
      </c>
      <c r="C56" s="50">
        <v>0</v>
      </c>
      <c r="D56" s="76">
        <v>1000000</v>
      </c>
      <c r="E56" s="76">
        <v>0</v>
      </c>
      <c r="F56" s="76">
        <v>0</v>
      </c>
      <c r="G56" s="76">
        <v>0</v>
      </c>
      <c r="H56" s="75">
        <f t="shared" si="8"/>
        <v>1000000</v>
      </c>
      <c r="I56" s="76">
        <f t="shared" si="9"/>
        <v>1000000</v>
      </c>
    </row>
    <row r="57" spans="2:9" x14ac:dyDescent="0.2">
      <c r="B57" s="63" t="s">
        <v>79</v>
      </c>
      <c r="C57" s="50">
        <v>0</v>
      </c>
      <c r="D57" s="76">
        <v>0</v>
      </c>
      <c r="E57" s="76">
        <v>0</v>
      </c>
      <c r="F57" s="76">
        <v>0</v>
      </c>
      <c r="G57" s="76">
        <v>0</v>
      </c>
      <c r="H57" s="64">
        <v>0</v>
      </c>
      <c r="I57" s="76">
        <f t="shared" si="9"/>
        <v>0</v>
      </c>
    </row>
    <row r="58" spans="2:9" x14ac:dyDescent="0.2">
      <c r="B58" s="63" t="s">
        <v>80</v>
      </c>
      <c r="C58" s="50">
        <v>0</v>
      </c>
      <c r="D58" s="76">
        <v>0</v>
      </c>
      <c r="E58" s="76">
        <v>0</v>
      </c>
      <c r="F58" s="76">
        <v>0</v>
      </c>
      <c r="G58" s="76">
        <v>0</v>
      </c>
      <c r="H58" s="64">
        <v>0</v>
      </c>
      <c r="I58" s="76">
        <f t="shared" si="9"/>
        <v>0</v>
      </c>
    </row>
    <row r="59" spans="2:9" x14ac:dyDescent="0.2">
      <c r="B59" s="63" t="s">
        <v>81</v>
      </c>
      <c r="C59" s="50">
        <v>0</v>
      </c>
      <c r="D59" s="76">
        <v>0</v>
      </c>
      <c r="E59" s="76">
        <v>0</v>
      </c>
      <c r="F59" s="76">
        <v>0</v>
      </c>
      <c r="G59" s="76">
        <v>0</v>
      </c>
      <c r="H59" s="64">
        <v>0</v>
      </c>
      <c r="I59" s="76">
        <f t="shared" si="9"/>
        <v>0</v>
      </c>
    </row>
    <row r="60" spans="2:9" x14ac:dyDescent="0.2">
      <c r="B60" s="63" t="s">
        <v>82</v>
      </c>
      <c r="C60" s="50">
        <v>0</v>
      </c>
      <c r="D60" s="76">
        <v>0</v>
      </c>
      <c r="E60" s="76">
        <v>0</v>
      </c>
      <c r="F60" s="76">
        <v>0</v>
      </c>
      <c r="G60" s="76">
        <v>0</v>
      </c>
      <c r="H60" s="64">
        <v>0</v>
      </c>
      <c r="I60" s="76">
        <f t="shared" si="9"/>
        <v>0</v>
      </c>
    </row>
    <row r="61" spans="2:9" x14ac:dyDescent="0.2">
      <c r="B61" s="63" t="s">
        <v>83</v>
      </c>
      <c r="C61" s="50">
        <v>0</v>
      </c>
      <c r="D61" s="76">
        <v>0</v>
      </c>
      <c r="E61" s="76">
        <v>0</v>
      </c>
      <c r="F61" s="76">
        <v>0</v>
      </c>
      <c r="G61" s="76">
        <v>0</v>
      </c>
      <c r="H61" s="64">
        <v>0</v>
      </c>
      <c r="I61" s="76">
        <f t="shared" si="9"/>
        <v>0</v>
      </c>
    </row>
    <row r="62" spans="2:9" s="56" customFormat="1" x14ac:dyDescent="0.2">
      <c r="B62" s="102" t="s">
        <v>84</v>
      </c>
      <c r="C62" s="51">
        <f>SUM(C63:C65)</f>
        <v>0</v>
      </c>
      <c r="D62" s="51">
        <f t="shared" ref="D62:I62" si="10">SUM(D63:D65)</f>
        <v>0</v>
      </c>
      <c r="E62" s="51">
        <f t="shared" si="10"/>
        <v>0</v>
      </c>
      <c r="F62" s="51">
        <f t="shared" si="10"/>
        <v>0</v>
      </c>
      <c r="G62" s="51">
        <f t="shared" si="10"/>
        <v>0</v>
      </c>
      <c r="H62" s="51">
        <f t="shared" si="10"/>
        <v>0</v>
      </c>
      <c r="I62" s="51">
        <f t="shared" si="10"/>
        <v>0</v>
      </c>
    </row>
    <row r="63" spans="2:9" x14ac:dyDescent="0.2">
      <c r="B63" s="63" t="s">
        <v>85</v>
      </c>
      <c r="C63" s="50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76">
        <f t="shared" ref="I63:I65" si="11">C63+H63</f>
        <v>0</v>
      </c>
    </row>
    <row r="64" spans="2:9" x14ac:dyDescent="0.2">
      <c r="B64" s="63" t="s">
        <v>86</v>
      </c>
      <c r="C64" s="50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76">
        <f t="shared" si="11"/>
        <v>0</v>
      </c>
    </row>
    <row r="65" spans="2:9" x14ac:dyDescent="0.2">
      <c r="B65" s="63" t="s">
        <v>87</v>
      </c>
      <c r="C65" s="50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76">
        <f t="shared" si="11"/>
        <v>0</v>
      </c>
    </row>
    <row r="66" spans="2:9" s="56" customFormat="1" x14ac:dyDescent="0.2">
      <c r="B66" s="102" t="s">
        <v>88</v>
      </c>
      <c r="C66" s="51">
        <f>SUM(C67:C73)</f>
        <v>600000</v>
      </c>
      <c r="D66" s="51">
        <f t="shared" ref="D66:I66" si="12">SUM(D67:D73)</f>
        <v>0</v>
      </c>
      <c r="E66" s="51">
        <f t="shared" si="12"/>
        <v>0</v>
      </c>
      <c r="F66" s="51">
        <f t="shared" si="12"/>
        <v>0</v>
      </c>
      <c r="G66" s="51">
        <f t="shared" si="12"/>
        <v>0</v>
      </c>
      <c r="H66" s="51">
        <f t="shared" si="12"/>
        <v>0</v>
      </c>
      <c r="I66" s="51">
        <f t="shared" si="12"/>
        <v>600000</v>
      </c>
    </row>
    <row r="67" spans="2:9" x14ac:dyDescent="0.2">
      <c r="B67" s="63" t="s">
        <v>89</v>
      </c>
      <c r="C67" s="5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76">
        <f t="shared" ref="I67:I73" si="13">C67+H67</f>
        <v>0</v>
      </c>
    </row>
    <row r="68" spans="2:9" x14ac:dyDescent="0.2">
      <c r="B68" s="63" t="s">
        <v>90</v>
      </c>
      <c r="C68" s="50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76">
        <f t="shared" si="13"/>
        <v>0</v>
      </c>
    </row>
    <row r="69" spans="2:9" x14ac:dyDescent="0.2">
      <c r="B69" s="63" t="s">
        <v>91</v>
      </c>
      <c r="C69" s="50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76">
        <f t="shared" si="13"/>
        <v>0</v>
      </c>
    </row>
    <row r="70" spans="2:9" x14ac:dyDescent="0.2">
      <c r="B70" s="63" t="s">
        <v>92</v>
      </c>
      <c r="C70" s="50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76">
        <f t="shared" si="13"/>
        <v>0</v>
      </c>
    </row>
    <row r="71" spans="2:9" x14ac:dyDescent="0.2">
      <c r="B71" s="63" t="s">
        <v>93</v>
      </c>
      <c r="C71" s="50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76">
        <f t="shared" si="13"/>
        <v>0</v>
      </c>
    </row>
    <row r="72" spans="2:9" x14ac:dyDescent="0.2">
      <c r="B72" s="63" t="s">
        <v>94</v>
      </c>
      <c r="C72" s="50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76">
        <f t="shared" si="13"/>
        <v>0</v>
      </c>
    </row>
    <row r="73" spans="2:9" x14ac:dyDescent="0.2">
      <c r="B73" s="63" t="s">
        <v>95</v>
      </c>
      <c r="C73" s="50">
        <v>600000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76">
        <f t="shared" si="13"/>
        <v>600000</v>
      </c>
    </row>
    <row r="74" spans="2:9" s="56" customFormat="1" x14ac:dyDescent="0.2">
      <c r="B74" s="102" t="s">
        <v>96</v>
      </c>
      <c r="C74" s="51">
        <f>SUM(C75:C77)</f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9" x14ac:dyDescent="0.2">
      <c r="B75" s="63" t="s">
        <v>97</v>
      </c>
      <c r="C75" s="50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</row>
    <row r="76" spans="2:9" x14ac:dyDescent="0.2">
      <c r="B76" s="63" t="s">
        <v>98</v>
      </c>
      <c r="C76" s="50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 x14ac:dyDescent="0.2">
      <c r="B77" s="63" t="s">
        <v>99</v>
      </c>
      <c r="C77" s="50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 s="56" customFormat="1" x14ac:dyDescent="0.2">
      <c r="B78" s="102" t="s">
        <v>100</v>
      </c>
      <c r="C78" s="51">
        <f>SUM(C79:C85)</f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9" x14ac:dyDescent="0.2">
      <c r="B79" s="63" t="s">
        <v>101</v>
      </c>
      <c r="C79" s="50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</row>
    <row r="80" spans="2:9" x14ac:dyDescent="0.2">
      <c r="B80" s="63" t="s">
        <v>102</v>
      </c>
      <c r="C80" s="50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 x14ac:dyDescent="0.2">
      <c r="B81" s="63" t="s">
        <v>103</v>
      </c>
      <c r="C81" s="50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 x14ac:dyDescent="0.2">
      <c r="B82" s="63" t="s">
        <v>104</v>
      </c>
      <c r="C82" s="5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 x14ac:dyDescent="0.2">
      <c r="B83" s="63" t="s">
        <v>105</v>
      </c>
      <c r="C83" s="50">
        <v>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x14ac:dyDescent="0.2">
      <c r="B84" s="63" t="s">
        <v>106</v>
      </c>
      <c r="C84" s="50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 x14ac:dyDescent="0.2">
      <c r="B85" s="63" t="s">
        <v>107</v>
      </c>
      <c r="C85" s="50">
        <v>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 x14ac:dyDescent="0.2">
      <c r="B86" s="66"/>
      <c r="C86" s="52"/>
      <c r="D86" s="64"/>
      <c r="E86" s="64"/>
      <c r="F86" s="64"/>
      <c r="G86" s="64"/>
      <c r="H86" s="64"/>
      <c r="I86" s="64"/>
    </row>
    <row r="87" spans="2:9" x14ac:dyDescent="0.2">
      <c r="B87" s="67" t="s">
        <v>108</v>
      </c>
      <c r="C87" s="51">
        <f>C88+C96+C106+C116+C126+C136+C140+C148+C152</f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 x14ac:dyDescent="0.2">
      <c r="B88" s="62" t="s">
        <v>36</v>
      </c>
      <c r="C88" s="50">
        <f>SUM(C89:C95)</f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 x14ac:dyDescent="0.2">
      <c r="B89" s="63" t="s">
        <v>37</v>
      </c>
      <c r="C89" s="50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 x14ac:dyDescent="0.2">
      <c r="B90" s="63" t="s">
        <v>38</v>
      </c>
      <c r="C90" s="50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 x14ac:dyDescent="0.2">
      <c r="B91" s="63" t="s">
        <v>39</v>
      </c>
      <c r="C91" s="50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 x14ac:dyDescent="0.2">
      <c r="B92" s="63" t="s">
        <v>40</v>
      </c>
      <c r="C92" s="50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 x14ac:dyDescent="0.2">
      <c r="B93" s="63" t="s">
        <v>41</v>
      </c>
      <c r="C93" s="50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 x14ac:dyDescent="0.2">
      <c r="B94" s="63" t="s">
        <v>42</v>
      </c>
      <c r="C94" s="50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 x14ac:dyDescent="0.2">
      <c r="B95" s="63" t="s">
        <v>43</v>
      </c>
      <c r="C95" s="50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 s="56" customFormat="1" x14ac:dyDescent="0.2">
      <c r="B96" s="102" t="s">
        <v>44</v>
      </c>
      <c r="C96" s="51">
        <f>SUM(C97:C105)</f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 x14ac:dyDescent="0.2">
      <c r="B97" s="63" t="s">
        <v>45</v>
      </c>
      <c r="C97" s="50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 x14ac:dyDescent="0.2">
      <c r="B98" s="63" t="s">
        <v>46</v>
      </c>
      <c r="C98" s="50">
        <v>0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 x14ac:dyDescent="0.2">
      <c r="B99" s="63" t="s">
        <v>47</v>
      </c>
      <c r="C99" s="50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  <row r="100" spans="2:9" x14ac:dyDescent="0.2">
      <c r="B100" s="63" t="s">
        <v>48</v>
      </c>
      <c r="C100" s="50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</row>
    <row r="101" spans="2:9" x14ac:dyDescent="0.2">
      <c r="B101" s="68" t="s">
        <v>49</v>
      </c>
      <c r="C101" s="50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</row>
    <row r="102" spans="2:9" x14ac:dyDescent="0.2">
      <c r="B102" s="63" t="s">
        <v>50</v>
      </c>
      <c r="C102" s="50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</row>
    <row r="103" spans="2:9" x14ac:dyDescent="0.2">
      <c r="B103" s="63" t="s">
        <v>51</v>
      </c>
      <c r="C103" s="50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</row>
    <row r="104" spans="2:9" x14ac:dyDescent="0.2">
      <c r="B104" s="63" t="s">
        <v>52</v>
      </c>
      <c r="C104" s="50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</row>
    <row r="105" spans="2:9" x14ac:dyDescent="0.2">
      <c r="B105" s="63" t="s">
        <v>53</v>
      </c>
      <c r="C105" s="50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</row>
    <row r="106" spans="2:9" s="56" customFormat="1" x14ac:dyDescent="0.2">
      <c r="B106" s="102" t="s">
        <v>54</v>
      </c>
      <c r="C106" s="51">
        <f>SUM(C107:C115)</f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</row>
    <row r="107" spans="2:9" x14ac:dyDescent="0.2">
      <c r="B107" s="63" t="s">
        <v>55</v>
      </c>
      <c r="C107" s="50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</row>
    <row r="108" spans="2:9" x14ac:dyDescent="0.2">
      <c r="B108" s="63" t="s">
        <v>56</v>
      </c>
      <c r="C108" s="50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</row>
    <row r="109" spans="2:9" x14ac:dyDescent="0.2">
      <c r="B109" s="63" t="s">
        <v>57</v>
      </c>
      <c r="C109" s="50"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</row>
    <row r="110" spans="2:9" x14ac:dyDescent="0.2">
      <c r="B110" s="63" t="s">
        <v>58</v>
      </c>
      <c r="C110" s="50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</row>
    <row r="111" spans="2:9" x14ac:dyDescent="0.2">
      <c r="B111" s="63" t="s">
        <v>59</v>
      </c>
      <c r="C111" s="50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</row>
    <row r="112" spans="2:9" x14ac:dyDescent="0.2">
      <c r="B112" s="63" t="s">
        <v>60</v>
      </c>
      <c r="C112" s="50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</row>
    <row r="113" spans="2:9" x14ac:dyDescent="0.2">
      <c r="B113" s="63" t="s">
        <v>61</v>
      </c>
      <c r="C113" s="50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</row>
    <row r="114" spans="2:9" x14ac:dyDescent="0.2">
      <c r="B114" s="63" t="s">
        <v>62</v>
      </c>
      <c r="C114" s="50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</row>
    <row r="115" spans="2:9" x14ac:dyDescent="0.2">
      <c r="B115" s="63" t="s">
        <v>63</v>
      </c>
      <c r="C115" s="50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</row>
    <row r="116" spans="2:9" s="56" customFormat="1" x14ac:dyDescent="0.2">
      <c r="B116" s="102" t="s">
        <v>64</v>
      </c>
      <c r="C116" s="51">
        <f>SUM(C117:C125)</f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</row>
    <row r="117" spans="2:9" x14ac:dyDescent="0.2">
      <c r="B117" s="63" t="s">
        <v>65</v>
      </c>
      <c r="C117" s="50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</row>
    <row r="118" spans="2:9" x14ac:dyDescent="0.2">
      <c r="B118" s="63" t="s">
        <v>66</v>
      </c>
      <c r="C118" s="50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</row>
    <row r="119" spans="2:9" x14ac:dyDescent="0.2">
      <c r="B119" s="63" t="s">
        <v>67</v>
      </c>
      <c r="C119" s="50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</row>
    <row r="120" spans="2:9" x14ac:dyDescent="0.2">
      <c r="B120" s="63" t="s">
        <v>68</v>
      </c>
      <c r="C120" s="50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</row>
    <row r="121" spans="2:9" x14ac:dyDescent="0.2">
      <c r="B121" s="63" t="s">
        <v>69</v>
      </c>
      <c r="C121" s="50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</row>
    <row r="122" spans="2:9" x14ac:dyDescent="0.2">
      <c r="B122" s="63" t="s">
        <v>70</v>
      </c>
      <c r="C122" s="50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</row>
    <row r="123" spans="2:9" x14ac:dyDescent="0.2">
      <c r="B123" s="63" t="s">
        <v>71</v>
      </c>
      <c r="C123" s="50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</row>
    <row r="124" spans="2:9" x14ac:dyDescent="0.2">
      <c r="B124" s="63" t="s">
        <v>72</v>
      </c>
      <c r="C124" s="50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</row>
    <row r="125" spans="2:9" x14ac:dyDescent="0.2">
      <c r="B125" s="63" t="s">
        <v>73</v>
      </c>
      <c r="C125" s="50">
        <v>0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</row>
    <row r="126" spans="2:9" s="56" customFormat="1" x14ac:dyDescent="0.2">
      <c r="B126" s="102" t="s">
        <v>74</v>
      </c>
      <c r="C126" s="51">
        <f>SUM(C127:C135)</f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</row>
    <row r="127" spans="2:9" x14ac:dyDescent="0.2">
      <c r="B127" s="63" t="s">
        <v>75</v>
      </c>
      <c r="C127" s="50">
        <v>0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</row>
    <row r="128" spans="2:9" x14ac:dyDescent="0.2">
      <c r="B128" s="63" t="s">
        <v>76</v>
      </c>
      <c r="C128" s="50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64">
        <v>0</v>
      </c>
    </row>
    <row r="129" spans="2:9" x14ac:dyDescent="0.2">
      <c r="B129" s="63" t="s">
        <v>77</v>
      </c>
      <c r="C129" s="50">
        <v>0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</row>
    <row r="130" spans="2:9" x14ac:dyDescent="0.2">
      <c r="B130" s="63" t="s">
        <v>78</v>
      </c>
      <c r="C130" s="50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</row>
    <row r="131" spans="2:9" x14ac:dyDescent="0.2">
      <c r="B131" s="63" t="s">
        <v>79</v>
      </c>
      <c r="C131" s="50">
        <v>0</v>
      </c>
      <c r="D131" s="64">
        <v>0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</row>
    <row r="132" spans="2:9" x14ac:dyDescent="0.2">
      <c r="B132" s="63" t="s">
        <v>80</v>
      </c>
      <c r="C132" s="50">
        <v>0</v>
      </c>
      <c r="D132" s="64">
        <v>0</v>
      </c>
      <c r="E132" s="64">
        <v>0</v>
      </c>
      <c r="F132" s="64">
        <v>0</v>
      </c>
      <c r="G132" s="64">
        <v>0</v>
      </c>
      <c r="H132" s="64">
        <v>0</v>
      </c>
      <c r="I132" s="64">
        <v>0</v>
      </c>
    </row>
    <row r="133" spans="2:9" x14ac:dyDescent="0.2">
      <c r="B133" s="63" t="s">
        <v>81</v>
      </c>
      <c r="C133" s="50">
        <v>0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</row>
    <row r="134" spans="2:9" x14ac:dyDescent="0.2">
      <c r="B134" s="63" t="s">
        <v>82</v>
      </c>
      <c r="C134" s="50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</row>
    <row r="135" spans="2:9" x14ac:dyDescent="0.2">
      <c r="B135" s="63" t="s">
        <v>83</v>
      </c>
      <c r="C135" s="50">
        <v>0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</row>
    <row r="136" spans="2:9" s="56" customFormat="1" x14ac:dyDescent="0.2">
      <c r="B136" s="102" t="s">
        <v>84</v>
      </c>
      <c r="C136" s="51">
        <f>SUM(C137:C139)</f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</row>
    <row r="137" spans="2:9" x14ac:dyDescent="0.2">
      <c r="B137" s="63" t="s">
        <v>85</v>
      </c>
      <c r="C137" s="50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</row>
    <row r="138" spans="2:9" x14ac:dyDescent="0.2">
      <c r="B138" s="63" t="s">
        <v>86</v>
      </c>
      <c r="C138" s="50">
        <v>0</v>
      </c>
      <c r="D138" s="64">
        <v>0</v>
      </c>
      <c r="E138" s="64">
        <v>0</v>
      </c>
      <c r="F138" s="64">
        <v>0</v>
      </c>
      <c r="G138" s="64">
        <v>0</v>
      </c>
      <c r="H138" s="64">
        <v>0</v>
      </c>
      <c r="I138" s="64">
        <v>0</v>
      </c>
    </row>
    <row r="139" spans="2:9" x14ac:dyDescent="0.2">
      <c r="B139" s="63" t="s">
        <v>87</v>
      </c>
      <c r="C139" s="50">
        <v>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</row>
    <row r="140" spans="2:9" s="56" customFormat="1" x14ac:dyDescent="0.2">
      <c r="B140" s="102" t="s">
        <v>88</v>
      </c>
      <c r="C140" s="51">
        <f>SUM(C141:C145,C146:C147)</f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</row>
    <row r="141" spans="2:9" x14ac:dyDescent="0.2">
      <c r="B141" s="63" t="s">
        <v>89</v>
      </c>
      <c r="C141" s="50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</row>
    <row r="142" spans="2:9" x14ac:dyDescent="0.2">
      <c r="B142" s="63" t="s">
        <v>90</v>
      </c>
      <c r="C142" s="50">
        <v>0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</row>
    <row r="143" spans="2:9" x14ac:dyDescent="0.2">
      <c r="B143" s="63" t="s">
        <v>91</v>
      </c>
      <c r="C143" s="50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</row>
    <row r="144" spans="2:9" x14ac:dyDescent="0.2">
      <c r="B144" s="63" t="s">
        <v>92</v>
      </c>
      <c r="C144" s="50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</row>
    <row r="145" spans="2:9" x14ac:dyDescent="0.2">
      <c r="B145" s="63" t="s">
        <v>93</v>
      </c>
      <c r="C145" s="50">
        <v>0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</row>
    <row r="146" spans="2:9" x14ac:dyDescent="0.2">
      <c r="B146" s="63" t="s">
        <v>94</v>
      </c>
      <c r="C146" s="50">
        <v>0</v>
      </c>
      <c r="D146" s="64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</row>
    <row r="147" spans="2:9" x14ac:dyDescent="0.2">
      <c r="B147" s="63" t="s">
        <v>95</v>
      </c>
      <c r="C147" s="50">
        <v>0</v>
      </c>
      <c r="D147" s="64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</row>
    <row r="148" spans="2:9" s="56" customFormat="1" x14ac:dyDescent="0.2">
      <c r="B148" s="102" t="s">
        <v>96</v>
      </c>
      <c r="C148" s="51">
        <f>SUM(C149:C151)</f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</row>
    <row r="149" spans="2:9" x14ac:dyDescent="0.2">
      <c r="B149" s="63" t="s">
        <v>97</v>
      </c>
      <c r="C149" s="50">
        <v>0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</row>
    <row r="150" spans="2:9" x14ac:dyDescent="0.2">
      <c r="B150" s="63" t="s">
        <v>98</v>
      </c>
      <c r="C150" s="50">
        <v>0</v>
      </c>
      <c r="D150" s="64">
        <v>0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</row>
    <row r="151" spans="2:9" x14ac:dyDescent="0.2">
      <c r="B151" s="63" t="s">
        <v>99</v>
      </c>
      <c r="C151" s="50">
        <v>0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</row>
    <row r="152" spans="2:9" s="56" customFormat="1" x14ac:dyDescent="0.2">
      <c r="B152" s="102" t="s">
        <v>100</v>
      </c>
      <c r="C152" s="51">
        <f>SUM(C153:C159)</f>
        <v>0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</row>
    <row r="153" spans="2:9" x14ac:dyDescent="0.2">
      <c r="B153" s="63" t="s">
        <v>101</v>
      </c>
      <c r="C153" s="50">
        <v>0</v>
      </c>
      <c r="D153" s="64">
        <v>0</v>
      </c>
      <c r="E153" s="64">
        <v>0</v>
      </c>
      <c r="F153" s="64">
        <v>0</v>
      </c>
      <c r="G153" s="64">
        <v>0</v>
      </c>
      <c r="H153" s="64">
        <v>0</v>
      </c>
      <c r="I153" s="64">
        <v>0</v>
      </c>
    </row>
    <row r="154" spans="2:9" x14ac:dyDescent="0.2">
      <c r="B154" s="63" t="s">
        <v>102</v>
      </c>
      <c r="C154" s="50">
        <v>0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0</v>
      </c>
    </row>
    <row r="155" spans="2:9" x14ac:dyDescent="0.2">
      <c r="B155" s="63" t="s">
        <v>103</v>
      </c>
      <c r="C155" s="50">
        <v>0</v>
      </c>
      <c r="D155" s="64">
        <v>0</v>
      </c>
      <c r="E155" s="64">
        <v>0</v>
      </c>
      <c r="F155" s="64">
        <v>0</v>
      </c>
      <c r="G155" s="64">
        <v>0</v>
      </c>
      <c r="H155" s="64">
        <v>0</v>
      </c>
      <c r="I155" s="64">
        <v>0</v>
      </c>
    </row>
    <row r="156" spans="2:9" x14ac:dyDescent="0.2">
      <c r="B156" s="68" t="s">
        <v>104</v>
      </c>
      <c r="C156" s="50">
        <v>0</v>
      </c>
      <c r="D156" s="64">
        <v>0</v>
      </c>
      <c r="E156" s="64">
        <v>0</v>
      </c>
      <c r="F156" s="64">
        <v>0</v>
      </c>
      <c r="G156" s="64">
        <v>0</v>
      </c>
      <c r="H156" s="64">
        <v>0</v>
      </c>
      <c r="I156" s="64">
        <v>0</v>
      </c>
    </row>
    <row r="157" spans="2:9" x14ac:dyDescent="0.2">
      <c r="B157" s="63" t="s">
        <v>105</v>
      </c>
      <c r="C157" s="50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</row>
    <row r="158" spans="2:9" x14ac:dyDescent="0.2">
      <c r="B158" s="63" t="s">
        <v>106</v>
      </c>
      <c r="C158" s="50">
        <v>0</v>
      </c>
      <c r="D158" s="64">
        <v>0</v>
      </c>
      <c r="E158" s="64">
        <v>0</v>
      </c>
      <c r="F158" s="64">
        <v>0</v>
      </c>
      <c r="G158" s="64">
        <v>0</v>
      </c>
      <c r="H158" s="64">
        <v>0</v>
      </c>
      <c r="I158" s="64">
        <v>0</v>
      </c>
    </row>
    <row r="159" spans="2:9" x14ac:dyDescent="0.2">
      <c r="B159" s="63" t="s">
        <v>107</v>
      </c>
      <c r="C159" s="50">
        <v>0</v>
      </c>
      <c r="D159" s="64">
        <v>0</v>
      </c>
      <c r="E159" s="64">
        <v>0</v>
      </c>
      <c r="F159" s="64">
        <v>0</v>
      </c>
      <c r="G159" s="64">
        <v>0</v>
      </c>
      <c r="H159" s="64">
        <v>0</v>
      </c>
      <c r="I159" s="64">
        <v>0</v>
      </c>
    </row>
    <row r="160" spans="2:9" x14ac:dyDescent="0.2">
      <c r="B160" s="69"/>
      <c r="C160" s="52"/>
      <c r="D160" s="70"/>
      <c r="E160" s="70"/>
      <c r="F160" s="70"/>
      <c r="G160" s="70"/>
      <c r="H160" s="70"/>
      <c r="I160" s="70"/>
    </row>
    <row r="161" spans="2:9" x14ac:dyDescent="0.2">
      <c r="B161" s="71" t="s">
        <v>109</v>
      </c>
      <c r="C161" s="51">
        <f>C13+C87</f>
        <v>38843448.189999998</v>
      </c>
      <c r="D161" s="51">
        <f t="shared" ref="D161:I161" si="14">D13+D87</f>
        <v>4359206.6500000004</v>
      </c>
      <c r="E161" s="51">
        <f t="shared" si="14"/>
        <v>0</v>
      </c>
      <c r="F161" s="51">
        <f t="shared" si="14"/>
        <v>0</v>
      </c>
      <c r="G161" s="51">
        <f t="shared" si="14"/>
        <v>0</v>
      </c>
      <c r="H161" s="51">
        <f t="shared" si="14"/>
        <v>4359206.6500000004</v>
      </c>
      <c r="I161" s="51">
        <f t="shared" si="14"/>
        <v>43202654.840000004</v>
      </c>
    </row>
    <row r="162" spans="2:9" x14ac:dyDescent="0.2">
      <c r="B162" s="72"/>
      <c r="C162" s="73"/>
      <c r="D162" s="73"/>
      <c r="E162" s="73"/>
      <c r="F162" s="73"/>
      <c r="G162" s="73"/>
      <c r="H162" s="73"/>
      <c r="I162" s="73"/>
    </row>
    <row r="168" spans="2:9" x14ac:dyDescent="0.2">
      <c r="C168" s="101"/>
    </row>
  </sheetData>
  <protectedRanges>
    <protectedRange sqref="D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1"/>
  <sheetViews>
    <sheetView showGridLines="0" zoomScale="130" zoomScaleNormal="130" workbookViewId="0">
      <selection activeCell="I32" sqref="I3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2.5" style="1" customWidth="1"/>
    <col min="4" max="4" width="18.5" style="1" customWidth="1"/>
    <col min="5" max="5" width="13" style="1" bestFit="1" customWidth="1"/>
    <col min="6" max="6" width="13.83203125" style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21">
        <f>'Notas de Disciplina Financiera'!D1</f>
        <v>2025</v>
      </c>
    </row>
    <row r="2" spans="1:6" x14ac:dyDescent="0.2">
      <c r="B2" s="82" t="s">
        <v>1</v>
      </c>
      <c r="C2" s="82"/>
      <c r="D2" s="82"/>
      <c r="E2" s="20" t="s">
        <v>2</v>
      </c>
      <c r="F2" s="21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Marzo de 2025</v>
      </c>
      <c r="C3" s="82"/>
      <c r="D3" s="82"/>
      <c r="E3" s="20" t="s">
        <v>4</v>
      </c>
      <c r="F3" s="21">
        <f>'Notas de Disciplina Financiera'!D3</f>
        <v>1</v>
      </c>
    </row>
    <row r="5" spans="1:6" ht="12" thickBot="1" x14ac:dyDescent="0.25">
      <c r="C5" s="23" t="s">
        <v>110</v>
      </c>
    </row>
    <row r="6" spans="1:6" x14ac:dyDescent="0.2">
      <c r="B6" s="92" t="str">
        <f>B1</f>
        <v xml:space="preserve"> Sistema para el Desarrollo Integral de la Familia del Municipio de Guanajuato, Gto.</v>
      </c>
      <c r="C6" s="93"/>
      <c r="D6" s="93"/>
      <c r="E6" s="93"/>
      <c r="F6" s="94"/>
    </row>
    <row r="7" spans="1:6" x14ac:dyDescent="0.2">
      <c r="B7" s="95" t="s">
        <v>111</v>
      </c>
      <c r="C7" s="96"/>
      <c r="D7" s="96"/>
      <c r="E7" s="96"/>
      <c r="F7" s="97"/>
    </row>
    <row r="8" spans="1:6" x14ac:dyDescent="0.2">
      <c r="B8" s="98" t="s">
        <v>145</v>
      </c>
      <c r="C8" s="99"/>
      <c r="D8" s="99"/>
      <c r="E8" s="99"/>
      <c r="F8" s="100"/>
    </row>
    <row r="9" spans="1:6" ht="22.5" x14ac:dyDescent="0.2">
      <c r="B9" s="90" t="s">
        <v>112</v>
      </c>
      <c r="C9" s="91" t="s">
        <v>113</v>
      </c>
      <c r="D9" s="47" t="s">
        <v>114</v>
      </c>
      <c r="E9" s="47" t="s">
        <v>115</v>
      </c>
      <c r="F9" s="48" t="s">
        <v>116</v>
      </c>
    </row>
    <row r="10" spans="1:6" x14ac:dyDescent="0.2">
      <c r="A10" s="22"/>
      <c r="B10" s="90"/>
      <c r="C10" s="91"/>
      <c r="D10" s="47" t="s">
        <v>117</v>
      </c>
      <c r="E10" s="47" t="s">
        <v>118</v>
      </c>
      <c r="F10" s="48" t="s">
        <v>119</v>
      </c>
    </row>
    <row r="11" spans="1:6" x14ac:dyDescent="0.2">
      <c r="B11" s="32"/>
      <c r="C11" s="33" t="s">
        <v>120</v>
      </c>
      <c r="D11" s="34">
        <f>SUM(D12:D20)</f>
        <v>7370345.0599999987</v>
      </c>
      <c r="E11" s="34">
        <f t="shared" ref="E11:F11" si="0">SUM(E12:E20)</f>
        <v>7370345.0599999987</v>
      </c>
      <c r="F11" s="35">
        <f t="shared" si="0"/>
        <v>0</v>
      </c>
    </row>
    <row r="12" spans="1:6" x14ac:dyDescent="0.2">
      <c r="B12" s="36">
        <v>1000</v>
      </c>
      <c r="C12" s="37" t="s">
        <v>121</v>
      </c>
      <c r="D12" s="38">
        <v>5654083.2699999996</v>
      </c>
      <c r="E12" s="38">
        <v>5654083.2699999996</v>
      </c>
      <c r="F12" s="39">
        <f>D12-E12</f>
        <v>0</v>
      </c>
    </row>
    <row r="13" spans="1:6" x14ac:dyDescent="0.2">
      <c r="B13" s="36">
        <v>2000</v>
      </c>
      <c r="C13" s="37" t="s">
        <v>122</v>
      </c>
      <c r="D13" s="38">
        <v>496240.85</v>
      </c>
      <c r="E13" s="38">
        <v>496240.85</v>
      </c>
      <c r="F13" s="39">
        <f t="shared" ref="F13:F20" si="1">D13-E13</f>
        <v>0</v>
      </c>
    </row>
    <row r="14" spans="1:6" x14ac:dyDescent="0.2">
      <c r="B14" s="36">
        <v>3000</v>
      </c>
      <c r="C14" s="37" t="s">
        <v>123</v>
      </c>
      <c r="D14" s="38">
        <v>592450.47</v>
      </c>
      <c r="E14" s="38">
        <v>592450.47</v>
      </c>
      <c r="F14" s="39">
        <f t="shared" si="1"/>
        <v>0</v>
      </c>
    </row>
    <row r="15" spans="1:6" x14ac:dyDescent="0.2">
      <c r="B15" s="36">
        <v>4000</v>
      </c>
      <c r="C15" s="37" t="s">
        <v>124</v>
      </c>
      <c r="D15" s="38">
        <v>556786.48</v>
      </c>
      <c r="E15" s="38">
        <v>556786.48</v>
      </c>
      <c r="F15" s="39">
        <f t="shared" si="1"/>
        <v>0</v>
      </c>
    </row>
    <row r="16" spans="1:6" x14ac:dyDescent="0.2">
      <c r="B16" s="36">
        <v>5000</v>
      </c>
      <c r="C16" s="37" t="s">
        <v>125</v>
      </c>
      <c r="D16" s="38">
        <v>70783.990000000005</v>
      </c>
      <c r="E16" s="38">
        <v>70783.990000000005</v>
      </c>
      <c r="F16" s="39">
        <f t="shared" si="1"/>
        <v>0</v>
      </c>
    </row>
    <row r="17" spans="2:6" x14ac:dyDescent="0.2">
      <c r="B17" s="36">
        <v>6000</v>
      </c>
      <c r="C17" s="37" t="s">
        <v>126</v>
      </c>
      <c r="D17" s="38">
        <v>0</v>
      </c>
      <c r="E17" s="38">
        <v>0</v>
      </c>
      <c r="F17" s="39">
        <f t="shared" si="1"/>
        <v>0</v>
      </c>
    </row>
    <row r="18" spans="2:6" x14ac:dyDescent="0.2">
      <c r="B18" s="36">
        <v>7000</v>
      </c>
      <c r="C18" s="37" t="s">
        <v>127</v>
      </c>
      <c r="D18" s="38">
        <v>0</v>
      </c>
      <c r="E18" s="38">
        <v>0</v>
      </c>
      <c r="F18" s="39">
        <f t="shared" si="1"/>
        <v>0</v>
      </c>
    </row>
    <row r="19" spans="2:6" x14ac:dyDescent="0.2">
      <c r="B19" s="36">
        <v>8000</v>
      </c>
      <c r="C19" s="37" t="s">
        <v>128</v>
      </c>
      <c r="D19" s="38">
        <v>0</v>
      </c>
      <c r="E19" s="38">
        <v>0</v>
      </c>
      <c r="F19" s="39">
        <f t="shared" si="1"/>
        <v>0</v>
      </c>
    </row>
    <row r="20" spans="2:6" x14ac:dyDescent="0.2">
      <c r="B20" s="36">
        <v>9000</v>
      </c>
      <c r="C20" s="37" t="s">
        <v>129</v>
      </c>
      <c r="D20" s="38">
        <v>0</v>
      </c>
      <c r="E20" s="38">
        <v>0</v>
      </c>
      <c r="F20" s="39">
        <f t="shared" si="1"/>
        <v>0</v>
      </c>
    </row>
    <row r="21" spans="2:6" x14ac:dyDescent="0.2">
      <c r="B21" s="36"/>
      <c r="C21" s="40" t="s">
        <v>130</v>
      </c>
      <c r="D21" s="41">
        <f>SUM(D22:D30)</f>
        <v>0</v>
      </c>
      <c r="E21" s="41">
        <f t="shared" ref="E21:F21" si="2">SUM(E22:E30)</f>
        <v>0</v>
      </c>
      <c r="F21" s="42">
        <f t="shared" si="2"/>
        <v>0</v>
      </c>
    </row>
    <row r="22" spans="2:6" x14ac:dyDescent="0.2">
      <c r="B22" s="36">
        <v>1000</v>
      </c>
      <c r="C22" s="37" t="s">
        <v>121</v>
      </c>
      <c r="D22" s="38">
        <v>0</v>
      </c>
      <c r="E22" s="38">
        <v>0</v>
      </c>
      <c r="F22" s="39">
        <v>0</v>
      </c>
    </row>
    <row r="23" spans="2:6" x14ac:dyDescent="0.2">
      <c r="B23" s="36">
        <v>2000</v>
      </c>
      <c r="C23" s="37" t="s">
        <v>122</v>
      </c>
      <c r="D23" s="38">
        <v>0</v>
      </c>
      <c r="E23" s="38">
        <v>0</v>
      </c>
      <c r="F23" s="39">
        <v>0</v>
      </c>
    </row>
    <row r="24" spans="2:6" x14ac:dyDescent="0.2">
      <c r="B24" s="36">
        <v>3000</v>
      </c>
      <c r="C24" s="37" t="s">
        <v>123</v>
      </c>
      <c r="D24" s="38">
        <v>0</v>
      </c>
      <c r="E24" s="38">
        <v>0</v>
      </c>
      <c r="F24" s="39">
        <v>0</v>
      </c>
    </row>
    <row r="25" spans="2:6" x14ac:dyDescent="0.2">
      <c r="B25" s="36">
        <v>4000</v>
      </c>
      <c r="C25" s="37" t="s">
        <v>124</v>
      </c>
      <c r="D25" s="38">
        <v>0</v>
      </c>
      <c r="E25" s="38">
        <v>0</v>
      </c>
      <c r="F25" s="39">
        <v>0</v>
      </c>
    </row>
    <row r="26" spans="2:6" x14ac:dyDescent="0.2">
      <c r="B26" s="36">
        <v>5000</v>
      </c>
      <c r="C26" s="37" t="s">
        <v>125</v>
      </c>
      <c r="D26" s="38">
        <v>0</v>
      </c>
      <c r="E26" s="38">
        <v>0</v>
      </c>
      <c r="F26" s="39">
        <v>0</v>
      </c>
    </row>
    <row r="27" spans="2:6" x14ac:dyDescent="0.2">
      <c r="B27" s="36">
        <v>6000</v>
      </c>
      <c r="C27" s="37" t="s">
        <v>126</v>
      </c>
      <c r="D27" s="38">
        <v>0</v>
      </c>
      <c r="E27" s="38">
        <v>0</v>
      </c>
      <c r="F27" s="39">
        <v>0</v>
      </c>
    </row>
    <row r="28" spans="2:6" x14ac:dyDescent="0.2">
      <c r="B28" s="36">
        <v>7000</v>
      </c>
      <c r="C28" s="37" t="s">
        <v>127</v>
      </c>
      <c r="D28" s="38">
        <v>0</v>
      </c>
      <c r="E28" s="38">
        <v>0</v>
      </c>
      <c r="F28" s="39">
        <v>0</v>
      </c>
    </row>
    <row r="29" spans="2:6" x14ac:dyDescent="0.2">
      <c r="B29" s="36">
        <v>8000</v>
      </c>
      <c r="C29" s="37" t="s">
        <v>128</v>
      </c>
      <c r="D29" s="38">
        <v>0</v>
      </c>
      <c r="E29" s="38">
        <v>0</v>
      </c>
      <c r="F29" s="39">
        <v>0</v>
      </c>
    </row>
    <row r="30" spans="2:6" x14ac:dyDescent="0.2">
      <c r="B30" s="43">
        <v>9000</v>
      </c>
      <c r="C30" s="44" t="s">
        <v>129</v>
      </c>
      <c r="D30" s="45">
        <v>0</v>
      </c>
      <c r="E30" s="45">
        <v>0</v>
      </c>
      <c r="F30" s="46">
        <v>0</v>
      </c>
    </row>
    <row r="31" spans="2:6" ht="12" thickBot="1" x14ac:dyDescent="0.25">
      <c r="B31" s="28"/>
      <c r="C31" s="29" t="s">
        <v>33</v>
      </c>
      <c r="D31" s="30">
        <f>D11+D21</f>
        <v>7370345.0599999987</v>
      </c>
      <c r="E31" s="30">
        <f t="shared" ref="E31:F31" si="3">E11+E21</f>
        <v>7370345.0599999987</v>
      </c>
      <c r="F31" s="31">
        <f t="shared" si="3"/>
        <v>0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3"/>
  <sheetViews>
    <sheetView showGridLines="0" zoomScale="160" zoomScaleNormal="160" workbookViewId="0">
      <selection activeCell="C21" sqref="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6.16406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79">
        <f>'Notas de Disciplina Financiera'!D1</f>
        <v>2025</v>
      </c>
    </row>
    <row r="2" spans="1:6" x14ac:dyDescent="0.2">
      <c r="B2" s="82" t="s">
        <v>1</v>
      </c>
      <c r="C2" s="82"/>
      <c r="D2" s="82"/>
      <c r="E2" s="20" t="s">
        <v>2</v>
      </c>
      <c r="F2" s="79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Marzo de 2025</v>
      </c>
      <c r="C3" s="82"/>
      <c r="D3" s="82"/>
      <c r="E3" s="20" t="s">
        <v>4</v>
      </c>
      <c r="F3" s="79">
        <f>'Notas de Disciplina Financiera'!D3</f>
        <v>1</v>
      </c>
    </row>
    <row r="5" spans="1:6" x14ac:dyDescent="0.2">
      <c r="B5" s="23"/>
      <c r="C5" s="23" t="s">
        <v>16</v>
      </c>
    </row>
    <row r="7" spans="1:6" x14ac:dyDescent="0.2">
      <c r="B7" s="1" t="s">
        <v>131</v>
      </c>
    </row>
    <row r="8" spans="1:6" x14ac:dyDescent="0.2">
      <c r="B8" s="25" t="s">
        <v>132</v>
      </c>
    </row>
    <row r="9" spans="1:6" x14ac:dyDescent="0.2">
      <c r="A9" s="22"/>
      <c r="B9" s="27" t="s">
        <v>140</v>
      </c>
    </row>
    <row r="10" spans="1:6" x14ac:dyDescent="0.2">
      <c r="B10" s="27" t="s">
        <v>133</v>
      </c>
    </row>
    <row r="13" spans="1:6" x14ac:dyDescent="0.2">
      <c r="B13" s="49" t="s">
        <v>141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3"/>
  <sheetViews>
    <sheetView showGridLines="0" zoomScale="175" zoomScaleNormal="175" workbookViewId="0">
      <selection activeCell="F16" sqref="F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33203125" style="1" customWidth="1"/>
    <col min="5" max="5" width="13" style="1" bestFit="1" customWidth="1"/>
    <col min="6" max="6" width="9.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79">
        <f>'Notas de Disciplina Financiera'!D1</f>
        <v>2025</v>
      </c>
    </row>
    <row r="2" spans="1:6" x14ac:dyDescent="0.2">
      <c r="B2" s="82" t="s">
        <v>1</v>
      </c>
      <c r="C2" s="82"/>
      <c r="D2" s="82"/>
      <c r="E2" s="20" t="s">
        <v>2</v>
      </c>
      <c r="F2" s="79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Marzo de 2025</v>
      </c>
      <c r="C3" s="82"/>
      <c r="D3" s="82"/>
      <c r="E3" s="20" t="s">
        <v>4</v>
      </c>
      <c r="F3" s="79">
        <f>'Notas de Disciplina Financiera'!D3</f>
        <v>1</v>
      </c>
    </row>
    <row r="5" spans="1:6" x14ac:dyDescent="0.2">
      <c r="B5" s="23"/>
      <c r="C5" s="23" t="s">
        <v>18</v>
      </c>
    </row>
    <row r="7" spans="1:6" x14ac:dyDescent="0.2">
      <c r="B7" s="1" t="s">
        <v>131</v>
      </c>
    </row>
    <row r="8" spans="1:6" x14ac:dyDescent="0.2">
      <c r="B8" s="25" t="s">
        <v>134</v>
      </c>
    </row>
    <row r="9" spans="1:6" x14ac:dyDescent="0.2">
      <c r="A9" s="22"/>
      <c r="B9" s="26" t="s">
        <v>135</v>
      </c>
    </row>
    <row r="10" spans="1:6" x14ac:dyDescent="0.2">
      <c r="B10" s="26" t="s">
        <v>136</v>
      </c>
    </row>
    <row r="13" spans="1:6" x14ac:dyDescent="0.2">
      <c r="B13" s="49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2"/>
  <sheetViews>
    <sheetView showGridLines="0" zoomScale="160" zoomScaleNormal="160" workbookViewId="0">
      <selection activeCell="C22" sqref="C2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3.16406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79">
        <f>'Notas de Disciplina Financiera'!D1</f>
        <v>2025</v>
      </c>
    </row>
    <row r="2" spans="1:6" x14ac:dyDescent="0.2">
      <c r="B2" s="82" t="s">
        <v>1</v>
      </c>
      <c r="C2" s="82"/>
      <c r="D2" s="82"/>
      <c r="E2" s="20" t="s">
        <v>2</v>
      </c>
      <c r="F2" s="79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Marzo de 2025</v>
      </c>
      <c r="C3" s="82"/>
      <c r="D3" s="82"/>
      <c r="E3" s="20" t="s">
        <v>4</v>
      </c>
      <c r="F3" s="79">
        <f>'Notas de Disciplina Financiera'!D3</f>
        <v>1</v>
      </c>
    </row>
    <row r="5" spans="1:6" x14ac:dyDescent="0.2">
      <c r="B5" s="23"/>
      <c r="C5" s="23" t="s">
        <v>20</v>
      </c>
    </row>
    <row r="7" spans="1:6" x14ac:dyDescent="0.2">
      <c r="B7" s="1" t="s">
        <v>131</v>
      </c>
    </row>
    <row r="8" spans="1:6" x14ac:dyDescent="0.2">
      <c r="B8" s="25" t="s">
        <v>137</v>
      </c>
    </row>
    <row r="9" spans="1:6" x14ac:dyDescent="0.2">
      <c r="A9" s="22"/>
    </row>
    <row r="12" spans="1:6" x14ac:dyDescent="0.2">
      <c r="B12" s="49" t="s">
        <v>143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cp:lastPrinted>2024-07-24T20:49:21Z</cp:lastPrinted>
  <dcterms:created xsi:type="dcterms:W3CDTF">2024-03-15T21:50:03Z</dcterms:created>
  <dcterms:modified xsi:type="dcterms:W3CDTF">2025-04-25T21:49:52Z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