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Terminados\"/>
    </mc:Choice>
  </mc:AlternateContent>
  <bookViews>
    <workbookView xWindow="-28920" yWindow="-120" windowWidth="29040" windowHeight="15720" tabRatio="885"/>
  </bookViews>
  <sheets>
    <sheet name="CTG" sheetId="8" r:id="rId1"/>
    <sheet name="CA" sheetId="4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  <definedName name="_xlnm.Print_Area" localSheetId="3">CFG!$A$1:$G$52</definedName>
    <definedName name="_xlnm.Print_Area" localSheetId="2">COG!$A$1:$G$98</definedName>
    <definedName name="_xlnm.Print_Titles" localSheetId="2">COG!$1:$3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D12" i="4"/>
  <c r="G12" i="4" s="1"/>
  <c r="F54" i="4" l="1"/>
  <c r="E54" i="4"/>
  <c r="C54" i="4"/>
  <c r="B54" i="4"/>
  <c r="D52" i="4"/>
  <c r="G52" i="4" s="1"/>
  <c r="D48" i="4"/>
  <c r="G48" i="4" s="1"/>
  <c r="D50" i="4"/>
  <c r="G50" i="4" s="1"/>
  <c r="D46" i="4"/>
  <c r="G46" i="4" s="1"/>
  <c r="D44" i="4"/>
  <c r="G44" i="4" s="1"/>
  <c r="D42" i="4"/>
  <c r="G42" i="4" s="1"/>
  <c r="D40" i="4"/>
  <c r="G40" i="4" s="1"/>
  <c r="D38" i="4"/>
  <c r="G38" i="4" s="1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9" i="4"/>
  <c r="E19" i="4"/>
  <c r="C19" i="4"/>
  <c r="B19" i="4"/>
  <c r="G54" i="4" l="1"/>
  <c r="D54" i="4"/>
  <c r="G31" i="4"/>
  <c r="D31" i="4"/>
  <c r="G19" i="4"/>
  <c r="D19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<sst xmlns="http://schemas.openxmlformats.org/spreadsheetml/2006/main" count="199" uniqueCount="147">
  <si>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</si>
  <si>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</si>
  <si>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</si>
  <si>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</si>
  <si>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</si>
  <si>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</si>
  <si>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</si>
  <si>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</si>
  <si>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</si>
  <si>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</si>
  <si>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</si>
  <si>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</si>
  <si>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</si>
  <si>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</si>
  <si>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</si>
  <si>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</si>
  <si>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</si>
  <si>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</si>
  <si>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</si>
  <si>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</si>
  <si>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</si>
  <si>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</si>
  <si>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</si>
  <si>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</si>
  <si>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</si>
  <si>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</si>
  <si>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</si>
  <si>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</si>
  <si>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</si>
  <si>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</si>
  <si>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</si>
  <si>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</si>
  <si>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</si>
  <si>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</si>
  <si>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</si>
  <si>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</si>
  <si>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</si>
  <si>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</si>
  <si>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</si>
  <si>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</si>
  <si>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</si>
  <si>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</si>
  <si>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</si>
  <si>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</si>
  <si>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</si>
  <si>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</si>
  <si>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</si>
  <si>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</si>
  <si>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</si>
  <si>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</si>
  <si>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</si>
  <si>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</si>
  <si>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</si>
  <si>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</si>
  <si>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</si>
  <si>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</si>
  <si>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</si>
  <si>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</si>
  <si>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</si>
  <si>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</si>
  <si>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</si>
  <si>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</si>
  <si>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</si>
  <si>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</si>
  <si>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</si>
  <si>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</si>
  <si>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</si>
  <si>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</si>
  <si>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</si>
  <si>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</si>
  <si>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</si>
  <si>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</si>
  <si>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</si>
  <si>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</si>
  <si>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</si>
  <si>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</si>
  <si>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</si>
  <si>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</si>
  <si>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</si>
  <si>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</si>
  <si>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</si>
  <si>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</si>
  <si>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</si>
  <si>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</si>
  <si>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</si>
  <si>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</si>
  <si>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</si>
  <si>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</si>
  <si>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</si>
  <si>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</si>
  <si>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</si>
  <si>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</si>
  <si>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</si>
  <si>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</si>
  <si>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</si>
  <si>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</si>
  <si>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</si>
  <si>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</si>
  <si>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</si>
  <si>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</si>
  <si>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</si>
  <si>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</si>
  <si>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</si>
  <si>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</si>
  <si>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</si>
  <si>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</si>
  <si>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</si>
  <si>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</si>
  <si>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</si>
  <si>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</si>
  <si>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</si>
  <si>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</si>
  <si>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</si>
  <si>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</si>
  <si>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</si>
  <si>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</si>
  <si>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</si>
  <si>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</si>
  <si>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</si>
  <si>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</si>
  <si>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</si>
  <si>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</si>
  <si>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</si>
  <si>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</si>
  <si>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</si>
  <si>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</si>
  <si>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</si>
  <si>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 Guanajuato, Gto.
Estado Analítico del Ejercicio del Presupuesto de Egresos
Clasificación por Objeto del Gasto (Capítulo y Concepto)
Del 1 de Enero al 30 de Junio de 2025
(Cifras en Pesos)</t>
  </si>
  <si>
    <t>Sistema para el Desarrollo Integral de la Familia de Guanajuato, Gto.
Estado Analítico del Ejercicio del Presupuesto de Egresos
Clasificación Económica (por Tipo de Gasto)
Del 1 de Enero al 30 de Junio de 2025
(Cifras en Pesos)</t>
  </si>
  <si>
    <t>31120M13D010100 DIRECCION GENERAL</t>
  </si>
  <si>
    <t>31120M13D010200 UNIDAD MUNICIPAL DE REHA</t>
  </si>
  <si>
    <t>31120M13D010300 ASISTENCIA SOCIAL A POBL</t>
  </si>
  <si>
    <t>31120M13D010400 COORDINACION DE CENTROS</t>
  </si>
  <si>
    <t>31120M13D010500 CENTRO COLIBRI PROTECCIO</t>
  </si>
  <si>
    <t>31120M13D020100 DIRECCION ADMINISTRATIVA</t>
  </si>
  <si>
    <t>31120M13D020200 COORDINACION DE ESTANCIA</t>
  </si>
  <si>
    <t>31120M13D030100 DIRECCION OPERATIVA</t>
  </si>
  <si>
    <t>31120M13D030200 COMUNIDAD DIFERENTE</t>
  </si>
  <si>
    <t>31120M13D030300 ASISTENCIA ALIMENTARIA</t>
  </si>
  <si>
    <t>31120M13D030400 FORMANDO INFANCIAS LIBRE</t>
  </si>
  <si>
    <t>31120M13D030500 CENTRO DE ORIENTACION FA</t>
  </si>
  <si>
    <t>31120M13D030600 ATENCION PSICOLOGICA</t>
  </si>
  <si>
    <t>Sistema para el Desarrollo Integral de la Familia de Guanajuato, Gto.
Estado Analítico del Ejercicio del Presupuesto de Egresos
Clasificación Administrativa
Del 1 de Enero al 30 de Junio de 2025
(Cifras en Pesos)</t>
  </si>
  <si>
    <t>Sistema para el Desarrollo Integral de la Familia de Guanajuato, Gto.
Estado Analítico del Ejercicio del Presupuesto de Egresos
Clasificación Funcional (Finalidad y Función)
Del 1 de Enero al 30 de Junio de 2025
(Cifras en Pesos)</t>
  </si>
  <si>
    <t>Bajo protesta de decir verdad declaramos que los Estados Financieros y sus notas, son razonablemente correctos y son responsabilidad del emisor</t>
  </si>
  <si>
    <t xml:space="preserve">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</si>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</sst>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Protection="1">
      <protection locked="0"/>
    </xf>
    <xf numFmtId="0" fontId="6" fillId="0" borderId="12" xfId="9" applyFont="1" applyBorder="1" applyAlignment="1">
      <alignment vertical="center"/>
    </xf>
    <xf numFmtId="4" fontId="6" fillId="0" borderId="13" xfId="9" applyNumberFormat="1" applyFont="1" applyBorder="1" applyAlignment="1">
      <alignment horizontal="center" vertical="center" wrapText="1"/>
    </xf>
    <xf numFmtId="4" fontId="6" fillId="0" borderId="14" xfId="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4" fontId="6" fillId="0" borderId="16" xfId="0" applyNumberFormat="1" applyFont="1" applyBorder="1" applyProtection="1">
      <protection locked="0"/>
    </xf>
    <xf numFmtId="4" fontId="6" fillId="0" borderId="17" xfId="0" applyNumberFormat="1" applyFont="1" applyBorder="1" applyProtection="1">
      <protection locked="0"/>
    </xf>
    <xf numFmtId="0" fontId="2" fillId="0" borderId="15" xfId="0" applyFont="1" applyBorder="1" applyAlignment="1">
      <alignment horizontal="left" wrapText="1" indent="1"/>
    </xf>
    <xf numFmtId="4" fontId="2" fillId="0" borderId="16" xfId="0" applyNumberFormat="1" applyFont="1" applyBorder="1" applyProtection="1">
      <protection locked="0"/>
    </xf>
    <xf numFmtId="4" fontId="2" fillId="0" borderId="17" xfId="0" applyNumberFormat="1" applyFont="1" applyBorder="1" applyProtection="1">
      <protection locked="0"/>
    </xf>
    <xf numFmtId="0" fontId="2" fillId="0" borderId="18" xfId="0" applyFont="1" applyBorder="1" applyAlignment="1">
      <alignment horizontal="left" wrapText="1" indent="1"/>
    </xf>
    <xf numFmtId="4" fontId="2" fillId="0" borderId="19" xfId="0" applyNumberFormat="1" applyFont="1" applyBorder="1" applyProtection="1">
      <protection locked="0"/>
    </xf>
    <xf numFmtId="4" fontId="2" fillId="0" borderId="20" xfId="0" applyNumberFormat="1" applyFon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4" fontId="2" fillId="0" borderId="14" xfId="9" applyNumberFormat="1" applyFont="1" applyBorder="1" applyAlignment="1">
      <alignment horizontal="center" vertical="center" wrapText="1"/>
    </xf>
    <xf numFmtId="0" fontId="6" fillId="2" borderId="7" xfId="9" applyFont="1" applyFill="1" applyBorder="1" applyAlignment="1">
      <alignment vertical="center"/>
    </xf>
    <xf numFmtId="0" fontId="6" fillId="2" borderId="9" xfId="9" applyFont="1" applyFill="1" applyBorder="1" applyAlignment="1">
      <alignment horizontal="center" vertical="center"/>
    </xf>
    <xf numFmtId="0" fontId="2" fillId="0" borderId="12" xfId="9" applyFont="1" applyBorder="1" applyAlignment="1">
      <alignment horizontal="left" vertical="center" indent="1"/>
    </xf>
    <xf numFmtId="0" fontId="2" fillId="0" borderId="15" xfId="0" applyFont="1" applyBorder="1" applyAlignment="1" applyProtection="1">
      <alignment horizontal="left" indent="1"/>
      <protection locked="0"/>
    </xf>
    <xf numFmtId="0" fontId="2" fillId="0" borderId="18" xfId="0" applyFont="1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0" fillId="0" borderId="18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wrapText="1" indent="1"/>
      <protection locked="0"/>
    </xf>
    <xf numFmtId="0" fontId="0" fillId="0" borderId="18" xfId="0" applyBorder="1" applyAlignment="1" applyProtection="1">
      <alignment horizontal="left" wrapText="1" indent="1"/>
      <protection locked="0"/>
    </xf>
    <xf numFmtId="4" fontId="6" fillId="0" borderId="8" xfId="0" applyNumberFormat="1" applyFont="1" applyBorder="1" applyProtection="1">
      <protection locked="0"/>
    </xf>
    <xf numFmtId="4" fontId="6" fillId="0" borderId="21" xfId="9" applyNumberFormat="1" applyFont="1" applyBorder="1" applyAlignment="1">
      <alignment horizontal="center" vertical="center" wrapText="1"/>
    </xf>
    <xf numFmtId="4" fontId="6" fillId="0" borderId="22" xfId="9" applyNumberFormat="1" applyFont="1" applyBorder="1" applyAlignment="1">
      <alignment horizontal="center" vertical="center" wrapText="1"/>
    </xf>
    <xf numFmtId="0" fontId="6" fillId="0" borderId="23" xfId="9" applyFont="1" applyBorder="1" applyAlignment="1">
      <alignment vertical="center"/>
    </xf>
    <xf numFmtId="0" fontId="2" fillId="0" borderId="18" xfId="0" applyFont="1" applyBorder="1"/>
    <xf numFmtId="0" fontId="6" fillId="0" borderId="24" xfId="0" applyFont="1" applyBorder="1" applyAlignment="1" applyProtection="1">
      <alignment horizontal="center"/>
      <protection locked="0"/>
    </xf>
    <xf numFmtId="0" fontId="2" fillId="0" borderId="15" xfId="0" applyFont="1" applyBorder="1"/>
    <xf numFmtId="0" fontId="6" fillId="0" borderId="2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indent="1"/>
    </xf>
    <xf numFmtId="0" fontId="2" fillId="0" borderId="15" xfId="0" applyFont="1" applyBorder="1" applyAlignment="1">
      <alignment horizontal="left"/>
    </xf>
    <xf numFmtId="0" fontId="2" fillId="0" borderId="18" xfId="0" applyFont="1" applyBorder="1" applyAlignment="1">
      <alignment horizontal="left" indent="1"/>
    </xf>
    <xf numFmtId="4" fontId="6" fillId="0" borderId="21" xfId="0" applyNumberFormat="1" applyFont="1" applyBorder="1" applyProtection="1">
      <protection locked="0"/>
    </xf>
    <xf numFmtId="4" fontId="6" fillId="0" borderId="22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25" xfId="9" applyFont="1" applyFill="1" applyBorder="1" applyAlignment="1">
      <alignment horizontal="center" vertical="center"/>
    </xf>
    <xf numFmtId="0" fontId="6" fillId="2" borderId="26" xfId="9" applyFont="1" applyFill="1" applyBorder="1" applyAlignment="1">
      <alignment horizontal="center" vertical="center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26</xdr:row>
      <xdr:rowOff>76200</xdr:rowOff>
    </xdr:from>
    <xdr:to>
      <xdr:col>6</xdr:col>
      <xdr:colOff>627131</xdr:colOff>
      <xdr:row>30</xdr:row>
      <xdr:rowOff>35293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419100" y="4705350"/>
          <a:ext cx="8170931" cy="530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2552700</xdr:colOff>
      <xdr:row>26</xdr:row>
      <xdr:rowOff>95250</xdr:rowOff>
    </xdr:from>
    <xdr:ext cx="868828" cy="239809"/>
    <xdr:sp macro="" textlink="">
      <xdr:nvSpPr>
        <xdr:cNvPr id="2" name="CuadroTexto 1"/>
        <xdr:cNvSpPr txBox="1"/>
      </xdr:nvSpPr>
      <xdr:spPr>
        <a:xfrm>
          <a:off x="2552700" y="5257800"/>
          <a:ext cx="86882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oneCellAnchor>
  <xdr:twoCellAnchor editAs="oneCell">
    <xdr:from>
      <xdr:col>0</xdr:col>
      <xdr:colOff>847725</xdr:colOff>
      <xdr:row>68</xdr:row>
      <xdr:rowOff>66675</xdr:rowOff>
    </xdr:from>
    <xdr:to>
      <xdr:col>5</xdr:col>
      <xdr:colOff>608081</xdr:colOff>
      <xdr:row>72</xdr:row>
      <xdr:rowOff>25768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847725" y="12811125"/>
          <a:ext cx="8170931" cy="5305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94</xdr:row>
      <xdr:rowOff>66675</xdr:rowOff>
    </xdr:from>
    <xdr:to>
      <xdr:col>6</xdr:col>
      <xdr:colOff>246131</xdr:colOff>
      <xdr:row>98</xdr:row>
      <xdr:rowOff>25768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990600" y="14316075"/>
          <a:ext cx="8170931" cy="530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48</xdr:row>
      <xdr:rowOff>57150</xdr:rowOff>
    </xdr:from>
    <xdr:to>
      <xdr:col>5</xdr:col>
      <xdr:colOff>846206</xdr:colOff>
      <xdr:row>52</xdr:row>
      <xdr:rowOff>16243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381125" y="7934325"/>
          <a:ext cx="8170931" cy="53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zoomScaleNormal="100" workbookViewId="0">
      <selection activeCell="J20" sqref="J2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63.75" customHeight="1" x14ac:dyDescent="0.2">
      <c r="A1" s="61" t="s">
        <v>128</v>
      </c>
      <c r="B1" s="62"/>
      <c r="C1" s="62"/>
      <c r="D1" s="62"/>
      <c r="E1" s="62"/>
      <c r="F1" s="62"/>
      <c r="G1" s="63"/>
    </row>
    <row r="2" spans="1:7" x14ac:dyDescent="0.2">
      <c r="A2" s="52"/>
      <c r="B2" s="49" t="s">
        <v>56</v>
      </c>
      <c r="C2" s="50"/>
      <c r="D2" s="50"/>
      <c r="E2" s="50"/>
      <c r="F2" s="51"/>
      <c r="G2" s="55" t="s">
        <v>55</v>
      </c>
    </row>
    <row r="3" spans="1:7" ht="24.95" customHeight="1" x14ac:dyDescent="0.2">
      <c r="A3" s="53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6"/>
    </row>
    <row r="4" spans="1:7" x14ac:dyDescent="0.2">
      <c r="A4" s="38"/>
      <c r="B4" s="36"/>
      <c r="C4" s="36"/>
      <c r="D4" s="36"/>
      <c r="E4" s="36"/>
      <c r="F4" s="36"/>
      <c r="G4" s="37"/>
    </row>
    <row r="5" spans="1:7" x14ac:dyDescent="0.2">
      <c r="A5" s="41" t="s">
        <v>0</v>
      </c>
      <c r="B5" s="18">
        <v>38343448.189999998</v>
      </c>
      <c r="C5" s="18">
        <v>3893906.65</v>
      </c>
      <c r="D5" s="18">
        <f>B5+C5</f>
        <v>42237354.839999996</v>
      </c>
      <c r="E5" s="18">
        <v>15755185.68</v>
      </c>
      <c r="F5" s="18">
        <v>15755185.68</v>
      </c>
      <c r="G5" s="19">
        <f>D5-E5</f>
        <v>26482169.159999996</v>
      </c>
    </row>
    <row r="6" spans="1:7" x14ac:dyDescent="0.2">
      <c r="A6" s="41"/>
      <c r="B6" s="18"/>
      <c r="C6" s="18"/>
      <c r="D6" s="18"/>
      <c r="E6" s="18"/>
      <c r="F6" s="18"/>
      <c r="G6" s="19"/>
    </row>
    <row r="7" spans="1:7" x14ac:dyDescent="0.2">
      <c r="A7" s="41" t="s">
        <v>1</v>
      </c>
      <c r="B7" s="18">
        <v>10000</v>
      </c>
      <c r="C7" s="18">
        <v>2594300</v>
      </c>
      <c r="D7" s="18">
        <f>B7+C7</f>
        <v>2604300</v>
      </c>
      <c r="E7" s="18">
        <v>2399820.16</v>
      </c>
      <c r="F7" s="18">
        <v>2399820.16</v>
      </c>
      <c r="G7" s="19">
        <f>D7-E7</f>
        <v>204479.83999999985</v>
      </c>
    </row>
    <row r="8" spans="1:7" x14ac:dyDescent="0.2">
      <c r="A8" s="41"/>
      <c r="B8" s="18"/>
      <c r="C8" s="18"/>
      <c r="D8" s="18"/>
      <c r="E8" s="18"/>
      <c r="F8" s="18"/>
      <c r="G8" s="19"/>
    </row>
    <row r="9" spans="1:7" x14ac:dyDescent="0.2">
      <c r="A9" s="41" t="s">
        <v>2</v>
      </c>
      <c r="B9" s="18">
        <v>0</v>
      </c>
      <c r="C9" s="18">
        <v>0</v>
      </c>
      <c r="D9" s="18">
        <f>B9+C9</f>
        <v>0</v>
      </c>
      <c r="E9" s="18">
        <v>0</v>
      </c>
      <c r="F9" s="18">
        <v>0</v>
      </c>
      <c r="G9" s="19">
        <f>D9-E9</f>
        <v>0</v>
      </c>
    </row>
    <row r="10" spans="1:7" x14ac:dyDescent="0.2">
      <c r="A10" s="41"/>
      <c r="B10" s="18"/>
      <c r="C10" s="18"/>
      <c r="D10" s="18"/>
      <c r="E10" s="18"/>
      <c r="F10" s="18"/>
      <c r="G10" s="19"/>
    </row>
    <row r="11" spans="1:7" x14ac:dyDescent="0.2">
      <c r="A11" s="41" t="s">
        <v>39</v>
      </c>
      <c r="B11" s="18">
        <v>490000</v>
      </c>
      <c r="C11" s="18">
        <v>0</v>
      </c>
      <c r="D11" s="18">
        <f>B11+C11</f>
        <v>490000</v>
      </c>
      <c r="E11" s="18">
        <v>267245.95</v>
      </c>
      <c r="F11" s="18">
        <v>267245.95</v>
      </c>
      <c r="G11" s="19">
        <f>D11-E11</f>
        <v>222754.05</v>
      </c>
    </row>
    <row r="12" spans="1:7" x14ac:dyDescent="0.2">
      <c r="A12" s="41"/>
      <c r="B12" s="18"/>
      <c r="C12" s="18"/>
      <c r="D12" s="18"/>
      <c r="E12" s="18"/>
      <c r="F12" s="18"/>
      <c r="G12" s="19"/>
    </row>
    <row r="13" spans="1:7" x14ac:dyDescent="0.2">
      <c r="A13" s="41" t="s">
        <v>36</v>
      </c>
      <c r="B13" s="18">
        <v>0</v>
      </c>
      <c r="C13" s="18">
        <v>0</v>
      </c>
      <c r="D13" s="18">
        <f>B13+C13</f>
        <v>0</v>
      </c>
      <c r="E13" s="18">
        <v>0</v>
      </c>
      <c r="F13" s="18">
        <v>0</v>
      </c>
      <c r="G13" s="19">
        <f>D13-E13</f>
        <v>0</v>
      </c>
    </row>
    <row r="14" spans="1:7" x14ac:dyDescent="0.2">
      <c r="A14" s="39"/>
      <c r="B14" s="21"/>
      <c r="C14" s="21"/>
      <c r="D14" s="21"/>
      <c r="E14" s="21"/>
      <c r="F14" s="21"/>
      <c r="G14" s="22"/>
    </row>
    <row r="15" spans="1:7" ht="17.25" customHeight="1" x14ac:dyDescent="0.2">
      <c r="A15" s="40" t="s">
        <v>121</v>
      </c>
      <c r="B15" s="35">
        <f t="shared" ref="B15:G15" si="0">SUM(B5+B7+B9+B11+B13)</f>
        <v>38843448.189999998</v>
      </c>
      <c r="C15" s="35">
        <f t="shared" si="0"/>
        <v>6488206.6500000004</v>
      </c>
      <c r="D15" s="35">
        <f t="shared" si="0"/>
        <v>45331654.839999996</v>
      </c>
      <c r="E15" s="35">
        <f t="shared" si="0"/>
        <v>18422251.789999999</v>
      </c>
      <c r="F15" s="35">
        <f t="shared" si="0"/>
        <v>18422251.789999999</v>
      </c>
      <c r="G15" s="35">
        <f t="shared" si="0"/>
        <v>26909403.049999997</v>
      </c>
    </row>
    <row r="16" spans="1:7" x14ac:dyDescent="0.2">
      <c r="A16" s="1" t="s">
        <v>146</v>
      </c>
    </row>
    <row r="35" spans="2:7" x14ac:dyDescent="0.2">
      <c r="B35" s="64"/>
      <c r="C35" s="64"/>
      <c r="D35" s="64"/>
      <c r="E35" s="64"/>
      <c r="F35" s="64"/>
      <c r="G35" s="64"/>
    </row>
    <row r="36" spans="2:7" x14ac:dyDescent="0.2">
      <c r="B36" s="64"/>
      <c r="C36" s="64"/>
      <c r="D36" s="64"/>
      <c r="E36" s="64"/>
      <c r="F36" s="64"/>
      <c r="G36" s="64"/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Normal="100" workbookViewId="0">
      <selection activeCell="A2" sqref="A2:XFD3"/>
    </sheetView>
  </sheetViews>
  <sheetFormatPr baseColWidth="10" defaultColWidth="12" defaultRowHeight="11.25" x14ac:dyDescent="0.2"/>
  <cols>
    <col min="1" max="1" width="80.5" style="1" customWidth="1"/>
    <col min="2" max="7" width="16.6640625" style="1" customWidth="1"/>
    <col min="8" max="16384" width="12" style="1"/>
  </cols>
  <sheetData>
    <row r="1" spans="1:7" ht="68.25" customHeight="1" x14ac:dyDescent="0.2">
      <c r="A1" s="57" t="s">
        <v>142</v>
      </c>
      <c r="B1" s="58"/>
      <c r="C1" s="58"/>
      <c r="D1" s="58"/>
      <c r="E1" s="58"/>
      <c r="F1" s="58"/>
      <c r="G1" s="59"/>
    </row>
    <row r="2" spans="1:7" x14ac:dyDescent="0.2">
      <c r="A2" s="52"/>
      <c r="B2" s="49" t="s">
        <v>56</v>
      </c>
      <c r="C2" s="50"/>
      <c r="D2" s="50"/>
      <c r="E2" s="50"/>
      <c r="F2" s="51"/>
      <c r="G2" s="55" t="s">
        <v>55</v>
      </c>
    </row>
    <row r="3" spans="1:7" ht="24.95" customHeight="1" x14ac:dyDescent="0.2">
      <c r="A3" s="54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6"/>
    </row>
    <row r="4" spans="1:7" x14ac:dyDescent="0.2">
      <c r="A4" s="27"/>
      <c r="B4" s="23"/>
      <c r="C4" s="23"/>
      <c r="D4" s="23"/>
      <c r="E4" s="23"/>
      <c r="F4" s="23"/>
      <c r="G4" s="24"/>
    </row>
    <row r="5" spans="1:7" x14ac:dyDescent="0.2">
      <c r="A5" s="28" t="s">
        <v>129</v>
      </c>
      <c r="B5" s="18">
        <v>5728844.04</v>
      </c>
      <c r="C5" s="18">
        <v>166170</v>
      </c>
      <c r="D5" s="18">
        <f>B5+C5</f>
        <v>5895014.04</v>
      </c>
      <c r="E5" s="18">
        <v>1910481.16</v>
      </c>
      <c r="F5" s="18">
        <v>1910481.16</v>
      </c>
      <c r="G5" s="19">
        <f>D5-E5</f>
        <v>3984532.88</v>
      </c>
    </row>
    <row r="6" spans="1:7" x14ac:dyDescent="0.2">
      <c r="A6" s="28" t="s">
        <v>130</v>
      </c>
      <c r="B6" s="18">
        <v>2146072.34</v>
      </c>
      <c r="C6" s="18">
        <v>142950.43</v>
      </c>
      <c r="D6" s="18">
        <f t="shared" ref="D6:D11" si="0">B6+C6</f>
        <v>2289022.77</v>
      </c>
      <c r="E6" s="18">
        <v>1066623.68</v>
      </c>
      <c r="F6" s="18">
        <v>1066623.68</v>
      </c>
      <c r="G6" s="19">
        <f t="shared" ref="G6:G11" si="1">D6-E6</f>
        <v>1222399.0900000001</v>
      </c>
    </row>
    <row r="7" spans="1:7" x14ac:dyDescent="0.2">
      <c r="A7" s="28" t="s">
        <v>131</v>
      </c>
      <c r="B7" s="18">
        <v>2352471.67</v>
      </c>
      <c r="C7" s="18">
        <v>1590500</v>
      </c>
      <c r="D7" s="18">
        <f t="shared" si="0"/>
        <v>3942971.67</v>
      </c>
      <c r="E7" s="18">
        <v>2404193.61</v>
      </c>
      <c r="F7" s="18">
        <v>2404193.61</v>
      </c>
      <c r="G7" s="19">
        <f t="shared" si="1"/>
        <v>1538778.06</v>
      </c>
    </row>
    <row r="8" spans="1:7" x14ac:dyDescent="0.2">
      <c r="A8" s="28" t="s">
        <v>132</v>
      </c>
      <c r="B8" s="18">
        <v>1111153.48</v>
      </c>
      <c r="C8" s="18">
        <v>132871.13</v>
      </c>
      <c r="D8" s="18">
        <f t="shared" si="0"/>
        <v>1244024.6099999999</v>
      </c>
      <c r="E8" s="18">
        <v>484538.57</v>
      </c>
      <c r="F8" s="18">
        <v>484538.57</v>
      </c>
      <c r="G8" s="19">
        <f t="shared" si="1"/>
        <v>759486.0399999998</v>
      </c>
    </row>
    <row r="9" spans="1:7" x14ac:dyDescent="0.2">
      <c r="A9" s="28" t="s">
        <v>133</v>
      </c>
      <c r="B9" s="18">
        <v>9260864.0099999998</v>
      </c>
      <c r="C9" s="18">
        <v>3210587</v>
      </c>
      <c r="D9" s="18">
        <f t="shared" si="0"/>
        <v>12471451.01</v>
      </c>
      <c r="E9" s="18">
        <v>4128348.82</v>
      </c>
      <c r="F9" s="18">
        <v>4128348.82</v>
      </c>
      <c r="G9" s="19">
        <f t="shared" si="1"/>
        <v>8343102.1899999995</v>
      </c>
    </row>
    <row r="10" spans="1:7" x14ac:dyDescent="0.2">
      <c r="A10" s="28" t="s">
        <v>134</v>
      </c>
      <c r="B10" s="18">
        <v>8985535.6899999995</v>
      </c>
      <c r="C10" s="18">
        <v>396768</v>
      </c>
      <c r="D10" s="18">
        <f t="shared" si="0"/>
        <v>9382303.6899999995</v>
      </c>
      <c r="E10" s="18">
        <v>4118890.18</v>
      </c>
      <c r="F10" s="18">
        <v>4118890.18</v>
      </c>
      <c r="G10" s="19">
        <f t="shared" si="1"/>
        <v>5263413.51</v>
      </c>
    </row>
    <row r="11" spans="1:7" x14ac:dyDescent="0.2">
      <c r="A11" s="28" t="s">
        <v>135</v>
      </c>
      <c r="B11" s="18">
        <v>3045938.3</v>
      </c>
      <c r="C11" s="18">
        <v>171807</v>
      </c>
      <c r="D11" s="18">
        <f t="shared" si="0"/>
        <v>3217745.3</v>
      </c>
      <c r="E11" s="18">
        <v>1444719.9</v>
      </c>
      <c r="F11" s="18">
        <v>1444719.9</v>
      </c>
      <c r="G11" s="19">
        <f t="shared" si="1"/>
        <v>1773025.4</v>
      </c>
    </row>
    <row r="12" spans="1:7" x14ac:dyDescent="0.2">
      <c r="A12" s="28" t="s">
        <v>136</v>
      </c>
      <c r="B12" s="18">
        <v>890053.83</v>
      </c>
      <c r="C12" s="18">
        <v>85874.240000000005</v>
      </c>
      <c r="D12" s="18">
        <f t="shared" ref="D12" si="2">B12+C12</f>
        <v>975928.07</v>
      </c>
      <c r="E12" s="18">
        <v>379224.12</v>
      </c>
      <c r="F12" s="18">
        <v>379224.12</v>
      </c>
      <c r="G12" s="19">
        <f t="shared" ref="G12" si="3">D12-E12</f>
        <v>596703.94999999995</v>
      </c>
    </row>
    <row r="13" spans="1:7" x14ac:dyDescent="0.2">
      <c r="A13" s="28" t="s">
        <v>137</v>
      </c>
      <c r="B13" s="18">
        <v>894094.85</v>
      </c>
      <c r="C13" s="18">
        <v>83596.72</v>
      </c>
      <c r="D13" s="18">
        <f t="shared" ref="D13" si="4">B13+C13</f>
        <v>977691.57</v>
      </c>
      <c r="E13" s="18">
        <v>399680.77</v>
      </c>
      <c r="F13" s="18">
        <v>399680.77</v>
      </c>
      <c r="G13" s="19">
        <f t="shared" ref="G13" si="5">D13-E13</f>
        <v>578010.79999999993</v>
      </c>
    </row>
    <row r="14" spans="1:7" x14ac:dyDescent="0.2">
      <c r="A14" s="28" t="s">
        <v>138</v>
      </c>
      <c r="B14" s="18">
        <v>1489510.96</v>
      </c>
      <c r="C14" s="18">
        <v>293826.13</v>
      </c>
      <c r="D14" s="18">
        <f t="shared" ref="D14" si="6">B14+C14</f>
        <v>1783337.0899999999</v>
      </c>
      <c r="E14" s="18">
        <v>784053.04</v>
      </c>
      <c r="F14" s="18">
        <v>784053.04</v>
      </c>
      <c r="G14" s="19">
        <f t="shared" ref="G14" si="7">D14-E14</f>
        <v>999284.04999999981</v>
      </c>
    </row>
    <row r="15" spans="1:7" x14ac:dyDescent="0.2">
      <c r="A15" s="28" t="s">
        <v>139</v>
      </c>
      <c r="B15" s="18">
        <v>715179.34</v>
      </c>
      <c r="C15" s="18">
        <v>55903</v>
      </c>
      <c r="D15" s="18">
        <f t="shared" ref="D15" si="8">B15+C15</f>
        <v>771082.34</v>
      </c>
      <c r="E15" s="18">
        <v>323502.96999999997</v>
      </c>
      <c r="F15" s="18">
        <v>323502.96999999997</v>
      </c>
      <c r="G15" s="19">
        <f t="shared" ref="G15" si="9">D15-E15</f>
        <v>447579.37</v>
      </c>
    </row>
    <row r="16" spans="1:7" x14ac:dyDescent="0.2">
      <c r="A16" s="28" t="s">
        <v>140</v>
      </c>
      <c r="B16" s="18">
        <v>1503788.65</v>
      </c>
      <c r="C16" s="18">
        <v>110316</v>
      </c>
      <c r="D16" s="18">
        <f t="shared" ref="D16" si="10">B16+C16</f>
        <v>1614104.65</v>
      </c>
      <c r="E16" s="18">
        <v>638398.71999999997</v>
      </c>
      <c r="F16" s="18">
        <v>638398.71999999997</v>
      </c>
      <c r="G16" s="19">
        <f t="shared" ref="G16" si="11">D16-E16</f>
        <v>975705.92999999993</v>
      </c>
    </row>
    <row r="17" spans="1:7" x14ac:dyDescent="0.2">
      <c r="A17" s="28" t="s">
        <v>141</v>
      </c>
      <c r="B17" s="18">
        <v>719941.03</v>
      </c>
      <c r="C17" s="18">
        <v>47037</v>
      </c>
      <c r="D17" s="18">
        <f t="shared" ref="D17" si="12">B17+C17</f>
        <v>766978.03</v>
      </c>
      <c r="E17" s="18">
        <v>339596.25</v>
      </c>
      <c r="F17" s="18">
        <v>339596.25</v>
      </c>
      <c r="G17" s="19">
        <f t="shared" ref="G17" si="13">D17-E17</f>
        <v>427381.78</v>
      </c>
    </row>
    <row r="18" spans="1:7" x14ac:dyDescent="0.2">
      <c r="A18" s="29"/>
      <c r="B18" s="21"/>
      <c r="C18" s="21"/>
      <c r="D18" s="21"/>
      <c r="E18" s="21"/>
      <c r="F18" s="21"/>
      <c r="G18" s="22"/>
    </row>
    <row r="19" spans="1:7" x14ac:dyDescent="0.2">
      <c r="A19" s="30" t="s">
        <v>121</v>
      </c>
      <c r="B19" s="10">
        <f t="shared" ref="B19:G19" si="14">SUM(B5:B18)</f>
        <v>38843448.189999998</v>
      </c>
      <c r="C19" s="10">
        <f t="shared" si="14"/>
        <v>6488206.6500000004</v>
      </c>
      <c r="D19" s="10">
        <f t="shared" si="14"/>
        <v>45331654.839999996</v>
      </c>
      <c r="E19" s="10">
        <f t="shared" si="14"/>
        <v>18422251.789999995</v>
      </c>
      <c r="F19" s="10">
        <f t="shared" si="14"/>
        <v>18422251.789999995</v>
      </c>
      <c r="G19" s="10">
        <f t="shared" si="14"/>
        <v>26909403.049999997</v>
      </c>
    </row>
    <row r="21" spans="1:7" ht="54" customHeight="1" x14ac:dyDescent="0.2"/>
    <row r="22" spans="1:7" ht="65.25" customHeight="1" x14ac:dyDescent="0.2">
      <c r="A22" s="57" t="s">
        <v>142</v>
      </c>
      <c r="B22" s="58"/>
      <c r="C22" s="58"/>
      <c r="D22" s="58"/>
      <c r="E22" s="58"/>
      <c r="F22" s="58"/>
      <c r="G22" s="59"/>
    </row>
    <row r="23" spans="1:7" x14ac:dyDescent="0.2">
      <c r="A23" s="25"/>
      <c r="B23" s="5"/>
      <c r="C23" s="6"/>
      <c r="D23" s="9" t="s">
        <v>56</v>
      </c>
      <c r="E23" s="6"/>
      <c r="F23" s="7"/>
      <c r="G23" s="55" t="s">
        <v>55</v>
      </c>
    </row>
    <row r="24" spans="1:7" ht="22.5" x14ac:dyDescent="0.2">
      <c r="A24" s="26" t="s">
        <v>50</v>
      </c>
      <c r="B24" s="8" t="s">
        <v>51</v>
      </c>
      <c r="C24" s="8" t="s">
        <v>114</v>
      </c>
      <c r="D24" s="8" t="s">
        <v>52</v>
      </c>
      <c r="E24" s="8" t="s">
        <v>53</v>
      </c>
      <c r="F24" s="8" t="s">
        <v>54</v>
      </c>
      <c r="G24" s="60"/>
    </row>
    <row r="25" spans="1:7" x14ac:dyDescent="0.2">
      <c r="A25" s="11"/>
      <c r="B25" s="12"/>
      <c r="C25" s="12"/>
      <c r="D25" s="12"/>
      <c r="E25" s="12"/>
      <c r="F25" s="12"/>
      <c r="G25" s="13"/>
    </row>
    <row r="26" spans="1:7" x14ac:dyDescent="0.2">
      <c r="A26" s="31" t="s">
        <v>8</v>
      </c>
      <c r="B26" s="18">
        <v>0</v>
      </c>
      <c r="C26" s="18">
        <v>0</v>
      </c>
      <c r="D26" s="18">
        <f>B26+C26</f>
        <v>0</v>
      </c>
      <c r="E26" s="18">
        <v>0</v>
      </c>
      <c r="F26" s="18">
        <v>0</v>
      </c>
      <c r="G26" s="19">
        <f>D26-E26</f>
        <v>0</v>
      </c>
    </row>
    <row r="27" spans="1:7" x14ac:dyDescent="0.2">
      <c r="A27" s="31" t="s">
        <v>9</v>
      </c>
      <c r="B27" s="18">
        <v>0</v>
      </c>
      <c r="C27" s="18">
        <v>0</v>
      </c>
      <c r="D27" s="18">
        <f t="shared" ref="D27:D29" si="15">B27+C27</f>
        <v>0</v>
      </c>
      <c r="E27" s="18">
        <v>0</v>
      </c>
      <c r="F27" s="18">
        <v>0</v>
      </c>
      <c r="G27" s="19">
        <f t="shared" ref="G27:G29" si="16">D27-E27</f>
        <v>0</v>
      </c>
    </row>
    <row r="28" spans="1:7" x14ac:dyDescent="0.2">
      <c r="A28" s="31" t="s">
        <v>10</v>
      </c>
      <c r="B28" s="18">
        <v>0</v>
      </c>
      <c r="C28" s="18">
        <v>0</v>
      </c>
      <c r="D28" s="18">
        <f t="shared" si="15"/>
        <v>0</v>
      </c>
      <c r="E28" s="18">
        <v>0</v>
      </c>
      <c r="F28" s="18">
        <v>0</v>
      </c>
      <c r="G28" s="19">
        <f t="shared" si="16"/>
        <v>0</v>
      </c>
    </row>
    <row r="29" spans="1:7" x14ac:dyDescent="0.2">
      <c r="A29" s="31" t="s">
        <v>122</v>
      </c>
      <c r="B29" s="18">
        <v>0</v>
      </c>
      <c r="C29" s="18">
        <v>0</v>
      </c>
      <c r="D29" s="18">
        <f t="shared" si="15"/>
        <v>0</v>
      </c>
      <c r="E29" s="18">
        <v>0</v>
      </c>
      <c r="F29" s="18">
        <v>0</v>
      </c>
      <c r="G29" s="19">
        <f t="shared" si="16"/>
        <v>0</v>
      </c>
    </row>
    <row r="30" spans="1:7" x14ac:dyDescent="0.2">
      <c r="A30" s="32"/>
      <c r="B30" s="21"/>
      <c r="C30" s="21"/>
      <c r="D30" s="21"/>
      <c r="E30" s="21"/>
      <c r="F30" s="21"/>
      <c r="G30" s="22"/>
    </row>
    <row r="31" spans="1:7" x14ac:dyDescent="0.2">
      <c r="A31" s="30" t="s">
        <v>121</v>
      </c>
      <c r="B31" s="10">
        <f t="shared" ref="B31:G31" si="17">SUM(B26:B29)</f>
        <v>0</v>
      </c>
      <c r="C31" s="10">
        <f t="shared" si="17"/>
        <v>0</v>
      </c>
      <c r="D31" s="10">
        <f t="shared" si="17"/>
        <v>0</v>
      </c>
      <c r="E31" s="10">
        <f t="shared" si="17"/>
        <v>0</v>
      </c>
      <c r="F31" s="10">
        <f t="shared" si="17"/>
        <v>0</v>
      </c>
      <c r="G31" s="10">
        <f t="shared" si="17"/>
        <v>0</v>
      </c>
    </row>
    <row r="34" spans="1:7" ht="70.5" customHeight="1" x14ac:dyDescent="0.2">
      <c r="A34" s="61" t="s">
        <v>142</v>
      </c>
      <c r="B34" s="62"/>
      <c r="C34" s="62"/>
      <c r="D34" s="62"/>
      <c r="E34" s="62"/>
      <c r="F34" s="62"/>
      <c r="G34" s="63"/>
    </row>
    <row r="35" spans="1:7" x14ac:dyDescent="0.2">
      <c r="A35" s="25"/>
      <c r="B35" s="5"/>
      <c r="C35" s="6"/>
      <c r="D35" s="9" t="s">
        <v>56</v>
      </c>
      <c r="E35" s="6"/>
      <c r="F35" s="7"/>
      <c r="G35" s="55" t="s">
        <v>55</v>
      </c>
    </row>
    <row r="36" spans="1:7" ht="22.5" x14ac:dyDescent="0.2">
      <c r="A36" s="26" t="s">
        <v>50</v>
      </c>
      <c r="B36" s="8" t="s">
        <v>51</v>
      </c>
      <c r="C36" s="8" t="s">
        <v>114</v>
      </c>
      <c r="D36" s="8" t="s">
        <v>52</v>
      </c>
      <c r="E36" s="8" t="s">
        <v>53</v>
      </c>
      <c r="F36" s="8" t="s">
        <v>54</v>
      </c>
      <c r="G36" s="60"/>
    </row>
    <row r="37" spans="1:7" x14ac:dyDescent="0.2">
      <c r="A37" s="11"/>
      <c r="B37" s="12"/>
      <c r="C37" s="12"/>
      <c r="D37" s="12"/>
      <c r="E37" s="12"/>
      <c r="F37" s="12"/>
      <c r="G37" s="13"/>
    </row>
    <row r="38" spans="1:7" x14ac:dyDescent="0.2">
      <c r="A38" s="33" t="s">
        <v>12</v>
      </c>
      <c r="B38" s="18">
        <v>0</v>
      </c>
      <c r="C38" s="18">
        <v>0</v>
      </c>
      <c r="D38" s="18">
        <f t="shared" ref="D38:D50" si="18">B38+C38</f>
        <v>0</v>
      </c>
      <c r="E38" s="18">
        <v>0</v>
      </c>
      <c r="F38" s="18">
        <v>0</v>
      </c>
      <c r="G38" s="19">
        <f t="shared" ref="G38:G50" si="19">D38-E38</f>
        <v>0</v>
      </c>
    </row>
    <row r="39" spans="1:7" x14ac:dyDescent="0.2">
      <c r="A39" s="33"/>
      <c r="B39" s="18"/>
      <c r="C39" s="18"/>
      <c r="D39" s="18"/>
      <c r="E39" s="18"/>
      <c r="F39" s="18"/>
      <c r="G39" s="19"/>
    </row>
    <row r="40" spans="1:7" x14ac:dyDescent="0.2">
      <c r="A40" s="33" t="s">
        <v>11</v>
      </c>
      <c r="B40" s="18">
        <v>0</v>
      </c>
      <c r="C40" s="18">
        <v>0</v>
      </c>
      <c r="D40" s="18">
        <f t="shared" si="18"/>
        <v>0</v>
      </c>
      <c r="E40" s="18">
        <v>0</v>
      </c>
      <c r="F40" s="18">
        <v>0</v>
      </c>
      <c r="G40" s="19">
        <f t="shared" si="19"/>
        <v>0</v>
      </c>
    </row>
    <row r="41" spans="1:7" x14ac:dyDescent="0.2">
      <c r="A41" s="33"/>
      <c r="B41" s="18"/>
      <c r="C41" s="18"/>
      <c r="D41" s="18"/>
      <c r="E41" s="18"/>
      <c r="F41" s="18"/>
      <c r="G41" s="19"/>
    </row>
    <row r="42" spans="1:7" x14ac:dyDescent="0.2">
      <c r="A42" s="33" t="s">
        <v>13</v>
      </c>
      <c r="B42" s="18">
        <v>0</v>
      </c>
      <c r="C42" s="18">
        <v>0</v>
      </c>
      <c r="D42" s="18">
        <f t="shared" si="18"/>
        <v>0</v>
      </c>
      <c r="E42" s="18">
        <v>0</v>
      </c>
      <c r="F42" s="18">
        <v>0</v>
      </c>
      <c r="G42" s="19">
        <f t="shared" si="19"/>
        <v>0</v>
      </c>
    </row>
    <row r="43" spans="1:7" x14ac:dyDescent="0.2">
      <c r="A43" s="33"/>
      <c r="B43" s="18"/>
      <c r="C43" s="18"/>
      <c r="D43" s="18"/>
      <c r="E43" s="18"/>
      <c r="F43" s="18"/>
      <c r="G43" s="19"/>
    </row>
    <row r="44" spans="1:7" x14ac:dyDescent="0.2">
      <c r="A44" s="33" t="s">
        <v>25</v>
      </c>
      <c r="B44" s="18">
        <v>0</v>
      </c>
      <c r="C44" s="18">
        <v>0</v>
      </c>
      <c r="D44" s="18">
        <f t="shared" si="18"/>
        <v>0</v>
      </c>
      <c r="E44" s="18">
        <v>0</v>
      </c>
      <c r="F44" s="18">
        <v>0</v>
      </c>
      <c r="G44" s="19">
        <f t="shared" si="19"/>
        <v>0</v>
      </c>
    </row>
    <row r="45" spans="1:7" x14ac:dyDescent="0.2">
      <c r="A45" s="33"/>
      <c r="B45" s="18"/>
      <c r="C45" s="18"/>
      <c r="D45" s="18"/>
      <c r="E45" s="18"/>
      <c r="F45" s="18"/>
      <c r="G45" s="19"/>
    </row>
    <row r="46" spans="1:7" ht="22.5" x14ac:dyDescent="0.2">
      <c r="A46" s="33" t="s">
        <v>26</v>
      </c>
      <c r="B46" s="18">
        <v>0</v>
      </c>
      <c r="C46" s="18">
        <v>0</v>
      </c>
      <c r="D46" s="18">
        <f t="shared" si="18"/>
        <v>0</v>
      </c>
      <c r="E46" s="18">
        <v>0</v>
      </c>
      <c r="F46" s="18">
        <v>0</v>
      </c>
      <c r="G46" s="19">
        <f t="shared" si="19"/>
        <v>0</v>
      </c>
    </row>
    <row r="47" spans="1:7" x14ac:dyDescent="0.2">
      <c r="A47" s="33"/>
      <c r="B47" s="18"/>
      <c r="C47" s="18"/>
      <c r="D47" s="18"/>
      <c r="E47" s="18"/>
      <c r="F47" s="18"/>
      <c r="G47" s="19"/>
    </row>
    <row r="48" spans="1:7" ht="22.5" x14ac:dyDescent="0.2">
      <c r="A48" s="33" t="s">
        <v>123</v>
      </c>
      <c r="B48" s="18">
        <v>0</v>
      </c>
      <c r="C48" s="18">
        <v>0</v>
      </c>
      <c r="D48" s="18">
        <f t="shared" ref="D48" si="20">B48+C48</f>
        <v>0</v>
      </c>
      <c r="E48" s="18">
        <v>0</v>
      </c>
      <c r="F48" s="18">
        <v>0</v>
      </c>
      <c r="G48" s="19">
        <f t="shared" ref="G48" si="21">D48-E48</f>
        <v>0</v>
      </c>
    </row>
    <row r="49" spans="1:7" x14ac:dyDescent="0.2">
      <c r="A49" s="33"/>
      <c r="B49" s="18"/>
      <c r="C49" s="18"/>
      <c r="D49" s="18"/>
      <c r="E49" s="18"/>
      <c r="F49" s="18"/>
      <c r="G49" s="19"/>
    </row>
    <row r="50" spans="1:7" x14ac:dyDescent="0.2">
      <c r="A50" s="33" t="s">
        <v>14</v>
      </c>
      <c r="B50" s="18">
        <v>0</v>
      </c>
      <c r="C50" s="18">
        <v>0</v>
      </c>
      <c r="D50" s="18">
        <f t="shared" si="18"/>
        <v>0</v>
      </c>
      <c r="E50" s="18">
        <v>0</v>
      </c>
      <c r="F50" s="18">
        <v>0</v>
      </c>
      <c r="G50" s="19">
        <f t="shared" si="19"/>
        <v>0</v>
      </c>
    </row>
    <row r="51" spans="1:7" x14ac:dyDescent="0.2">
      <c r="A51" s="33"/>
      <c r="B51" s="18"/>
      <c r="C51" s="18"/>
      <c r="D51" s="18"/>
      <c r="E51" s="18"/>
      <c r="F51" s="18"/>
      <c r="G51" s="19"/>
    </row>
    <row r="52" spans="1:7" x14ac:dyDescent="0.2">
      <c r="A52" s="33" t="s">
        <v>124</v>
      </c>
      <c r="B52" s="18">
        <v>38843448.189999998</v>
      </c>
      <c r="C52" s="18">
        <v>6488206.6500000004</v>
      </c>
      <c r="D52" s="18">
        <f t="shared" ref="D52" si="22">B52+C52</f>
        <v>45331654.839999996</v>
      </c>
      <c r="E52" s="18">
        <v>18422251.789999999</v>
      </c>
      <c r="F52" s="18">
        <v>18422251.789999999</v>
      </c>
      <c r="G52" s="19">
        <f t="shared" ref="G52" si="23">D52-E52</f>
        <v>26909403.049999997</v>
      </c>
    </row>
    <row r="53" spans="1:7" x14ac:dyDescent="0.2">
      <c r="A53" s="34"/>
      <c r="B53" s="21"/>
      <c r="C53" s="21"/>
      <c r="D53" s="21"/>
      <c r="E53" s="21"/>
      <c r="F53" s="21"/>
      <c r="G53" s="22"/>
    </row>
    <row r="54" spans="1:7" x14ac:dyDescent="0.2">
      <c r="A54" s="30" t="s">
        <v>121</v>
      </c>
      <c r="B54" s="10">
        <f t="shared" ref="B54:G54" si="24">SUM(B38:B52)</f>
        <v>38843448.189999998</v>
      </c>
      <c r="C54" s="10">
        <f t="shared" si="24"/>
        <v>6488206.6500000004</v>
      </c>
      <c r="D54" s="10">
        <f t="shared" si="24"/>
        <v>45331654.839999996</v>
      </c>
      <c r="E54" s="10">
        <f t="shared" si="24"/>
        <v>18422251.789999999</v>
      </c>
      <c r="F54" s="10">
        <f t="shared" si="24"/>
        <v>18422251.789999999</v>
      </c>
      <c r="G54" s="10">
        <f t="shared" si="24"/>
        <v>26909403.049999997</v>
      </c>
    </row>
    <row r="55" spans="1:7" x14ac:dyDescent="0.2">
      <c r="A55" s="1" t="s">
        <v>146</v>
      </c>
    </row>
  </sheetData>
  <sheetProtection formatCells="0" formatColumns="0" formatRows="0" insertRows="0" deleteRows="0" autoFilter="0"/>
  <mergeCells count="6">
    <mergeCell ref="G2:G3"/>
    <mergeCell ref="A1:G1"/>
    <mergeCell ref="A22:G22"/>
    <mergeCell ref="G35:G36"/>
    <mergeCell ref="G23:G24"/>
    <mergeCell ref="A34:G34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49" zoomScaleNormal="100" zoomScaleSheetLayoutView="100" workbookViewId="0">
      <selection activeCell="E85" sqref="E8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2.25" customHeight="1" x14ac:dyDescent="0.2">
      <c r="A1" s="61" t="s">
        <v>127</v>
      </c>
      <c r="B1" s="62"/>
      <c r="C1" s="62"/>
      <c r="D1" s="62"/>
      <c r="E1" s="62"/>
      <c r="F1" s="62"/>
      <c r="G1" s="63"/>
    </row>
    <row r="2" spans="1:8" x14ac:dyDescent="0.2">
      <c r="A2" s="52"/>
      <c r="B2" s="49" t="s">
        <v>56</v>
      </c>
      <c r="C2" s="50"/>
      <c r="D2" s="50"/>
      <c r="E2" s="50"/>
      <c r="F2" s="51"/>
      <c r="G2" s="55" t="s">
        <v>55</v>
      </c>
    </row>
    <row r="3" spans="1:8" ht="24.95" customHeight="1" x14ac:dyDescent="0.2">
      <c r="A3" s="53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6"/>
    </row>
    <row r="4" spans="1:8" x14ac:dyDescent="0.2">
      <c r="A4" s="42" t="s">
        <v>57</v>
      </c>
      <c r="B4" s="47">
        <f>SUM(B5:B11)</f>
        <v>28228044.960000001</v>
      </c>
      <c r="C4" s="47">
        <f>SUM(C5:C11)</f>
        <v>3375018.52</v>
      </c>
      <c r="D4" s="47">
        <f>B4+C4</f>
        <v>31603063.48</v>
      </c>
      <c r="E4" s="47">
        <f>SUM(E5:E11)</f>
        <v>12211359.309999999</v>
      </c>
      <c r="F4" s="47">
        <f>SUM(F5:F11)</f>
        <v>12211359.309999999</v>
      </c>
      <c r="G4" s="48">
        <f>D4-E4</f>
        <v>19391704.170000002</v>
      </c>
    </row>
    <row r="5" spans="1:8" x14ac:dyDescent="0.2">
      <c r="A5" s="44" t="s">
        <v>61</v>
      </c>
      <c r="B5" s="18">
        <v>10601552.52</v>
      </c>
      <c r="C5" s="18">
        <v>791925.15</v>
      </c>
      <c r="D5" s="18">
        <f t="shared" ref="D5:D68" si="0">B5+C5</f>
        <v>11393477.67</v>
      </c>
      <c r="E5" s="18">
        <v>4578604.63</v>
      </c>
      <c r="F5" s="18">
        <v>4578604.63</v>
      </c>
      <c r="G5" s="19">
        <f t="shared" ref="G5:G68" si="1">D5-E5</f>
        <v>6814873.04</v>
      </c>
      <c r="H5" s="3">
        <v>1100</v>
      </c>
    </row>
    <row r="6" spans="1:8" x14ac:dyDescent="0.2">
      <c r="A6" s="44" t="s">
        <v>62</v>
      </c>
      <c r="B6" s="18">
        <v>2062329.5</v>
      </c>
      <c r="C6" s="18">
        <v>988680</v>
      </c>
      <c r="D6" s="18">
        <f t="shared" si="0"/>
        <v>3051009.5</v>
      </c>
      <c r="E6" s="18">
        <v>2111336.59</v>
      </c>
      <c r="F6" s="18">
        <v>2111336.59</v>
      </c>
      <c r="G6" s="19">
        <f t="shared" si="1"/>
        <v>939672.91000000015</v>
      </c>
      <c r="H6" s="3">
        <v>1200</v>
      </c>
    </row>
    <row r="7" spans="1:8" x14ac:dyDescent="0.2">
      <c r="A7" s="44" t="s">
        <v>63</v>
      </c>
      <c r="B7" s="18">
        <v>2519348.2999999998</v>
      </c>
      <c r="C7" s="18">
        <v>260305</v>
      </c>
      <c r="D7" s="18">
        <f t="shared" si="0"/>
        <v>2779653.3</v>
      </c>
      <c r="E7" s="18">
        <v>183745.28</v>
      </c>
      <c r="F7" s="18">
        <v>183745.28</v>
      </c>
      <c r="G7" s="19">
        <f t="shared" si="1"/>
        <v>2595908.02</v>
      </c>
      <c r="H7" s="3">
        <v>1300</v>
      </c>
    </row>
    <row r="8" spans="1:8" x14ac:dyDescent="0.2">
      <c r="A8" s="44" t="s">
        <v>33</v>
      </c>
      <c r="B8" s="18">
        <v>4635292.4800000004</v>
      </c>
      <c r="C8" s="18">
        <v>1115211.3700000001</v>
      </c>
      <c r="D8" s="18">
        <f t="shared" si="0"/>
        <v>5750503.8500000006</v>
      </c>
      <c r="E8" s="18">
        <v>1922962.76</v>
      </c>
      <c r="F8" s="18">
        <v>1922962.76</v>
      </c>
      <c r="G8" s="19">
        <f t="shared" si="1"/>
        <v>3827541.0900000008</v>
      </c>
      <c r="H8" s="3">
        <v>1400</v>
      </c>
    </row>
    <row r="9" spans="1:8" x14ac:dyDescent="0.2">
      <c r="A9" s="44" t="s">
        <v>64</v>
      </c>
      <c r="B9" s="18">
        <v>7909522.1600000001</v>
      </c>
      <c r="C9" s="18">
        <v>218897</v>
      </c>
      <c r="D9" s="18">
        <f t="shared" si="0"/>
        <v>8128419.1600000001</v>
      </c>
      <c r="E9" s="18">
        <v>3414710.05</v>
      </c>
      <c r="F9" s="18">
        <v>3414710.05</v>
      </c>
      <c r="G9" s="19">
        <f t="shared" si="1"/>
        <v>4713709.1100000003</v>
      </c>
      <c r="H9" s="3">
        <v>1500</v>
      </c>
    </row>
    <row r="10" spans="1:8" x14ac:dyDescent="0.2">
      <c r="A10" s="44" t="s">
        <v>34</v>
      </c>
      <c r="B10" s="18">
        <v>500000</v>
      </c>
      <c r="C10" s="18">
        <v>0</v>
      </c>
      <c r="D10" s="18">
        <f t="shared" si="0"/>
        <v>500000</v>
      </c>
      <c r="E10" s="18">
        <v>0</v>
      </c>
      <c r="F10" s="18">
        <v>0</v>
      </c>
      <c r="G10" s="19">
        <f t="shared" si="1"/>
        <v>500000</v>
      </c>
      <c r="H10" s="3">
        <v>1600</v>
      </c>
    </row>
    <row r="11" spans="1:8" x14ac:dyDescent="0.2">
      <c r="A11" s="44" t="s">
        <v>65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9">
        <f t="shared" si="1"/>
        <v>0</v>
      </c>
      <c r="H11" s="3">
        <v>1700</v>
      </c>
    </row>
    <row r="12" spans="1:8" x14ac:dyDescent="0.2">
      <c r="A12" s="43" t="s">
        <v>116</v>
      </c>
      <c r="B12" s="15">
        <f>SUM(B13:B21)</f>
        <v>4362500</v>
      </c>
      <c r="C12" s="15">
        <f>SUM(C13:C21)</f>
        <v>1299.8399999999965</v>
      </c>
      <c r="D12" s="15">
        <f t="shared" si="0"/>
        <v>4363799.84</v>
      </c>
      <c r="E12" s="15">
        <f>SUM(E13:E21)</f>
        <v>1465551.8699999999</v>
      </c>
      <c r="F12" s="15">
        <f>SUM(F13:F21)</f>
        <v>1465551.8699999999</v>
      </c>
      <c r="G12" s="16">
        <f t="shared" si="1"/>
        <v>2898247.9699999997</v>
      </c>
      <c r="H12" s="4">
        <v>0</v>
      </c>
    </row>
    <row r="13" spans="1:8" x14ac:dyDescent="0.2">
      <c r="A13" s="44" t="s">
        <v>66</v>
      </c>
      <c r="B13" s="18">
        <v>636000</v>
      </c>
      <c r="C13" s="18">
        <v>28200</v>
      </c>
      <c r="D13" s="18">
        <f t="shared" si="0"/>
        <v>664200</v>
      </c>
      <c r="E13" s="18">
        <v>150604.93</v>
      </c>
      <c r="F13" s="18">
        <v>150604.93</v>
      </c>
      <c r="G13" s="19">
        <f t="shared" si="1"/>
        <v>513595.07</v>
      </c>
      <c r="H13" s="3">
        <v>2100</v>
      </c>
    </row>
    <row r="14" spans="1:8" x14ac:dyDescent="0.2">
      <c r="A14" s="44" t="s">
        <v>67</v>
      </c>
      <c r="B14" s="18">
        <v>1443000</v>
      </c>
      <c r="C14" s="18">
        <v>-86900.160000000003</v>
      </c>
      <c r="D14" s="18">
        <f t="shared" si="0"/>
        <v>1356099.84</v>
      </c>
      <c r="E14" s="18">
        <v>394319.77</v>
      </c>
      <c r="F14" s="18">
        <v>394319.77</v>
      </c>
      <c r="G14" s="19">
        <f t="shared" si="1"/>
        <v>961780.07000000007</v>
      </c>
      <c r="H14" s="3">
        <v>2200</v>
      </c>
    </row>
    <row r="15" spans="1:8" x14ac:dyDescent="0.2">
      <c r="A15" s="44" t="s">
        <v>68</v>
      </c>
      <c r="B15" s="18">
        <v>1000000</v>
      </c>
      <c r="C15" s="18">
        <v>0</v>
      </c>
      <c r="D15" s="18">
        <f t="shared" si="0"/>
        <v>1000000</v>
      </c>
      <c r="E15" s="18">
        <v>460284.15999999997</v>
      </c>
      <c r="F15" s="18">
        <v>460284.15999999997</v>
      </c>
      <c r="G15" s="19">
        <f t="shared" si="1"/>
        <v>539715.84000000008</v>
      </c>
      <c r="H15" s="3">
        <v>2300</v>
      </c>
    </row>
    <row r="16" spans="1:8" x14ac:dyDescent="0.2">
      <c r="A16" s="44" t="s">
        <v>69</v>
      </c>
      <c r="B16" s="18">
        <v>88000</v>
      </c>
      <c r="C16" s="18">
        <v>5000</v>
      </c>
      <c r="D16" s="18">
        <f t="shared" si="0"/>
        <v>93000</v>
      </c>
      <c r="E16" s="18">
        <v>11799.63</v>
      </c>
      <c r="F16" s="18">
        <v>11799.63</v>
      </c>
      <c r="G16" s="19">
        <f t="shared" si="1"/>
        <v>81200.37</v>
      </c>
      <c r="H16" s="3">
        <v>2400</v>
      </c>
    </row>
    <row r="17" spans="1:8" x14ac:dyDescent="0.2">
      <c r="A17" s="44" t="s">
        <v>70</v>
      </c>
      <c r="B17" s="18">
        <v>34000</v>
      </c>
      <c r="C17" s="18">
        <v>15000</v>
      </c>
      <c r="D17" s="18">
        <f t="shared" si="0"/>
        <v>49000</v>
      </c>
      <c r="E17" s="18">
        <v>6035.2</v>
      </c>
      <c r="F17" s="18">
        <v>6035.2</v>
      </c>
      <c r="G17" s="19">
        <f t="shared" si="1"/>
        <v>42964.800000000003</v>
      </c>
      <c r="H17" s="3">
        <v>2500</v>
      </c>
    </row>
    <row r="18" spans="1:8" x14ac:dyDescent="0.2">
      <c r="A18" s="44" t="s">
        <v>71</v>
      </c>
      <c r="B18" s="18">
        <v>740000</v>
      </c>
      <c r="C18" s="18">
        <v>0</v>
      </c>
      <c r="D18" s="18">
        <f t="shared" si="0"/>
        <v>740000</v>
      </c>
      <c r="E18" s="18">
        <v>365498.09</v>
      </c>
      <c r="F18" s="18">
        <v>365498.09</v>
      </c>
      <c r="G18" s="19">
        <f t="shared" si="1"/>
        <v>374501.91</v>
      </c>
      <c r="H18" s="3">
        <v>2600</v>
      </c>
    </row>
    <row r="19" spans="1:8" x14ac:dyDescent="0.2">
      <c r="A19" s="44" t="s">
        <v>72</v>
      </c>
      <c r="B19" s="18">
        <v>305000</v>
      </c>
      <c r="C19" s="18">
        <v>40000</v>
      </c>
      <c r="D19" s="18">
        <f t="shared" si="0"/>
        <v>345000</v>
      </c>
      <c r="E19" s="18">
        <v>57900.1</v>
      </c>
      <c r="F19" s="18">
        <v>57900.1</v>
      </c>
      <c r="G19" s="19">
        <f t="shared" si="1"/>
        <v>287099.90000000002</v>
      </c>
      <c r="H19" s="3">
        <v>2700</v>
      </c>
    </row>
    <row r="20" spans="1:8" x14ac:dyDescent="0.2">
      <c r="A20" s="44" t="s">
        <v>73</v>
      </c>
      <c r="B20" s="18">
        <v>0</v>
      </c>
      <c r="C20" s="18">
        <v>0</v>
      </c>
      <c r="D20" s="18">
        <f t="shared" si="0"/>
        <v>0</v>
      </c>
      <c r="E20" s="18">
        <v>0</v>
      </c>
      <c r="F20" s="18">
        <v>0</v>
      </c>
      <c r="G20" s="19">
        <f t="shared" si="1"/>
        <v>0</v>
      </c>
      <c r="H20" s="3">
        <v>2800</v>
      </c>
    </row>
    <row r="21" spans="1:8" x14ac:dyDescent="0.2">
      <c r="A21" s="44" t="s">
        <v>74</v>
      </c>
      <c r="B21" s="18">
        <v>116500</v>
      </c>
      <c r="C21" s="18">
        <v>0</v>
      </c>
      <c r="D21" s="18">
        <f t="shared" si="0"/>
        <v>116500</v>
      </c>
      <c r="E21" s="18">
        <v>19109.990000000002</v>
      </c>
      <c r="F21" s="18">
        <v>19109.990000000002</v>
      </c>
      <c r="G21" s="19">
        <f t="shared" si="1"/>
        <v>97390.01</v>
      </c>
      <c r="H21" s="3">
        <v>2900</v>
      </c>
    </row>
    <row r="22" spans="1:8" x14ac:dyDescent="0.2">
      <c r="A22" s="43" t="s">
        <v>58</v>
      </c>
      <c r="B22" s="15">
        <f>SUM(B23:B31)</f>
        <v>3229376.07</v>
      </c>
      <c r="C22" s="15">
        <f>SUM(C23:C31)</f>
        <v>209588.28999999998</v>
      </c>
      <c r="D22" s="15">
        <f t="shared" si="0"/>
        <v>3438964.36</v>
      </c>
      <c r="E22" s="15">
        <f>SUM(E23:E31)</f>
        <v>1214907.81</v>
      </c>
      <c r="F22" s="15">
        <f>SUM(F23:F31)</f>
        <v>1214907.81</v>
      </c>
      <c r="G22" s="16">
        <f t="shared" si="1"/>
        <v>2224056.5499999998</v>
      </c>
      <c r="H22" s="4">
        <v>0</v>
      </c>
    </row>
    <row r="23" spans="1:8" x14ac:dyDescent="0.2">
      <c r="A23" s="44" t="s">
        <v>75</v>
      </c>
      <c r="B23" s="18">
        <v>965736.07</v>
      </c>
      <c r="C23" s="18">
        <v>0</v>
      </c>
      <c r="D23" s="18">
        <f t="shared" si="0"/>
        <v>965736.07</v>
      </c>
      <c r="E23" s="18">
        <v>268771.76</v>
      </c>
      <c r="F23" s="18">
        <v>268771.76</v>
      </c>
      <c r="G23" s="19">
        <f t="shared" si="1"/>
        <v>696964.30999999994</v>
      </c>
      <c r="H23" s="3">
        <v>3100</v>
      </c>
    </row>
    <row r="24" spans="1:8" x14ac:dyDescent="0.2">
      <c r="A24" s="44" t="s">
        <v>76</v>
      </c>
      <c r="B24" s="18">
        <v>43000</v>
      </c>
      <c r="C24" s="18">
        <v>0</v>
      </c>
      <c r="D24" s="18">
        <f t="shared" si="0"/>
        <v>43000</v>
      </c>
      <c r="E24" s="18">
        <v>10888.4</v>
      </c>
      <c r="F24" s="18">
        <v>10888.4</v>
      </c>
      <c r="G24" s="19">
        <f t="shared" si="1"/>
        <v>32111.599999999999</v>
      </c>
      <c r="H24" s="3">
        <v>3200</v>
      </c>
    </row>
    <row r="25" spans="1:8" x14ac:dyDescent="0.2">
      <c r="A25" s="44" t="s">
        <v>77</v>
      </c>
      <c r="B25" s="18">
        <v>178000</v>
      </c>
      <c r="C25" s="18">
        <v>0</v>
      </c>
      <c r="D25" s="18">
        <f t="shared" si="0"/>
        <v>178000</v>
      </c>
      <c r="E25" s="18">
        <v>19972.599999999999</v>
      </c>
      <c r="F25" s="18">
        <v>19972.599999999999</v>
      </c>
      <c r="G25" s="19">
        <f t="shared" si="1"/>
        <v>158027.4</v>
      </c>
      <c r="H25" s="3">
        <v>3300</v>
      </c>
    </row>
    <row r="26" spans="1:8" x14ac:dyDescent="0.2">
      <c r="A26" s="44" t="s">
        <v>78</v>
      </c>
      <c r="B26" s="18">
        <v>173000</v>
      </c>
      <c r="C26" s="18">
        <v>85000</v>
      </c>
      <c r="D26" s="18">
        <f t="shared" si="0"/>
        <v>258000</v>
      </c>
      <c r="E26" s="18">
        <v>149988.07999999999</v>
      </c>
      <c r="F26" s="18">
        <v>149988.07999999999</v>
      </c>
      <c r="G26" s="19">
        <f t="shared" si="1"/>
        <v>108011.92000000001</v>
      </c>
      <c r="H26" s="3">
        <v>3400</v>
      </c>
    </row>
    <row r="27" spans="1:8" x14ac:dyDescent="0.2">
      <c r="A27" s="44" t="s">
        <v>79</v>
      </c>
      <c r="B27" s="18">
        <v>960527.16</v>
      </c>
      <c r="C27" s="18">
        <v>124588.29</v>
      </c>
      <c r="D27" s="18">
        <f t="shared" si="0"/>
        <v>1085115.45</v>
      </c>
      <c r="E27" s="18">
        <v>318423.99</v>
      </c>
      <c r="F27" s="18">
        <v>318423.99</v>
      </c>
      <c r="G27" s="19">
        <f t="shared" si="1"/>
        <v>766691.46</v>
      </c>
      <c r="H27" s="3">
        <v>3500</v>
      </c>
    </row>
    <row r="28" spans="1:8" x14ac:dyDescent="0.2">
      <c r="A28" s="44" t="s">
        <v>125</v>
      </c>
      <c r="B28" s="18">
        <v>50000</v>
      </c>
      <c r="C28" s="18">
        <v>0</v>
      </c>
      <c r="D28" s="18">
        <f t="shared" si="0"/>
        <v>50000</v>
      </c>
      <c r="E28" s="18">
        <v>0</v>
      </c>
      <c r="F28" s="18">
        <v>0</v>
      </c>
      <c r="G28" s="19">
        <f t="shared" si="1"/>
        <v>50000</v>
      </c>
      <c r="H28" s="3">
        <v>3600</v>
      </c>
    </row>
    <row r="29" spans="1:8" x14ac:dyDescent="0.2">
      <c r="A29" s="44" t="s">
        <v>80</v>
      </c>
      <c r="B29" s="18">
        <v>10000</v>
      </c>
      <c r="C29" s="18">
        <v>0</v>
      </c>
      <c r="D29" s="18">
        <f t="shared" si="0"/>
        <v>10000</v>
      </c>
      <c r="E29" s="18">
        <v>2160</v>
      </c>
      <c r="F29" s="18">
        <v>2160</v>
      </c>
      <c r="G29" s="19">
        <f t="shared" si="1"/>
        <v>7840</v>
      </c>
      <c r="H29" s="3">
        <v>3700</v>
      </c>
    </row>
    <row r="30" spans="1:8" x14ac:dyDescent="0.2">
      <c r="A30" s="44" t="s">
        <v>81</v>
      </c>
      <c r="B30" s="18">
        <v>234637.52</v>
      </c>
      <c r="C30" s="18">
        <v>0</v>
      </c>
      <c r="D30" s="18">
        <f t="shared" si="0"/>
        <v>234637.52</v>
      </c>
      <c r="E30" s="18">
        <v>136023.60999999999</v>
      </c>
      <c r="F30" s="18">
        <v>136023.60999999999</v>
      </c>
      <c r="G30" s="19">
        <f t="shared" si="1"/>
        <v>98613.91</v>
      </c>
      <c r="H30" s="3">
        <v>3800</v>
      </c>
    </row>
    <row r="31" spans="1:8" x14ac:dyDescent="0.2">
      <c r="A31" s="44" t="s">
        <v>18</v>
      </c>
      <c r="B31" s="18">
        <v>614475.31999999995</v>
      </c>
      <c r="C31" s="18">
        <v>0</v>
      </c>
      <c r="D31" s="18">
        <f t="shared" si="0"/>
        <v>614475.31999999995</v>
      </c>
      <c r="E31" s="18">
        <v>308679.37</v>
      </c>
      <c r="F31" s="18">
        <v>308679.37</v>
      </c>
      <c r="G31" s="19">
        <f t="shared" si="1"/>
        <v>305795.94999999995</v>
      </c>
      <c r="H31" s="3">
        <v>3900</v>
      </c>
    </row>
    <row r="32" spans="1:8" x14ac:dyDescent="0.2">
      <c r="A32" s="43" t="s">
        <v>117</v>
      </c>
      <c r="B32" s="15">
        <f>SUM(B33:B41)</f>
        <v>2413527.16</v>
      </c>
      <c r="C32" s="15">
        <f>SUM(C33:C41)</f>
        <v>308000</v>
      </c>
      <c r="D32" s="15">
        <f t="shared" si="0"/>
        <v>2721527.16</v>
      </c>
      <c r="E32" s="15">
        <f>SUM(E33:E41)</f>
        <v>1130612.6399999999</v>
      </c>
      <c r="F32" s="15">
        <f>SUM(F33:F41)</f>
        <v>1130612.6399999999</v>
      </c>
      <c r="G32" s="16">
        <f t="shared" si="1"/>
        <v>1590914.5200000003</v>
      </c>
      <c r="H32" s="4">
        <v>0</v>
      </c>
    </row>
    <row r="33" spans="1:8" x14ac:dyDescent="0.2">
      <c r="A33" s="44" t="s">
        <v>82</v>
      </c>
      <c r="B33" s="18">
        <v>0</v>
      </c>
      <c r="C33" s="18">
        <v>0</v>
      </c>
      <c r="D33" s="18">
        <f t="shared" si="0"/>
        <v>0</v>
      </c>
      <c r="E33" s="18">
        <v>0</v>
      </c>
      <c r="F33" s="18">
        <v>0</v>
      </c>
      <c r="G33" s="19">
        <f t="shared" si="1"/>
        <v>0</v>
      </c>
      <c r="H33" s="3">
        <v>4100</v>
      </c>
    </row>
    <row r="34" spans="1:8" x14ac:dyDescent="0.2">
      <c r="A34" s="44" t="s">
        <v>83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9">
        <f t="shared" si="1"/>
        <v>0</v>
      </c>
      <c r="H34" s="3">
        <v>4200</v>
      </c>
    </row>
    <row r="35" spans="1:8" x14ac:dyDescent="0.2">
      <c r="A35" s="44" t="s">
        <v>84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9">
        <f t="shared" si="1"/>
        <v>0</v>
      </c>
      <c r="H35" s="3">
        <v>4300</v>
      </c>
    </row>
    <row r="36" spans="1:8" x14ac:dyDescent="0.2">
      <c r="A36" s="44" t="s">
        <v>85</v>
      </c>
      <c r="B36" s="18">
        <v>1923527.16</v>
      </c>
      <c r="C36" s="18">
        <v>308000</v>
      </c>
      <c r="D36" s="18">
        <f t="shared" si="0"/>
        <v>2231527.16</v>
      </c>
      <c r="E36" s="18">
        <v>863366.69</v>
      </c>
      <c r="F36" s="18">
        <v>863366.69</v>
      </c>
      <c r="G36" s="19">
        <f t="shared" si="1"/>
        <v>1368160.4700000002</v>
      </c>
      <c r="H36" s="3">
        <v>4400</v>
      </c>
    </row>
    <row r="37" spans="1:8" x14ac:dyDescent="0.2">
      <c r="A37" s="44" t="s">
        <v>39</v>
      </c>
      <c r="B37" s="18">
        <v>490000</v>
      </c>
      <c r="C37" s="18">
        <v>0</v>
      </c>
      <c r="D37" s="18">
        <f t="shared" si="0"/>
        <v>490000</v>
      </c>
      <c r="E37" s="18">
        <v>267245.95</v>
      </c>
      <c r="F37" s="18">
        <v>267245.95</v>
      </c>
      <c r="G37" s="19">
        <f t="shared" si="1"/>
        <v>222754.05</v>
      </c>
      <c r="H37" s="3">
        <v>4500</v>
      </c>
    </row>
    <row r="38" spans="1:8" x14ac:dyDescent="0.2">
      <c r="A38" s="44" t="s">
        <v>86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9">
        <f t="shared" si="1"/>
        <v>0</v>
      </c>
      <c r="H38" s="3">
        <v>4600</v>
      </c>
    </row>
    <row r="39" spans="1:8" x14ac:dyDescent="0.2">
      <c r="A39" s="44" t="s">
        <v>87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9">
        <f t="shared" si="1"/>
        <v>0</v>
      </c>
      <c r="H39" s="3">
        <v>4700</v>
      </c>
    </row>
    <row r="40" spans="1:8" x14ac:dyDescent="0.2">
      <c r="A40" s="44" t="s">
        <v>35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9">
        <f t="shared" si="1"/>
        <v>0</v>
      </c>
      <c r="H40" s="3">
        <v>4800</v>
      </c>
    </row>
    <row r="41" spans="1:8" x14ac:dyDescent="0.2">
      <c r="A41" s="44" t="s">
        <v>88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9">
        <f t="shared" si="1"/>
        <v>0</v>
      </c>
      <c r="H41" s="3">
        <v>4900</v>
      </c>
    </row>
    <row r="42" spans="1:8" x14ac:dyDescent="0.2">
      <c r="A42" s="43" t="s">
        <v>118</v>
      </c>
      <c r="B42" s="15">
        <f>SUM(B43:B51)</f>
        <v>10000</v>
      </c>
      <c r="C42" s="15">
        <f>SUM(C43:C51)</f>
        <v>2594300</v>
      </c>
      <c r="D42" s="15">
        <f t="shared" si="0"/>
        <v>2604300</v>
      </c>
      <c r="E42" s="15">
        <f>SUM(E43:E51)</f>
        <v>2399820.16</v>
      </c>
      <c r="F42" s="15">
        <f>SUM(F43:F51)</f>
        <v>2399820.16</v>
      </c>
      <c r="G42" s="16">
        <f t="shared" si="1"/>
        <v>204479.83999999985</v>
      </c>
      <c r="H42" s="4">
        <v>0</v>
      </c>
    </row>
    <row r="43" spans="1:8" x14ac:dyDescent="0.2">
      <c r="A43" s="45" t="s">
        <v>89</v>
      </c>
      <c r="B43" s="18">
        <v>10000</v>
      </c>
      <c r="C43" s="18">
        <v>289300</v>
      </c>
      <c r="D43" s="18">
        <f t="shared" si="0"/>
        <v>299300</v>
      </c>
      <c r="E43" s="18">
        <v>158077.99</v>
      </c>
      <c r="F43" s="18">
        <v>158077.99</v>
      </c>
      <c r="G43" s="19">
        <f t="shared" si="1"/>
        <v>141222.01</v>
      </c>
      <c r="H43" s="3">
        <v>5100</v>
      </c>
    </row>
    <row r="44" spans="1:8" x14ac:dyDescent="0.2">
      <c r="A44" s="44" t="s">
        <v>90</v>
      </c>
      <c r="B44" s="18">
        <v>0</v>
      </c>
      <c r="C44" s="18">
        <v>0</v>
      </c>
      <c r="D44" s="18">
        <f t="shared" si="0"/>
        <v>0</v>
      </c>
      <c r="E44" s="18">
        <v>0</v>
      </c>
      <c r="F44" s="18">
        <v>0</v>
      </c>
      <c r="G44" s="19">
        <f t="shared" si="1"/>
        <v>0</v>
      </c>
      <c r="H44" s="3">
        <v>5200</v>
      </c>
    </row>
    <row r="45" spans="1:8" x14ac:dyDescent="0.2">
      <c r="A45" s="44" t="s">
        <v>91</v>
      </c>
      <c r="B45" s="18">
        <v>0</v>
      </c>
      <c r="C45" s="18">
        <v>30000</v>
      </c>
      <c r="D45" s="18">
        <f t="shared" si="0"/>
        <v>30000</v>
      </c>
      <c r="E45" s="18">
        <v>25596.17</v>
      </c>
      <c r="F45" s="18">
        <v>25596.17</v>
      </c>
      <c r="G45" s="19">
        <f t="shared" si="1"/>
        <v>4403.8300000000017</v>
      </c>
      <c r="H45" s="3">
        <v>5300</v>
      </c>
    </row>
    <row r="46" spans="1:8" x14ac:dyDescent="0.2">
      <c r="A46" s="44" t="s">
        <v>92</v>
      </c>
      <c r="B46" s="18">
        <v>0</v>
      </c>
      <c r="C46" s="18">
        <v>2275000</v>
      </c>
      <c r="D46" s="18">
        <f t="shared" si="0"/>
        <v>2275000</v>
      </c>
      <c r="E46" s="18">
        <v>2216146</v>
      </c>
      <c r="F46" s="18">
        <v>2216146</v>
      </c>
      <c r="G46" s="19">
        <f t="shared" si="1"/>
        <v>58854</v>
      </c>
      <c r="H46" s="3">
        <v>5400</v>
      </c>
    </row>
    <row r="47" spans="1:8" x14ac:dyDescent="0.2">
      <c r="A47" s="44" t="s">
        <v>93</v>
      </c>
      <c r="B47" s="18">
        <v>0</v>
      </c>
      <c r="C47" s="18">
        <v>0</v>
      </c>
      <c r="D47" s="18">
        <f t="shared" si="0"/>
        <v>0</v>
      </c>
      <c r="E47" s="18">
        <v>0</v>
      </c>
      <c r="F47" s="18">
        <v>0</v>
      </c>
      <c r="G47" s="19">
        <f t="shared" si="1"/>
        <v>0</v>
      </c>
      <c r="H47" s="3">
        <v>5500</v>
      </c>
    </row>
    <row r="48" spans="1:8" x14ac:dyDescent="0.2">
      <c r="A48" s="44" t="s">
        <v>94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9">
        <f t="shared" si="1"/>
        <v>0</v>
      </c>
      <c r="H48" s="3">
        <v>5600</v>
      </c>
    </row>
    <row r="49" spans="1:8" x14ac:dyDescent="0.2">
      <c r="A49" s="44" t="s">
        <v>95</v>
      </c>
      <c r="B49" s="18">
        <v>0</v>
      </c>
      <c r="C49" s="18">
        <v>0</v>
      </c>
      <c r="D49" s="18">
        <f t="shared" si="0"/>
        <v>0</v>
      </c>
      <c r="E49" s="18">
        <v>0</v>
      </c>
      <c r="F49" s="18">
        <v>0</v>
      </c>
      <c r="G49" s="19">
        <f t="shared" si="1"/>
        <v>0</v>
      </c>
      <c r="H49" s="3">
        <v>5700</v>
      </c>
    </row>
    <row r="50" spans="1:8" x14ac:dyDescent="0.2">
      <c r="A50" s="44" t="s">
        <v>96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9">
        <f t="shared" si="1"/>
        <v>0</v>
      </c>
      <c r="H50" s="3">
        <v>5800</v>
      </c>
    </row>
    <row r="51" spans="1:8" x14ac:dyDescent="0.2">
      <c r="A51" s="44" t="s">
        <v>97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9">
        <f t="shared" si="1"/>
        <v>0</v>
      </c>
      <c r="H51" s="3">
        <v>5900</v>
      </c>
    </row>
    <row r="52" spans="1:8" x14ac:dyDescent="0.2">
      <c r="A52" s="43" t="s">
        <v>59</v>
      </c>
      <c r="B52" s="15">
        <f>SUM(B53:B55)</f>
        <v>0</v>
      </c>
      <c r="C52" s="15">
        <f>SUM(C53:C55)</f>
        <v>0</v>
      </c>
      <c r="D52" s="15">
        <f t="shared" si="0"/>
        <v>0</v>
      </c>
      <c r="E52" s="15">
        <f>SUM(E53:E55)</f>
        <v>0</v>
      </c>
      <c r="F52" s="15">
        <f>SUM(F53:F55)</f>
        <v>0</v>
      </c>
      <c r="G52" s="16">
        <f t="shared" si="1"/>
        <v>0</v>
      </c>
      <c r="H52" s="4">
        <v>0</v>
      </c>
    </row>
    <row r="53" spans="1:8" x14ac:dyDescent="0.2">
      <c r="A53" s="44" t="s">
        <v>98</v>
      </c>
      <c r="B53" s="18">
        <v>0</v>
      </c>
      <c r="C53" s="18">
        <v>0</v>
      </c>
      <c r="D53" s="18">
        <f t="shared" si="0"/>
        <v>0</v>
      </c>
      <c r="E53" s="18">
        <v>0</v>
      </c>
      <c r="F53" s="18">
        <v>0</v>
      </c>
      <c r="G53" s="19">
        <f t="shared" si="1"/>
        <v>0</v>
      </c>
      <c r="H53" s="3">
        <v>6100</v>
      </c>
    </row>
    <row r="54" spans="1:8" x14ac:dyDescent="0.2">
      <c r="A54" s="44" t="s">
        <v>99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9">
        <f t="shared" si="1"/>
        <v>0</v>
      </c>
      <c r="H54" s="3">
        <v>6200</v>
      </c>
    </row>
    <row r="55" spans="1:8" x14ac:dyDescent="0.2">
      <c r="A55" s="44" t="s">
        <v>100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9">
        <f t="shared" si="1"/>
        <v>0</v>
      </c>
      <c r="H55" s="3">
        <v>6300</v>
      </c>
    </row>
    <row r="56" spans="1:8" x14ac:dyDescent="0.2">
      <c r="A56" s="43" t="s">
        <v>119</v>
      </c>
      <c r="B56" s="15">
        <f>SUM(B57:B63)</f>
        <v>600000</v>
      </c>
      <c r="C56" s="15">
        <f>SUM(C57:C63)</f>
        <v>0</v>
      </c>
      <c r="D56" s="15">
        <f t="shared" si="0"/>
        <v>600000</v>
      </c>
      <c r="E56" s="15">
        <f>SUM(E57:E63)</f>
        <v>0</v>
      </c>
      <c r="F56" s="15">
        <f>SUM(F57:F63)</f>
        <v>0</v>
      </c>
      <c r="G56" s="16">
        <f t="shared" si="1"/>
        <v>600000</v>
      </c>
      <c r="H56" s="4">
        <v>0</v>
      </c>
    </row>
    <row r="57" spans="1:8" x14ac:dyDescent="0.2">
      <c r="A57" s="44" t="s">
        <v>126</v>
      </c>
      <c r="B57" s="18">
        <v>0</v>
      </c>
      <c r="C57" s="18">
        <v>0</v>
      </c>
      <c r="D57" s="18">
        <f t="shared" si="0"/>
        <v>0</v>
      </c>
      <c r="E57" s="18">
        <v>0</v>
      </c>
      <c r="F57" s="18">
        <v>0</v>
      </c>
      <c r="G57" s="19">
        <f t="shared" si="1"/>
        <v>0</v>
      </c>
      <c r="H57" s="3">
        <v>7100</v>
      </c>
    </row>
    <row r="58" spans="1:8" x14ac:dyDescent="0.2">
      <c r="A58" s="44" t="s">
        <v>101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9">
        <f t="shared" si="1"/>
        <v>0</v>
      </c>
      <c r="H58" s="3">
        <v>7200</v>
      </c>
    </row>
    <row r="59" spans="1:8" x14ac:dyDescent="0.2">
      <c r="A59" s="44" t="s">
        <v>102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9">
        <f t="shared" si="1"/>
        <v>0</v>
      </c>
      <c r="H59" s="3">
        <v>7300</v>
      </c>
    </row>
    <row r="60" spans="1:8" x14ac:dyDescent="0.2">
      <c r="A60" s="44" t="s">
        <v>103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9">
        <f t="shared" si="1"/>
        <v>0</v>
      </c>
      <c r="H60" s="3">
        <v>7400</v>
      </c>
    </row>
    <row r="61" spans="1:8" x14ac:dyDescent="0.2">
      <c r="A61" s="44" t="s">
        <v>104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9">
        <f t="shared" si="1"/>
        <v>0</v>
      </c>
      <c r="H61" s="3">
        <v>7500</v>
      </c>
    </row>
    <row r="62" spans="1:8" x14ac:dyDescent="0.2">
      <c r="A62" s="44" t="s">
        <v>105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9">
        <f t="shared" si="1"/>
        <v>0</v>
      </c>
      <c r="H62" s="3">
        <v>7600</v>
      </c>
    </row>
    <row r="63" spans="1:8" x14ac:dyDescent="0.2">
      <c r="A63" s="44" t="s">
        <v>106</v>
      </c>
      <c r="B63" s="18">
        <v>600000</v>
      </c>
      <c r="C63" s="18">
        <v>0</v>
      </c>
      <c r="D63" s="18">
        <f t="shared" si="0"/>
        <v>600000</v>
      </c>
      <c r="E63" s="18">
        <v>0</v>
      </c>
      <c r="F63" s="18">
        <v>0</v>
      </c>
      <c r="G63" s="19">
        <f t="shared" si="1"/>
        <v>600000</v>
      </c>
      <c r="H63" s="3">
        <v>7900</v>
      </c>
    </row>
    <row r="64" spans="1:8" x14ac:dyDescent="0.2">
      <c r="A64" s="43" t="s">
        <v>120</v>
      </c>
      <c r="B64" s="15">
        <f>SUM(B65:B67)</f>
        <v>0</v>
      </c>
      <c r="C64" s="15">
        <f>SUM(C65:C67)</f>
        <v>0</v>
      </c>
      <c r="D64" s="15">
        <f t="shared" si="0"/>
        <v>0</v>
      </c>
      <c r="E64" s="15">
        <f>SUM(E65:E67)</f>
        <v>0</v>
      </c>
      <c r="F64" s="15">
        <f>SUM(F65:F67)</f>
        <v>0</v>
      </c>
      <c r="G64" s="16">
        <f t="shared" si="1"/>
        <v>0</v>
      </c>
      <c r="H64" s="4">
        <v>0</v>
      </c>
    </row>
    <row r="65" spans="1:8" x14ac:dyDescent="0.2">
      <c r="A65" s="44" t="s">
        <v>36</v>
      </c>
      <c r="B65" s="18">
        <v>0</v>
      </c>
      <c r="C65" s="18">
        <v>0</v>
      </c>
      <c r="D65" s="18">
        <f t="shared" si="0"/>
        <v>0</v>
      </c>
      <c r="E65" s="18">
        <v>0</v>
      </c>
      <c r="F65" s="18">
        <v>0</v>
      </c>
      <c r="G65" s="19">
        <f t="shared" si="1"/>
        <v>0</v>
      </c>
      <c r="H65" s="3">
        <v>8100</v>
      </c>
    </row>
    <row r="66" spans="1:8" x14ac:dyDescent="0.2">
      <c r="A66" s="44" t="s">
        <v>37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9">
        <f t="shared" si="1"/>
        <v>0</v>
      </c>
      <c r="H66" s="3">
        <v>8300</v>
      </c>
    </row>
    <row r="67" spans="1:8" x14ac:dyDescent="0.2">
      <c r="A67" s="44" t="s">
        <v>38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9">
        <f t="shared" si="1"/>
        <v>0</v>
      </c>
      <c r="H67" s="3">
        <v>8500</v>
      </c>
    </row>
    <row r="68" spans="1:8" x14ac:dyDescent="0.2">
      <c r="A68" s="43" t="s">
        <v>60</v>
      </c>
      <c r="B68" s="15">
        <f>SUM(B69:B75)</f>
        <v>0</v>
      </c>
      <c r="C68" s="15">
        <f>SUM(C69:C75)</f>
        <v>0</v>
      </c>
      <c r="D68" s="15">
        <f t="shared" si="0"/>
        <v>0</v>
      </c>
      <c r="E68" s="15">
        <f>SUM(E69:E75)</f>
        <v>0</v>
      </c>
      <c r="F68" s="15">
        <f>SUM(F69:F75)</f>
        <v>0</v>
      </c>
      <c r="G68" s="16">
        <f t="shared" si="1"/>
        <v>0</v>
      </c>
      <c r="H68" s="4">
        <v>0</v>
      </c>
    </row>
    <row r="69" spans="1:8" x14ac:dyDescent="0.2">
      <c r="A69" s="44" t="s">
        <v>107</v>
      </c>
      <c r="B69" s="18">
        <v>0</v>
      </c>
      <c r="C69" s="18">
        <v>0</v>
      </c>
      <c r="D69" s="18">
        <f t="shared" ref="D69:D75" si="2">B69+C69</f>
        <v>0</v>
      </c>
      <c r="E69" s="18">
        <v>0</v>
      </c>
      <c r="F69" s="18">
        <v>0</v>
      </c>
      <c r="G69" s="19">
        <f t="shared" ref="G69:G75" si="3">D69-E69</f>
        <v>0</v>
      </c>
      <c r="H69" s="3">
        <v>9100</v>
      </c>
    </row>
    <row r="70" spans="1:8" x14ac:dyDescent="0.2">
      <c r="A70" s="44" t="s">
        <v>108</v>
      </c>
      <c r="B70" s="18">
        <v>0</v>
      </c>
      <c r="C70" s="18">
        <v>0</v>
      </c>
      <c r="D70" s="18">
        <f t="shared" si="2"/>
        <v>0</v>
      </c>
      <c r="E70" s="18">
        <v>0</v>
      </c>
      <c r="F70" s="18">
        <v>0</v>
      </c>
      <c r="G70" s="19">
        <f t="shared" si="3"/>
        <v>0</v>
      </c>
      <c r="H70" s="3">
        <v>9200</v>
      </c>
    </row>
    <row r="71" spans="1:8" x14ac:dyDescent="0.2">
      <c r="A71" s="44" t="s">
        <v>109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9">
        <f t="shared" si="3"/>
        <v>0</v>
      </c>
      <c r="H71" s="3">
        <v>9300</v>
      </c>
    </row>
    <row r="72" spans="1:8" x14ac:dyDescent="0.2">
      <c r="A72" s="44" t="s">
        <v>110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9">
        <f t="shared" si="3"/>
        <v>0</v>
      </c>
      <c r="H72" s="3">
        <v>9400</v>
      </c>
    </row>
    <row r="73" spans="1:8" x14ac:dyDescent="0.2">
      <c r="A73" s="44" t="s">
        <v>111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9">
        <f t="shared" si="3"/>
        <v>0</v>
      </c>
      <c r="H73" s="3">
        <v>9500</v>
      </c>
    </row>
    <row r="74" spans="1:8" x14ac:dyDescent="0.2">
      <c r="A74" s="44" t="s">
        <v>112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9">
        <f t="shared" si="3"/>
        <v>0</v>
      </c>
      <c r="H74" s="3">
        <v>9600</v>
      </c>
    </row>
    <row r="75" spans="1:8" x14ac:dyDescent="0.2">
      <c r="A75" s="46" t="s">
        <v>113</v>
      </c>
      <c r="B75" s="21">
        <v>0</v>
      </c>
      <c r="C75" s="21">
        <v>0</v>
      </c>
      <c r="D75" s="21">
        <f t="shared" si="2"/>
        <v>0</v>
      </c>
      <c r="E75" s="21">
        <v>0</v>
      </c>
      <c r="F75" s="21">
        <v>0</v>
      </c>
      <c r="G75" s="22">
        <f t="shared" si="3"/>
        <v>0</v>
      </c>
      <c r="H75" s="3">
        <v>9900</v>
      </c>
    </row>
    <row r="76" spans="1:8" x14ac:dyDescent="0.2">
      <c r="A76" s="40" t="s">
        <v>121</v>
      </c>
      <c r="B76" s="35">
        <f t="shared" ref="B76:G76" si="4">SUM(B4+B12+B22+B32+B42+B52+B56+B64+B68)</f>
        <v>38843448.189999998</v>
      </c>
      <c r="C76" s="35">
        <f t="shared" si="4"/>
        <v>6488206.6500000004</v>
      </c>
      <c r="D76" s="35">
        <f t="shared" si="4"/>
        <v>45331654.840000004</v>
      </c>
      <c r="E76" s="35">
        <f t="shared" si="4"/>
        <v>18422251.789999999</v>
      </c>
      <c r="F76" s="35">
        <f t="shared" si="4"/>
        <v>18422251.789999999</v>
      </c>
      <c r="G76" s="35">
        <f t="shared" si="4"/>
        <v>26909403.050000001</v>
      </c>
    </row>
    <row r="77" spans="1:8" x14ac:dyDescent="0.2">
      <c r="A77" s="1" t="s">
        <v>146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40" zoomScaleNormal="100" zoomScaleSheetLayoutView="115" workbookViewId="0">
      <selection activeCell="C76" sqref="C7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66.75" customHeight="1" x14ac:dyDescent="0.2">
      <c r="A1" s="61" t="s">
        <v>143</v>
      </c>
      <c r="B1" s="62"/>
      <c r="C1" s="62"/>
      <c r="D1" s="62"/>
      <c r="E1" s="62"/>
      <c r="F1" s="62"/>
      <c r="G1" s="63"/>
    </row>
    <row r="2" spans="1:7" x14ac:dyDescent="0.2">
      <c r="A2" s="52"/>
      <c r="B2" s="49" t="s">
        <v>56</v>
      </c>
      <c r="C2" s="50"/>
      <c r="D2" s="50"/>
      <c r="E2" s="50"/>
      <c r="F2" s="51"/>
      <c r="G2" s="55" t="s">
        <v>55</v>
      </c>
    </row>
    <row r="3" spans="1:7" ht="24.95" customHeight="1" x14ac:dyDescent="0.2">
      <c r="A3" s="53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6"/>
    </row>
    <row r="4" spans="1:7" x14ac:dyDescent="0.2">
      <c r="A4" s="11"/>
      <c r="B4" s="12"/>
      <c r="C4" s="12"/>
      <c r="D4" s="12"/>
      <c r="E4" s="12"/>
      <c r="F4" s="12"/>
      <c r="G4" s="13"/>
    </row>
    <row r="5" spans="1:7" x14ac:dyDescent="0.2">
      <c r="A5" s="14" t="s">
        <v>15</v>
      </c>
      <c r="B5" s="15">
        <f t="shared" ref="B5:G5" si="0">SUM(B6:B13)</f>
        <v>8985535.6899999995</v>
      </c>
      <c r="C5" s="15">
        <f t="shared" si="0"/>
        <v>396768</v>
      </c>
      <c r="D5" s="15">
        <f t="shared" si="0"/>
        <v>9382303.6899999995</v>
      </c>
      <c r="E5" s="15">
        <f t="shared" si="0"/>
        <v>4118890.18</v>
      </c>
      <c r="F5" s="15">
        <f t="shared" si="0"/>
        <v>4118890.18</v>
      </c>
      <c r="G5" s="16">
        <f t="shared" si="0"/>
        <v>5263413.51</v>
      </c>
    </row>
    <row r="6" spans="1:7" x14ac:dyDescent="0.2">
      <c r="A6" s="17" t="s">
        <v>40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9">
        <f>D6-E6</f>
        <v>0</v>
      </c>
    </row>
    <row r="7" spans="1:7" x14ac:dyDescent="0.2">
      <c r="A7" s="17" t="s">
        <v>16</v>
      </c>
      <c r="B7" s="18">
        <v>0</v>
      </c>
      <c r="C7" s="18">
        <v>0</v>
      </c>
      <c r="D7" s="18">
        <f t="shared" ref="D7:D13" si="1">B7+C7</f>
        <v>0</v>
      </c>
      <c r="E7" s="18">
        <v>0</v>
      </c>
      <c r="F7" s="18">
        <v>0</v>
      </c>
      <c r="G7" s="19">
        <f t="shared" ref="G7:G13" si="2">D7-E7</f>
        <v>0</v>
      </c>
    </row>
    <row r="8" spans="1:7" x14ac:dyDescent="0.2">
      <c r="A8" s="17" t="s">
        <v>115</v>
      </c>
      <c r="B8" s="18">
        <v>0</v>
      </c>
      <c r="C8" s="18">
        <v>0</v>
      </c>
      <c r="D8" s="18">
        <f t="shared" si="1"/>
        <v>0</v>
      </c>
      <c r="E8" s="18">
        <v>0</v>
      </c>
      <c r="F8" s="18">
        <v>0</v>
      </c>
      <c r="G8" s="19">
        <f t="shared" si="2"/>
        <v>0</v>
      </c>
    </row>
    <row r="9" spans="1:7" x14ac:dyDescent="0.2">
      <c r="A9" s="17" t="s">
        <v>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9">
        <f t="shared" si="2"/>
        <v>0</v>
      </c>
    </row>
    <row r="10" spans="1:7" x14ac:dyDescent="0.2">
      <c r="A10" s="17" t="s">
        <v>22</v>
      </c>
      <c r="B10" s="18">
        <v>8985535.6899999995</v>
      </c>
      <c r="C10" s="18">
        <v>396768</v>
      </c>
      <c r="D10" s="18">
        <f t="shared" si="1"/>
        <v>9382303.6899999995</v>
      </c>
      <c r="E10" s="18">
        <v>4118890.18</v>
      </c>
      <c r="F10" s="18">
        <v>4118890.18</v>
      </c>
      <c r="G10" s="19">
        <f t="shared" si="2"/>
        <v>5263413.51</v>
      </c>
    </row>
    <row r="11" spans="1:7" x14ac:dyDescent="0.2">
      <c r="A11" s="17" t="s">
        <v>17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9">
        <f t="shared" si="2"/>
        <v>0</v>
      </c>
    </row>
    <row r="12" spans="1:7" x14ac:dyDescent="0.2">
      <c r="A12" s="17" t="s">
        <v>41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9">
        <f t="shared" si="2"/>
        <v>0</v>
      </c>
    </row>
    <row r="13" spans="1:7" x14ac:dyDescent="0.2">
      <c r="A13" s="17" t="s">
        <v>18</v>
      </c>
      <c r="B13" s="18">
        <v>0</v>
      </c>
      <c r="C13" s="18">
        <v>0</v>
      </c>
      <c r="D13" s="18">
        <f t="shared" si="1"/>
        <v>0</v>
      </c>
      <c r="E13" s="18">
        <v>0</v>
      </c>
      <c r="F13" s="18">
        <v>0</v>
      </c>
      <c r="G13" s="19">
        <f t="shared" si="2"/>
        <v>0</v>
      </c>
    </row>
    <row r="14" spans="1:7" x14ac:dyDescent="0.2">
      <c r="A14" s="17"/>
      <c r="B14" s="18"/>
      <c r="C14" s="18"/>
      <c r="D14" s="18"/>
      <c r="E14" s="18"/>
      <c r="F14" s="18"/>
      <c r="G14" s="19"/>
    </row>
    <row r="15" spans="1:7" x14ac:dyDescent="0.2">
      <c r="A15" s="14" t="s">
        <v>19</v>
      </c>
      <c r="B15" s="15">
        <f t="shared" ref="B15:G15" si="3">SUM(B16:B22)</f>
        <v>29857912.5</v>
      </c>
      <c r="C15" s="15">
        <f t="shared" si="3"/>
        <v>6091438.6499999994</v>
      </c>
      <c r="D15" s="15">
        <f t="shared" si="3"/>
        <v>35949351.149999999</v>
      </c>
      <c r="E15" s="15">
        <f t="shared" si="3"/>
        <v>14303361.610000001</v>
      </c>
      <c r="F15" s="15">
        <f t="shared" si="3"/>
        <v>14303361.610000001</v>
      </c>
      <c r="G15" s="16">
        <f t="shared" si="3"/>
        <v>21645989.539999999</v>
      </c>
    </row>
    <row r="16" spans="1:7" x14ac:dyDescent="0.2">
      <c r="A16" s="17" t="s">
        <v>42</v>
      </c>
      <c r="B16" s="18">
        <v>0</v>
      </c>
      <c r="C16" s="18">
        <v>0</v>
      </c>
      <c r="D16" s="18">
        <f>B16+C16</f>
        <v>0</v>
      </c>
      <c r="E16" s="18">
        <v>0</v>
      </c>
      <c r="F16" s="18">
        <v>0</v>
      </c>
      <c r="G16" s="19">
        <f t="shared" ref="G16:G22" si="4">D16-E16</f>
        <v>0</v>
      </c>
    </row>
    <row r="17" spans="1:7" x14ac:dyDescent="0.2">
      <c r="A17" s="17" t="s">
        <v>27</v>
      </c>
      <c r="B17" s="18">
        <v>894094.85</v>
      </c>
      <c r="C17" s="18">
        <v>83596.72</v>
      </c>
      <c r="D17" s="18">
        <f t="shared" ref="D17:D22" si="5">B17+C17</f>
        <v>977691.57</v>
      </c>
      <c r="E17" s="18">
        <v>399680.77</v>
      </c>
      <c r="F17" s="18">
        <v>399680.77</v>
      </c>
      <c r="G17" s="19">
        <f t="shared" si="4"/>
        <v>578010.79999999993</v>
      </c>
    </row>
    <row r="18" spans="1:7" x14ac:dyDescent="0.2">
      <c r="A18" s="17" t="s">
        <v>20</v>
      </c>
      <c r="B18" s="18">
        <v>0</v>
      </c>
      <c r="C18" s="18">
        <v>0</v>
      </c>
      <c r="D18" s="18">
        <f t="shared" si="5"/>
        <v>0</v>
      </c>
      <c r="E18" s="18">
        <v>0</v>
      </c>
      <c r="F18" s="18">
        <v>0</v>
      </c>
      <c r="G18" s="19">
        <f t="shared" si="4"/>
        <v>0</v>
      </c>
    </row>
    <row r="19" spans="1:7" x14ac:dyDescent="0.2">
      <c r="A19" s="17" t="s">
        <v>43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9">
        <f t="shared" si="4"/>
        <v>0</v>
      </c>
    </row>
    <row r="20" spans="1:7" x14ac:dyDescent="0.2">
      <c r="A20" s="17" t="s">
        <v>44</v>
      </c>
      <c r="B20" s="18">
        <v>0</v>
      </c>
      <c r="C20" s="18">
        <v>0</v>
      </c>
      <c r="D20" s="18">
        <f t="shared" si="5"/>
        <v>0</v>
      </c>
      <c r="E20" s="18">
        <v>0</v>
      </c>
      <c r="F20" s="18">
        <v>0</v>
      </c>
      <c r="G20" s="19">
        <f t="shared" si="4"/>
        <v>0</v>
      </c>
    </row>
    <row r="21" spans="1:7" x14ac:dyDescent="0.2">
      <c r="A21" s="17" t="s">
        <v>45</v>
      </c>
      <c r="B21" s="18">
        <v>1489510.96</v>
      </c>
      <c r="C21" s="18">
        <v>293826.13</v>
      </c>
      <c r="D21" s="18">
        <f t="shared" si="5"/>
        <v>1783337.0899999999</v>
      </c>
      <c r="E21" s="18">
        <v>784053.04</v>
      </c>
      <c r="F21" s="18">
        <v>784053.04</v>
      </c>
      <c r="G21" s="19">
        <f t="shared" si="4"/>
        <v>999284.04999999981</v>
      </c>
    </row>
    <row r="22" spans="1:7" x14ac:dyDescent="0.2">
      <c r="A22" s="17" t="s">
        <v>4</v>
      </c>
      <c r="B22" s="18">
        <v>27474306.690000001</v>
      </c>
      <c r="C22" s="18">
        <v>5714015.7999999998</v>
      </c>
      <c r="D22" s="18">
        <f t="shared" si="5"/>
        <v>33188322.490000002</v>
      </c>
      <c r="E22" s="18">
        <v>13119627.800000001</v>
      </c>
      <c r="F22" s="18">
        <v>13119627.800000001</v>
      </c>
      <c r="G22" s="19">
        <f t="shared" si="4"/>
        <v>20068694.690000001</v>
      </c>
    </row>
    <row r="23" spans="1:7" x14ac:dyDescent="0.2">
      <c r="A23" s="17"/>
      <c r="B23" s="18"/>
      <c r="C23" s="18"/>
      <c r="D23" s="18"/>
      <c r="E23" s="18"/>
      <c r="F23" s="18"/>
      <c r="G23" s="19"/>
    </row>
    <row r="24" spans="1:7" x14ac:dyDescent="0.2">
      <c r="A24" s="14" t="s">
        <v>46</v>
      </c>
      <c r="B24" s="15">
        <f t="shared" ref="B24:G24" si="6">SUM(B25:B33)</f>
        <v>0</v>
      </c>
      <c r="C24" s="15">
        <f t="shared" si="6"/>
        <v>0</v>
      </c>
      <c r="D24" s="15">
        <f t="shared" si="6"/>
        <v>0</v>
      </c>
      <c r="E24" s="15">
        <f t="shared" si="6"/>
        <v>0</v>
      </c>
      <c r="F24" s="15">
        <f t="shared" si="6"/>
        <v>0</v>
      </c>
      <c r="G24" s="16">
        <f t="shared" si="6"/>
        <v>0</v>
      </c>
    </row>
    <row r="25" spans="1:7" x14ac:dyDescent="0.2">
      <c r="A25" s="17" t="s">
        <v>28</v>
      </c>
      <c r="B25" s="18">
        <v>0</v>
      </c>
      <c r="C25" s="18">
        <v>0</v>
      </c>
      <c r="D25" s="18">
        <f>B25+C25</f>
        <v>0</v>
      </c>
      <c r="E25" s="18">
        <v>0</v>
      </c>
      <c r="F25" s="18">
        <v>0</v>
      </c>
      <c r="G25" s="19">
        <f t="shared" ref="G25:G33" si="7">D25-E25</f>
        <v>0</v>
      </c>
    </row>
    <row r="26" spans="1:7" x14ac:dyDescent="0.2">
      <c r="A26" s="17" t="s">
        <v>23</v>
      </c>
      <c r="B26" s="18">
        <v>0</v>
      </c>
      <c r="C26" s="18">
        <v>0</v>
      </c>
      <c r="D26" s="18">
        <f t="shared" ref="D26:D33" si="8">B26+C26</f>
        <v>0</v>
      </c>
      <c r="E26" s="18">
        <v>0</v>
      </c>
      <c r="F26" s="18">
        <v>0</v>
      </c>
      <c r="G26" s="19">
        <f t="shared" si="7"/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9">
        <f t="shared" si="7"/>
        <v>0</v>
      </c>
    </row>
    <row r="28" spans="1:7" x14ac:dyDescent="0.2">
      <c r="A28" s="17" t="s">
        <v>47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9">
        <f t="shared" si="7"/>
        <v>0</v>
      </c>
    </row>
    <row r="29" spans="1:7" x14ac:dyDescent="0.2">
      <c r="A29" s="17" t="s">
        <v>21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9">
        <f t="shared" si="7"/>
        <v>0</v>
      </c>
    </row>
    <row r="30" spans="1:7" x14ac:dyDescent="0.2">
      <c r="A30" s="17" t="s">
        <v>5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9">
        <f t="shared" si="7"/>
        <v>0</v>
      </c>
    </row>
    <row r="31" spans="1:7" x14ac:dyDescent="0.2">
      <c r="A31" s="17" t="s">
        <v>6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9">
        <f t="shared" si="7"/>
        <v>0</v>
      </c>
    </row>
    <row r="32" spans="1:7" x14ac:dyDescent="0.2">
      <c r="A32" s="17" t="s">
        <v>48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9">
        <f t="shared" si="7"/>
        <v>0</v>
      </c>
    </row>
    <row r="33" spans="1:10" x14ac:dyDescent="0.2">
      <c r="A33" s="17" t="s">
        <v>30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9">
        <f t="shared" si="7"/>
        <v>0</v>
      </c>
    </row>
    <row r="34" spans="1:10" x14ac:dyDescent="0.2">
      <c r="A34" s="17"/>
      <c r="B34" s="18"/>
      <c r="C34" s="18"/>
      <c r="D34" s="18"/>
      <c r="E34" s="18"/>
      <c r="F34" s="18"/>
      <c r="G34" s="19"/>
    </row>
    <row r="35" spans="1:10" x14ac:dyDescent="0.2">
      <c r="A35" s="14" t="s">
        <v>31</v>
      </c>
      <c r="B35" s="15">
        <f t="shared" ref="B35:G35" si="9">SUM(B36:B39)</f>
        <v>0</v>
      </c>
      <c r="C35" s="15">
        <f t="shared" si="9"/>
        <v>0</v>
      </c>
      <c r="D35" s="15">
        <f t="shared" si="9"/>
        <v>0</v>
      </c>
      <c r="E35" s="15">
        <f t="shared" si="9"/>
        <v>0</v>
      </c>
      <c r="F35" s="15">
        <f t="shared" si="9"/>
        <v>0</v>
      </c>
      <c r="G35" s="16">
        <f t="shared" si="9"/>
        <v>0</v>
      </c>
    </row>
    <row r="36" spans="1:10" x14ac:dyDescent="0.2">
      <c r="A36" s="17" t="s">
        <v>49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9">
        <f t="shared" ref="G36:G39" si="10">D36-E36</f>
        <v>0</v>
      </c>
      <c r="J36" s="1" t="s">
        <v>145</v>
      </c>
    </row>
    <row r="37" spans="1:10" ht="22.5" x14ac:dyDescent="0.2">
      <c r="A37" s="17" t="s">
        <v>24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9">
        <f t="shared" si="10"/>
        <v>0</v>
      </c>
    </row>
    <row r="38" spans="1:10" x14ac:dyDescent="0.2">
      <c r="A38" s="17" t="s">
        <v>32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9">
        <f t="shared" si="10"/>
        <v>0</v>
      </c>
    </row>
    <row r="39" spans="1:10" x14ac:dyDescent="0.2">
      <c r="A39" s="17" t="s">
        <v>7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9">
        <f t="shared" si="10"/>
        <v>0</v>
      </c>
    </row>
    <row r="40" spans="1:10" x14ac:dyDescent="0.2">
      <c r="A40" s="20"/>
      <c r="B40" s="21"/>
      <c r="C40" s="21"/>
      <c r="D40" s="21"/>
      <c r="E40" s="21"/>
      <c r="F40" s="21"/>
      <c r="G40" s="22"/>
    </row>
    <row r="41" spans="1:10" x14ac:dyDescent="0.2">
      <c r="A41" s="30" t="s">
        <v>121</v>
      </c>
      <c r="B41" s="10">
        <f t="shared" ref="B41:G41" si="12">SUM(B35+B24+B15+B5)</f>
        <v>38843448.189999998</v>
      </c>
      <c r="C41" s="10">
        <f t="shared" si="12"/>
        <v>6488206.6499999994</v>
      </c>
      <c r="D41" s="10">
        <f t="shared" si="12"/>
        <v>45331654.839999996</v>
      </c>
      <c r="E41" s="10">
        <f t="shared" si="12"/>
        <v>18422251.790000003</v>
      </c>
      <c r="F41" s="10">
        <f t="shared" si="12"/>
        <v>18422251.790000003</v>
      </c>
      <c r="G41" s="10">
        <f t="shared" si="12"/>
        <v>26909403.049999997</v>
      </c>
    </row>
    <row r="42" spans="1:10" x14ac:dyDescent="0.2">
      <c r="A42" s="1" t="s">
        <v>144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39370078740157483" top="0.59055118110236227" bottom="0.59055118110236227" header="0.31496062992125984" footer="0.31496062992125984"/>
  <pageSetup scale="87" orientation="landscape" r:id="rId1"/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CTG</vt:lpstr>
      <vt:lpstr>CA</vt:lpstr>
      <vt:lpstr>COG</vt:lpstr>
      <vt:lpstr>CFG</vt:lpstr>
      <vt:lpstr>CFG!Área_de_impresión</vt:lpstr>
      <vt:lpstr>COG!Área_de_impresión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2025-07-10T16:55:26Z</cp:lastPrinted>
  <dcterms:created xsi:type="dcterms:W3CDTF">2014-02-10T03:37:14Z</dcterms:created>
  <dcterms:modified xsi:type="dcterms:W3CDTF">2025-07-17T18:41:15Z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