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JULIO SEPTIEMBRE\DIGITAL\"/>
    </mc:Choice>
  </mc:AlternateContent>
  <xr:revisionPtr revIDLastSave="0" documentId="8_{23F77E34-B7EF-478F-A02D-6BC3905CEB55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<sst xmlns="http://schemas.openxmlformats.org/spreadsheetml/2006/main" count="189" uniqueCount="136">
  <si>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</si>
  <si>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</si>
  <si>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</si>
  <si>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</si>
  <si>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</si>
  <si>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</si>
  <si>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</si>
  <si>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</si>
  <si>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</si>
  <si>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</si>
  <si>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</si>
  <si>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</si>
  <si>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</si>
  <si>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</si>
  <si>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</si>
  <si>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</si>
  <si>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</si>
  <si>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</si>
  <si>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</si>
  <si>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</si>
  <si>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</si>
  <si>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</si>
  <si>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</si>
  <si>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</si>
  <si>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</si>
  <si>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</si>
  <si>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</si>
  <si>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</si>
  <si>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</si>
  <si>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</si>
  <si>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</si>
  <si>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</si>
  <si>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</si>
  <si>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</si>
  <si>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</si>
  <si>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</si>
  <si>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</si>
  <si>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</si>
  <si>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</si>
  <si>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</si>
  <si>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</si>
  <si>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</si>
  <si>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</si>
  <si>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</si>
  <si>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</si>
  <si>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</si>
  <si>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</si>
  <si>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</si>
  <si>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</si>
  <si>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</si>
  <si>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</si>
  <si>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</si>
  <si>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</si>
  <si>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</si>
  <si>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</si>
  <si>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</si>
  <si>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</si>
  <si>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</si>
  <si>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</si>
  <si>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</si>
  <si>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</si>
  <si>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</si>
  <si>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</si>
  <si>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</si>
  <si>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</si>
  <si>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</si>
  <si>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</si>
  <si>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</si>
  <si>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</si>
  <si>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</si>
  <si>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</si>
  <si>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</si>
  <si>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</si>
  <si>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</si>
  <si>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</si>
  <si>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</si>
  <si>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</si>
  <si>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</si>
  <si>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</si>
  <si>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</si>
  <si>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</si>
  <si>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</si>
  <si>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</si>
  <si>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</si>
  <si>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</si>
  <si>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</si>
  <si>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</si>
  <si>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</si>
  <si>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</si>
  <si>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</si>
  <si>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</si>
  <si>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</si>
  <si>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</si>
  <si>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</si>
  <si>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</si>
  <si>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</si>
  <si>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</si>
  <si>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</si>
  <si>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</si>
  <si>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</si>
  <si>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</si>
  <si>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</si>
  <si>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</si>
  <si>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</si>
  <si>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</si>
  <si>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</si>
  <si>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</si>
  <si>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</si>
  <si>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</si>
  <si>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</si>
  <si>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</si>
  <si>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</si>
  <si>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</si>
  <si>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</si>
  <si>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</si>
  <si>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</si>
  <si>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</si>
  <si>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</si>
  <si>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</si>
  <si>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</si>
  <si>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</si>
  <si>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</si>
  <si>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</si>
  <si>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</si>
  <si>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</si>
  <si>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</si>
  <si>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</si>
  <si>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</si>
  <si>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</si>
  <si>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</si>
  <si>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</si>
  <si>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Comisión Municipal del Deporte de Guanajuato
Estado Analítico del Ejercicio del Presupuesto de Egresos
Clasificación por Objeto del Gasto (Capítulo y Concepto)
Del 1 de Enero al 30 de Septiembre de 2025
(Cifras en Pesos)</t>
  </si>
  <si>
    <t>Comisión Municipal del Deporte de Guanajuato
Estado Analítico del Ejercicio del Presupuesto de Egresos
Clasificación Económica (por Tipo de Gasto)
Del 1 de Enero al 30 de Septiembre de 2025
(Cifras en Pesos)</t>
  </si>
  <si>
    <t>31120M13F020000 DESPACHO DIR DE PROG Y E</t>
  </si>
  <si>
    <t>Comisión Municipal del Deporte de Guanajuato
Estado Analítico del Ejercicio del Presupuesto de Egresos
Clasificación Administrativa
Del 1 de Enero al 30 de Septiembre de 2025
(Cifras en Pesos)</t>
  </si>
  <si>
    <t>Comisión Municipal del Deporte de Guanajuato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</si>
</sst>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3" fontId="2" fillId="0" borderId="11" xfId="16" applyFont="1" applyBorder="1" applyProtection="1">
      <protection locked="0"/>
    </xf>
    <xf numFmtId="43" fontId="6" fillId="0" borderId="5" xfId="16" applyFont="1" applyBorder="1" applyProtection="1">
      <protection locked="0"/>
    </xf>
    <xf numFmtId="43" fontId="6" fillId="0" borderId="10" xfId="16" applyFont="1" applyBorder="1" applyProtection="1">
      <protection locked="0"/>
    </xf>
    <xf numFmtId="43" fontId="6" fillId="0" borderId="9" xfId="16" applyFont="1" applyBorder="1" applyProtection="1">
      <protection locked="0"/>
    </xf>
    <xf numFmtId="43" fontId="6" fillId="0" borderId="11" xfId="16" applyFont="1" applyBorder="1" applyProtection="1"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topLeftCell="A28" workbookViewId="0">
      <selection activeCell="B46" sqref="B46:G48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32" t="s">
        <v>134</v>
      </c>
      <c r="B1" s="33"/>
      <c r="C1" s="33"/>
      <c r="D1" s="33"/>
      <c r="E1" s="33"/>
      <c r="F1" s="33"/>
      <c r="G1" s="34"/>
    </row>
    <row r="2" spans="1:7" x14ac:dyDescent="0.2">
      <c r="A2" s="19"/>
      <c r="B2" s="35" t="s">
        <v>59</v>
      </c>
      <c r="C2" s="36"/>
      <c r="D2" s="36"/>
      <c r="E2" s="36"/>
      <c r="F2" s="37"/>
      <c r="G2" s="30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1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38">
        <v>20108919.899999999</v>
      </c>
      <c r="C5" s="38">
        <v>537811.78</v>
      </c>
      <c r="D5" s="38">
        <f>B5+C5</f>
        <v>20646731.68</v>
      </c>
      <c r="E5" s="38">
        <v>14413997.67</v>
      </c>
      <c r="F5" s="38">
        <v>14412001.15</v>
      </c>
      <c r="G5" s="38">
        <f>D5-E5</f>
        <v>6232734.0099999998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29" t="s">
        <v>125</v>
      </c>
      <c r="B14" s="39">
        <f t="shared" ref="B14:G14" si="4">SUM(B5:B13)</f>
        <v>20108919.899999999</v>
      </c>
      <c r="C14" s="39">
        <f t="shared" si="4"/>
        <v>537811.78</v>
      </c>
      <c r="D14" s="39">
        <f t="shared" si="4"/>
        <v>20646731.68</v>
      </c>
      <c r="E14" s="39">
        <f t="shared" si="4"/>
        <v>14413997.67</v>
      </c>
      <c r="F14" s="39">
        <f t="shared" si="4"/>
        <v>14412001.15</v>
      </c>
      <c r="G14" s="39">
        <f t="shared" si="4"/>
        <v>6232734.0099999998</v>
      </c>
    </row>
    <row r="16" spans="1:7" ht="55.2" customHeight="1" x14ac:dyDescent="0.2">
      <c r="A16" s="32" t="s">
        <v>134</v>
      </c>
      <c r="B16" s="33"/>
      <c r="C16" s="33"/>
      <c r="D16" s="33"/>
      <c r="E16" s="33"/>
      <c r="F16" s="33"/>
      <c r="G16" s="34"/>
    </row>
    <row r="17" spans="1:7" x14ac:dyDescent="0.2">
      <c r="A17" s="19"/>
      <c r="B17" s="35" t="s">
        <v>59</v>
      </c>
      <c r="C17" s="36"/>
      <c r="D17" s="36"/>
      <c r="E17" s="36"/>
      <c r="F17" s="37"/>
      <c r="G17" s="30" t="s">
        <v>58</v>
      </c>
    </row>
    <row r="18" spans="1:7" ht="20.399999999999999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1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" customHeight="1" x14ac:dyDescent="0.2">
      <c r="A28" s="35" t="s">
        <v>134</v>
      </c>
      <c r="B28" s="36"/>
      <c r="C28" s="36"/>
      <c r="D28" s="36"/>
      <c r="E28" s="36"/>
      <c r="F28" s="36"/>
      <c r="G28" s="37"/>
    </row>
    <row r="29" spans="1:7" x14ac:dyDescent="0.2">
      <c r="A29" s="19"/>
      <c r="B29" s="35" t="s">
        <v>59</v>
      </c>
      <c r="C29" s="36"/>
      <c r="D29" s="36"/>
      <c r="E29" s="36"/>
      <c r="F29" s="37"/>
      <c r="G29" s="30" t="s">
        <v>58</v>
      </c>
    </row>
    <row r="30" spans="1:7" ht="20.399999999999999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1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ht="20.399999999999999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0.399999999999999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0.399999999999999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38">
        <v>20108919.899999999</v>
      </c>
      <c r="C46" s="38">
        <v>537811.78</v>
      </c>
      <c r="D46" s="38">
        <f t="shared" ref="D46" si="12">B46+C46</f>
        <v>20646731.68</v>
      </c>
      <c r="E46" s="38">
        <v>14413997.67</v>
      </c>
      <c r="F46" s="38">
        <v>14412001.15</v>
      </c>
      <c r="G46" s="38">
        <f t="shared" ref="G46" si="13">D46-E46</f>
        <v>6232734.0099999998</v>
      </c>
    </row>
    <row r="47" spans="1:7" x14ac:dyDescent="0.2">
      <c r="A47" s="16"/>
      <c r="B47" s="38"/>
      <c r="C47" s="38"/>
      <c r="D47" s="38"/>
      <c r="E47" s="38"/>
      <c r="F47" s="38"/>
      <c r="G47" s="38"/>
    </row>
    <row r="48" spans="1:7" x14ac:dyDescent="0.2">
      <c r="A48" s="8" t="s">
        <v>125</v>
      </c>
      <c r="B48" s="39">
        <f t="shared" ref="B48:G48" si="14">SUM(B32:B46)</f>
        <v>20108919.899999999</v>
      </c>
      <c r="C48" s="39">
        <f t="shared" si="14"/>
        <v>537811.78</v>
      </c>
      <c r="D48" s="39">
        <f t="shared" si="14"/>
        <v>20646731.68</v>
      </c>
      <c r="E48" s="39">
        <f t="shared" si="14"/>
        <v>14413997.67</v>
      </c>
      <c r="F48" s="39">
        <f t="shared" si="14"/>
        <v>14412001.15</v>
      </c>
      <c r="G48" s="39">
        <f t="shared" si="14"/>
        <v>6232734.0099999998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B15" sqref="B15:G15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35" t="s">
        <v>132</v>
      </c>
      <c r="B1" s="36"/>
      <c r="C1" s="36"/>
      <c r="D1" s="36"/>
      <c r="E1" s="36"/>
      <c r="F1" s="36"/>
      <c r="G1" s="37"/>
    </row>
    <row r="2" spans="1:7" x14ac:dyDescent="0.2">
      <c r="A2" s="19"/>
      <c r="B2" s="35" t="s">
        <v>59</v>
      </c>
      <c r="C2" s="36"/>
      <c r="D2" s="36"/>
      <c r="E2" s="36"/>
      <c r="F2" s="37"/>
      <c r="G2" s="30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1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7" t="s">
        <v>0</v>
      </c>
      <c r="B5" s="38">
        <v>20083919.899999999</v>
      </c>
      <c r="C5" s="38">
        <v>524811.78</v>
      </c>
      <c r="D5" s="38">
        <f>B5+C5</f>
        <v>20608731.68</v>
      </c>
      <c r="E5" s="38">
        <v>14381398.77</v>
      </c>
      <c r="F5" s="38">
        <v>14379402.25</v>
      </c>
      <c r="G5" s="38">
        <f>D5-E5</f>
        <v>6227332.9100000001</v>
      </c>
    </row>
    <row r="6" spans="1:7" x14ac:dyDescent="0.2">
      <c r="A6" s="27"/>
      <c r="B6" s="38"/>
      <c r="C6" s="38"/>
      <c r="D6" s="38"/>
      <c r="E6" s="38"/>
      <c r="F6" s="38"/>
      <c r="G6" s="38"/>
    </row>
    <row r="7" spans="1:7" x14ac:dyDescent="0.2">
      <c r="A7" s="27" t="s">
        <v>1</v>
      </c>
      <c r="B7" s="38">
        <v>25000</v>
      </c>
      <c r="C7" s="38">
        <v>13000</v>
      </c>
      <c r="D7" s="38">
        <f>B7+C7</f>
        <v>38000</v>
      </c>
      <c r="E7" s="38">
        <v>32598.9</v>
      </c>
      <c r="F7" s="38">
        <v>32598.9</v>
      </c>
      <c r="G7" s="38">
        <f>D7-E7</f>
        <v>5401.0999999999985</v>
      </c>
    </row>
    <row r="8" spans="1:7" x14ac:dyDescent="0.2">
      <c r="A8" s="27"/>
      <c r="B8" s="23"/>
      <c r="C8" s="23"/>
      <c r="D8" s="23"/>
      <c r="E8" s="23"/>
      <c r="F8" s="23"/>
      <c r="G8" s="23"/>
    </row>
    <row r="9" spans="1:7" x14ac:dyDescent="0.2">
      <c r="A9" s="27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7"/>
      <c r="B10" s="23"/>
      <c r="C10" s="23"/>
      <c r="D10" s="23"/>
      <c r="E10" s="23"/>
      <c r="F10" s="23"/>
      <c r="G10" s="23"/>
    </row>
    <row r="11" spans="1:7" x14ac:dyDescent="0.2">
      <c r="A11" s="27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7"/>
      <c r="B12" s="23"/>
      <c r="C12" s="23"/>
      <c r="D12" s="23"/>
      <c r="E12" s="23"/>
      <c r="F12" s="23"/>
      <c r="G12" s="23"/>
    </row>
    <row r="13" spans="1:7" x14ac:dyDescent="0.2">
      <c r="A13" s="28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40">
        <f t="shared" ref="B15:G15" si="0">SUM(B5+B7+B9+B11+B13)</f>
        <v>20108919.899999999</v>
      </c>
      <c r="C15" s="40">
        <f t="shared" si="0"/>
        <v>537811.78</v>
      </c>
      <c r="D15" s="40">
        <f t="shared" si="0"/>
        <v>20646731.68</v>
      </c>
      <c r="E15" s="40">
        <f t="shared" si="0"/>
        <v>14413997.67</v>
      </c>
      <c r="F15" s="40">
        <f t="shared" si="0"/>
        <v>14412001.15</v>
      </c>
      <c r="G15" s="40">
        <f t="shared" si="0"/>
        <v>6232734.0099999998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opLeftCell="A54" workbookViewId="0">
      <selection activeCell="B76" sqref="B76:G76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36" t="s">
        <v>131</v>
      </c>
      <c r="B1" s="36"/>
      <c r="C1" s="36"/>
      <c r="D1" s="36"/>
      <c r="E1" s="36"/>
      <c r="F1" s="36"/>
      <c r="G1" s="37"/>
    </row>
    <row r="2" spans="1:8" x14ac:dyDescent="0.2">
      <c r="A2" s="19"/>
      <c r="B2" s="35" t="s">
        <v>59</v>
      </c>
      <c r="C2" s="36"/>
      <c r="D2" s="36"/>
      <c r="E2" s="36"/>
      <c r="F2" s="37"/>
      <c r="G2" s="30" t="s">
        <v>58</v>
      </c>
    </row>
    <row r="3" spans="1:8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1"/>
    </row>
    <row r="4" spans="1:8" x14ac:dyDescent="0.2">
      <c r="A4" s="9" t="s">
        <v>60</v>
      </c>
      <c r="B4" s="41">
        <f>SUM(B5:B11)</f>
        <v>12198285.899999999</v>
      </c>
      <c r="C4" s="41">
        <f>SUM(C5:C11)</f>
        <v>50000</v>
      </c>
      <c r="D4" s="41">
        <f>B4+C4</f>
        <v>12248285.899999999</v>
      </c>
      <c r="E4" s="41">
        <f>SUM(E5:E11)</f>
        <v>9069863.0800000001</v>
      </c>
      <c r="F4" s="41">
        <f>SUM(F5:F11)</f>
        <v>9069863.0800000001</v>
      </c>
      <c r="G4" s="41">
        <f>D4-E4</f>
        <v>3178422.8199999984</v>
      </c>
    </row>
    <row r="5" spans="1:8" x14ac:dyDescent="0.2">
      <c r="A5" s="11" t="s">
        <v>64</v>
      </c>
      <c r="B5" s="38">
        <v>5734241.0999999996</v>
      </c>
      <c r="C5" s="23">
        <v>0</v>
      </c>
      <c r="D5" s="38">
        <f t="shared" ref="D5:D68" si="0">B5+C5</f>
        <v>5734241.0999999996</v>
      </c>
      <c r="E5" s="38">
        <v>4141762.41</v>
      </c>
      <c r="F5" s="38">
        <v>4141762.41</v>
      </c>
      <c r="G5" s="38">
        <f t="shared" ref="G5:G68" si="1">D5-E5</f>
        <v>1592478.6899999995</v>
      </c>
      <c r="H5" s="6">
        <v>1100</v>
      </c>
    </row>
    <row r="6" spans="1:8" x14ac:dyDescent="0.2">
      <c r="A6" s="11" t="s">
        <v>65</v>
      </c>
      <c r="B6" s="38">
        <v>911184</v>
      </c>
      <c r="C6" s="38">
        <v>50000</v>
      </c>
      <c r="D6" s="38">
        <f t="shared" si="0"/>
        <v>961184</v>
      </c>
      <c r="E6" s="38">
        <v>806216.31</v>
      </c>
      <c r="F6" s="38">
        <v>806216.31</v>
      </c>
      <c r="G6" s="38">
        <f t="shared" si="1"/>
        <v>154967.68999999994</v>
      </c>
      <c r="H6" s="6">
        <v>1200</v>
      </c>
    </row>
    <row r="7" spans="1:8" x14ac:dyDescent="0.2">
      <c r="A7" s="11" t="s">
        <v>66</v>
      </c>
      <c r="B7" s="38">
        <v>1455762.61</v>
      </c>
      <c r="C7" s="23">
        <v>0</v>
      </c>
      <c r="D7" s="38">
        <f t="shared" si="0"/>
        <v>1455762.61</v>
      </c>
      <c r="E7" s="38">
        <v>364842.64</v>
      </c>
      <c r="F7" s="38">
        <v>364842.64</v>
      </c>
      <c r="G7" s="38">
        <f t="shared" si="1"/>
        <v>1090919.9700000002</v>
      </c>
      <c r="H7" s="6">
        <v>1300</v>
      </c>
    </row>
    <row r="8" spans="1:8" x14ac:dyDescent="0.2">
      <c r="A8" s="11" t="s">
        <v>33</v>
      </c>
      <c r="B8" s="38">
        <v>1688972.07</v>
      </c>
      <c r="C8" s="23">
        <v>0</v>
      </c>
      <c r="D8" s="38">
        <f t="shared" si="0"/>
        <v>1688972.07</v>
      </c>
      <c r="E8" s="38">
        <v>1688972.07</v>
      </c>
      <c r="F8" s="38">
        <v>1688972.07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38">
        <v>2408126.12</v>
      </c>
      <c r="C9" s="23">
        <v>0</v>
      </c>
      <c r="D9" s="38">
        <f t="shared" si="0"/>
        <v>2408126.12</v>
      </c>
      <c r="E9" s="38">
        <v>2068069.65</v>
      </c>
      <c r="F9" s="38">
        <v>2068069.65</v>
      </c>
      <c r="G9" s="38">
        <f t="shared" si="1"/>
        <v>340056.4700000002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42">
        <f>SUM(B13:B21)</f>
        <v>1860798</v>
      </c>
      <c r="C12" s="26">
        <f>SUM(C13:C21)</f>
        <v>0</v>
      </c>
      <c r="D12" s="42">
        <f t="shared" si="0"/>
        <v>1860798</v>
      </c>
      <c r="E12" s="42">
        <f>SUM(E13:E21)</f>
        <v>970164.36</v>
      </c>
      <c r="F12" s="42">
        <f>SUM(F13:F21)</f>
        <v>970164.36</v>
      </c>
      <c r="G12" s="42">
        <f t="shared" si="1"/>
        <v>890633.64</v>
      </c>
      <c r="H12" s="10">
        <v>0</v>
      </c>
    </row>
    <row r="13" spans="1:8" x14ac:dyDescent="0.2">
      <c r="A13" s="11" t="s">
        <v>69</v>
      </c>
      <c r="B13" s="38">
        <v>295978.96000000002</v>
      </c>
      <c r="C13" s="23">
        <v>0</v>
      </c>
      <c r="D13" s="38">
        <f t="shared" si="0"/>
        <v>295978.96000000002</v>
      </c>
      <c r="E13" s="38">
        <v>267114.36</v>
      </c>
      <c r="F13" s="38">
        <v>267114.36</v>
      </c>
      <c r="G13" s="38">
        <f t="shared" si="1"/>
        <v>28864.600000000035</v>
      </c>
      <c r="H13" s="6">
        <v>2100</v>
      </c>
    </row>
    <row r="14" spans="1:8" x14ac:dyDescent="0.2">
      <c r="A14" s="11" t="s">
        <v>70</v>
      </c>
      <c r="B14" s="38">
        <v>25000</v>
      </c>
      <c r="C14" s="23">
        <v>0</v>
      </c>
      <c r="D14" s="38">
        <f t="shared" si="0"/>
        <v>25000</v>
      </c>
      <c r="E14" s="38">
        <v>23723.48</v>
      </c>
      <c r="F14" s="38">
        <v>23723.48</v>
      </c>
      <c r="G14" s="38">
        <f t="shared" si="1"/>
        <v>1276.5200000000004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38">
        <v>25000</v>
      </c>
      <c r="C16" s="23">
        <v>0</v>
      </c>
      <c r="D16" s="38">
        <f t="shared" si="0"/>
        <v>25000</v>
      </c>
      <c r="E16" s="38">
        <v>17718</v>
      </c>
      <c r="F16" s="38">
        <v>17718</v>
      </c>
      <c r="G16" s="38">
        <f t="shared" si="1"/>
        <v>7282</v>
      </c>
      <c r="H16" s="6">
        <v>2400</v>
      </c>
    </row>
    <row r="17" spans="1:8" x14ac:dyDescent="0.2">
      <c r="A17" s="11" t="s">
        <v>73</v>
      </c>
      <c r="B17" s="38">
        <v>54000</v>
      </c>
      <c r="C17" s="23">
        <v>0</v>
      </c>
      <c r="D17" s="38">
        <f t="shared" si="0"/>
        <v>54000</v>
      </c>
      <c r="E17" s="38">
        <v>25575.29</v>
      </c>
      <c r="F17" s="38">
        <v>25575.29</v>
      </c>
      <c r="G17" s="38">
        <f t="shared" si="1"/>
        <v>28424.71</v>
      </c>
      <c r="H17" s="6">
        <v>2500</v>
      </c>
    </row>
    <row r="18" spans="1:8" x14ac:dyDescent="0.2">
      <c r="A18" s="11" t="s">
        <v>74</v>
      </c>
      <c r="B18" s="38">
        <v>100800</v>
      </c>
      <c r="C18" s="23">
        <v>0</v>
      </c>
      <c r="D18" s="38">
        <f t="shared" si="0"/>
        <v>100800</v>
      </c>
      <c r="E18" s="38">
        <v>50551.46</v>
      </c>
      <c r="F18" s="38">
        <v>50551.46</v>
      </c>
      <c r="G18" s="38">
        <f t="shared" si="1"/>
        <v>50248.54</v>
      </c>
      <c r="H18" s="6">
        <v>2600</v>
      </c>
    </row>
    <row r="19" spans="1:8" x14ac:dyDescent="0.2">
      <c r="A19" s="11" t="s">
        <v>75</v>
      </c>
      <c r="B19" s="38">
        <v>1330019.04</v>
      </c>
      <c r="C19" s="23">
        <v>0</v>
      </c>
      <c r="D19" s="38">
        <f t="shared" si="0"/>
        <v>1330019.04</v>
      </c>
      <c r="E19" s="38">
        <v>576204.47</v>
      </c>
      <c r="F19" s="38">
        <v>576204.47</v>
      </c>
      <c r="G19" s="38">
        <f t="shared" si="1"/>
        <v>753814.57000000007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38">
        <v>30000</v>
      </c>
      <c r="C21" s="23">
        <v>0</v>
      </c>
      <c r="D21" s="38">
        <f t="shared" si="0"/>
        <v>30000</v>
      </c>
      <c r="E21" s="38">
        <v>9277.2999999999993</v>
      </c>
      <c r="F21" s="38">
        <v>9277.2999999999993</v>
      </c>
      <c r="G21" s="38">
        <f t="shared" si="1"/>
        <v>20722.7</v>
      </c>
      <c r="H21" s="6">
        <v>2900</v>
      </c>
    </row>
    <row r="22" spans="1:8" x14ac:dyDescent="0.2">
      <c r="A22" s="9" t="s">
        <v>61</v>
      </c>
      <c r="B22" s="42">
        <f>SUM(B23:B31)</f>
        <v>4487336</v>
      </c>
      <c r="C22" s="42">
        <f>SUM(C23:C31)</f>
        <v>474811.78</v>
      </c>
      <c r="D22" s="42">
        <f t="shared" si="0"/>
        <v>4962147.78</v>
      </c>
      <c r="E22" s="42">
        <f>SUM(E23:E31)</f>
        <v>3285670.33</v>
      </c>
      <c r="F22" s="42">
        <f>SUM(F23:F31)</f>
        <v>3285673.8100000005</v>
      </c>
      <c r="G22" s="42">
        <f t="shared" si="1"/>
        <v>1676477.4500000002</v>
      </c>
      <c r="H22" s="10">
        <v>0</v>
      </c>
    </row>
    <row r="23" spans="1:8" x14ac:dyDescent="0.2">
      <c r="A23" s="11" t="s">
        <v>78</v>
      </c>
      <c r="B23" s="38">
        <v>634776</v>
      </c>
      <c r="C23" s="23">
        <v>0</v>
      </c>
      <c r="D23" s="38">
        <f t="shared" si="0"/>
        <v>634776</v>
      </c>
      <c r="E23" s="38">
        <v>479469.1</v>
      </c>
      <c r="F23" s="38">
        <v>479469.1</v>
      </c>
      <c r="G23" s="38">
        <f t="shared" si="1"/>
        <v>155306.90000000002</v>
      </c>
      <c r="H23" s="6">
        <v>3100</v>
      </c>
    </row>
    <row r="24" spans="1:8" x14ac:dyDescent="0.2">
      <c r="A24" s="11" t="s">
        <v>79</v>
      </c>
      <c r="B24" s="23">
        <v>0</v>
      </c>
      <c r="C24" s="23">
        <v>0</v>
      </c>
      <c r="D24" s="23">
        <f t="shared" si="0"/>
        <v>0</v>
      </c>
      <c r="E24" s="23">
        <v>0</v>
      </c>
      <c r="F24" s="23">
        <v>0</v>
      </c>
      <c r="G24" s="23">
        <f t="shared" si="1"/>
        <v>0</v>
      </c>
      <c r="H24" s="6">
        <v>3200</v>
      </c>
    </row>
    <row r="25" spans="1:8" x14ac:dyDescent="0.2">
      <c r="A25" s="11" t="s">
        <v>80</v>
      </c>
      <c r="B25" s="38">
        <v>154000</v>
      </c>
      <c r="C25" s="38">
        <v>180000</v>
      </c>
      <c r="D25" s="38">
        <f t="shared" si="0"/>
        <v>334000</v>
      </c>
      <c r="E25" s="38">
        <v>265607.24</v>
      </c>
      <c r="F25" s="38">
        <v>265607.24</v>
      </c>
      <c r="G25" s="38">
        <f t="shared" si="1"/>
        <v>68392.760000000009</v>
      </c>
      <c r="H25" s="6">
        <v>3300</v>
      </c>
    </row>
    <row r="26" spans="1:8" x14ac:dyDescent="0.2">
      <c r="A26" s="11" t="s">
        <v>81</v>
      </c>
      <c r="B26" s="38">
        <v>19200</v>
      </c>
      <c r="C26" s="23">
        <v>0</v>
      </c>
      <c r="D26" s="38">
        <f t="shared" si="0"/>
        <v>19200</v>
      </c>
      <c r="E26" s="38">
        <v>13914.45</v>
      </c>
      <c r="F26" s="38">
        <v>13917.93</v>
      </c>
      <c r="G26" s="38">
        <f t="shared" si="1"/>
        <v>5285.5499999999993</v>
      </c>
      <c r="H26" s="6">
        <v>3400</v>
      </c>
    </row>
    <row r="27" spans="1:8" x14ac:dyDescent="0.2">
      <c r="A27" s="11" t="s">
        <v>82</v>
      </c>
      <c r="B27" s="38">
        <v>2274657.1</v>
      </c>
      <c r="C27" s="38">
        <v>294811.78000000003</v>
      </c>
      <c r="D27" s="38">
        <f t="shared" si="0"/>
        <v>2569468.88</v>
      </c>
      <c r="E27" s="38">
        <v>1490971.1</v>
      </c>
      <c r="F27" s="38">
        <v>1490971.1</v>
      </c>
      <c r="G27" s="38">
        <f t="shared" si="1"/>
        <v>1078497.7799999998</v>
      </c>
      <c r="H27" s="6">
        <v>3500</v>
      </c>
    </row>
    <row r="28" spans="1:8" x14ac:dyDescent="0.2">
      <c r="A28" s="11" t="s">
        <v>129</v>
      </c>
      <c r="B28" s="23">
        <v>0</v>
      </c>
      <c r="C28" s="23">
        <v>0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83</v>
      </c>
      <c r="B29" s="38">
        <v>47200</v>
      </c>
      <c r="C29" s="23">
        <v>0</v>
      </c>
      <c r="D29" s="38">
        <f t="shared" si="0"/>
        <v>47200</v>
      </c>
      <c r="E29" s="38">
        <v>6747.39</v>
      </c>
      <c r="F29" s="38">
        <v>6747.39</v>
      </c>
      <c r="G29" s="38">
        <f t="shared" si="1"/>
        <v>40452.61</v>
      </c>
      <c r="H29" s="6">
        <v>3700</v>
      </c>
    </row>
    <row r="30" spans="1:8" x14ac:dyDescent="0.2">
      <c r="A30" s="11" t="s">
        <v>84</v>
      </c>
      <c r="B30" s="38">
        <v>1175936</v>
      </c>
      <c r="C30" s="23">
        <v>0</v>
      </c>
      <c r="D30" s="38">
        <f t="shared" si="0"/>
        <v>1175936</v>
      </c>
      <c r="E30" s="38">
        <v>927566.05</v>
      </c>
      <c r="F30" s="38">
        <v>927566.05</v>
      </c>
      <c r="G30" s="38">
        <f t="shared" si="1"/>
        <v>248369.94999999995</v>
      </c>
      <c r="H30" s="6">
        <v>3800</v>
      </c>
    </row>
    <row r="31" spans="1:8" x14ac:dyDescent="0.2">
      <c r="A31" s="11" t="s">
        <v>18</v>
      </c>
      <c r="B31" s="38">
        <v>181566.9</v>
      </c>
      <c r="C31" s="23">
        <v>0</v>
      </c>
      <c r="D31" s="38">
        <f t="shared" si="0"/>
        <v>181566.9</v>
      </c>
      <c r="E31" s="38">
        <v>101395</v>
      </c>
      <c r="F31" s="38">
        <v>101395</v>
      </c>
      <c r="G31" s="38">
        <f t="shared" si="1"/>
        <v>80171.899999999994</v>
      </c>
      <c r="H31" s="6">
        <v>3900</v>
      </c>
    </row>
    <row r="32" spans="1:8" x14ac:dyDescent="0.2">
      <c r="A32" s="9" t="s">
        <v>121</v>
      </c>
      <c r="B32" s="42">
        <f>SUM(B33:B41)</f>
        <v>1537500</v>
      </c>
      <c r="C32" s="26">
        <f>SUM(C33:C41)</f>
        <v>0</v>
      </c>
      <c r="D32" s="42">
        <f t="shared" si="0"/>
        <v>1537500</v>
      </c>
      <c r="E32" s="42">
        <f>SUM(E33:E41)</f>
        <v>1055701</v>
      </c>
      <c r="F32" s="42">
        <f>SUM(F33:F41)</f>
        <v>1053701</v>
      </c>
      <c r="G32" s="42">
        <f t="shared" si="1"/>
        <v>481799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38">
        <v>1537500</v>
      </c>
      <c r="C36" s="23">
        <v>0</v>
      </c>
      <c r="D36" s="38">
        <f t="shared" si="0"/>
        <v>1537500</v>
      </c>
      <c r="E36" s="38">
        <v>1055701</v>
      </c>
      <c r="F36" s="38">
        <v>1053701</v>
      </c>
      <c r="G36" s="38">
        <f t="shared" si="1"/>
        <v>481799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42">
        <f>SUM(B43:B51)</f>
        <v>25000</v>
      </c>
      <c r="C42" s="42">
        <f>SUM(C43:C51)</f>
        <v>13000</v>
      </c>
      <c r="D42" s="42">
        <f t="shared" si="0"/>
        <v>38000</v>
      </c>
      <c r="E42" s="42">
        <f>SUM(E43:E51)</f>
        <v>32598.9</v>
      </c>
      <c r="F42" s="42">
        <f>SUM(F43:F51)</f>
        <v>32598.9</v>
      </c>
      <c r="G42" s="42">
        <f t="shared" si="1"/>
        <v>5401.0999999999985</v>
      </c>
      <c r="H42" s="10">
        <v>0</v>
      </c>
    </row>
    <row r="43" spans="1:8" x14ac:dyDescent="0.2">
      <c r="A43" s="3" t="s">
        <v>92</v>
      </c>
      <c r="B43" s="38">
        <v>25000</v>
      </c>
      <c r="C43" s="38">
        <v>13000</v>
      </c>
      <c r="D43" s="38">
        <f t="shared" si="0"/>
        <v>38000</v>
      </c>
      <c r="E43" s="38">
        <v>32598.9</v>
      </c>
      <c r="F43" s="38">
        <v>32598.9</v>
      </c>
      <c r="G43" s="38">
        <f t="shared" si="1"/>
        <v>5401.0999999999985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6">
        <f>SUM(B53:B55)</f>
        <v>0</v>
      </c>
      <c r="C52" s="26">
        <f>SUM(C53:C55)</f>
        <v>0</v>
      </c>
      <c r="D52" s="26">
        <f t="shared" si="0"/>
        <v>0</v>
      </c>
      <c r="E52" s="26">
        <f>SUM(E53:E55)</f>
        <v>0</v>
      </c>
      <c r="F52" s="26">
        <f>SUM(F53:F55)</f>
        <v>0</v>
      </c>
      <c r="G52" s="26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6">
        <f>SUM(B57:B63)</f>
        <v>0</v>
      </c>
      <c r="C56" s="26">
        <f>SUM(C57:C63)</f>
        <v>0</v>
      </c>
      <c r="D56" s="26">
        <f t="shared" si="0"/>
        <v>0</v>
      </c>
      <c r="E56" s="26">
        <f>SUM(E57:E63)</f>
        <v>0</v>
      </c>
      <c r="F56" s="26">
        <f>SUM(F57:F63)</f>
        <v>0</v>
      </c>
      <c r="G56" s="26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6">
        <f>SUM(B65:B67)</f>
        <v>0</v>
      </c>
      <c r="C64" s="26">
        <f>SUM(C65:C67)</f>
        <v>0</v>
      </c>
      <c r="D64" s="26">
        <f t="shared" si="0"/>
        <v>0</v>
      </c>
      <c r="E64" s="26">
        <f>SUM(E65:E67)</f>
        <v>0</v>
      </c>
      <c r="F64" s="26">
        <f>SUM(F65:F67)</f>
        <v>0</v>
      </c>
      <c r="G64" s="26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6">
        <f>SUM(B69:B75)</f>
        <v>0</v>
      </c>
      <c r="C68" s="26">
        <f>SUM(C69:C75)</f>
        <v>0</v>
      </c>
      <c r="D68" s="26">
        <f t="shared" si="0"/>
        <v>0</v>
      </c>
      <c r="E68" s="26">
        <f>SUM(E69:E75)</f>
        <v>0</v>
      </c>
      <c r="F68" s="26">
        <f>SUM(F69:F75)</f>
        <v>0</v>
      </c>
      <c r="G68" s="26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40">
        <f t="shared" ref="B76:G76" si="4">SUM(B4+B12+B22+B32+B42+B52+B56+B64+B68)</f>
        <v>20108919.899999999</v>
      </c>
      <c r="C76" s="40">
        <f t="shared" si="4"/>
        <v>537811.78</v>
      </c>
      <c r="D76" s="40">
        <f t="shared" si="4"/>
        <v>20646731.68</v>
      </c>
      <c r="E76" s="40">
        <f t="shared" si="4"/>
        <v>14413997.67</v>
      </c>
      <c r="F76" s="40">
        <f t="shared" si="4"/>
        <v>14412001.15</v>
      </c>
      <c r="G76" s="40">
        <f t="shared" si="4"/>
        <v>6232734.0099999979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sqref="A1:G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35" t="s">
        <v>135</v>
      </c>
      <c r="B1" s="36"/>
      <c r="C1" s="36"/>
      <c r="D1" s="36"/>
      <c r="E1" s="36"/>
      <c r="F1" s="36"/>
      <c r="G1" s="37"/>
    </row>
    <row r="2" spans="1:7" x14ac:dyDescent="0.2">
      <c r="A2" s="19"/>
      <c r="B2" s="35" t="s">
        <v>59</v>
      </c>
      <c r="C2" s="36"/>
      <c r="D2" s="36"/>
      <c r="E2" s="36"/>
      <c r="F2" s="37"/>
      <c r="G2" s="30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1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6">
        <f t="shared" ref="B5:G5" si="0">SUM(B6:B13)</f>
        <v>0</v>
      </c>
      <c r="C5" s="26">
        <f t="shared" si="0"/>
        <v>0</v>
      </c>
      <c r="D5" s="26">
        <f t="shared" si="0"/>
        <v>0</v>
      </c>
      <c r="E5" s="26">
        <f t="shared" si="0"/>
        <v>0</v>
      </c>
      <c r="F5" s="26">
        <f t="shared" si="0"/>
        <v>0</v>
      </c>
      <c r="G5" s="26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42">
        <f t="shared" ref="B15:G15" si="3">SUM(B16:B22)</f>
        <v>20108919.899999999</v>
      </c>
      <c r="C15" s="42">
        <f t="shared" si="3"/>
        <v>537811.78</v>
      </c>
      <c r="D15" s="42">
        <f t="shared" si="3"/>
        <v>20646731.68</v>
      </c>
      <c r="E15" s="42">
        <f t="shared" si="3"/>
        <v>14413997.67</v>
      </c>
      <c r="F15" s="42">
        <f t="shared" si="3"/>
        <v>14412001.15</v>
      </c>
      <c r="G15" s="42">
        <f t="shared" si="3"/>
        <v>6232734.0099999998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38">
        <v>20108919.899999999</v>
      </c>
      <c r="C19" s="38">
        <v>537811.78</v>
      </c>
      <c r="D19" s="38">
        <f t="shared" si="5"/>
        <v>20646731.68</v>
      </c>
      <c r="E19" s="38">
        <v>14413997.67</v>
      </c>
      <c r="F19" s="38">
        <v>14412001.15</v>
      </c>
      <c r="G19" s="38">
        <f t="shared" si="4"/>
        <v>6232734.0099999998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6">
        <f t="shared" ref="B24:G24" si="6">SUM(B25:B33)</f>
        <v>0</v>
      </c>
      <c r="C24" s="26">
        <f t="shared" si="6"/>
        <v>0</v>
      </c>
      <c r="D24" s="26">
        <f t="shared" si="6"/>
        <v>0</v>
      </c>
      <c r="E24" s="26">
        <f t="shared" si="6"/>
        <v>0</v>
      </c>
      <c r="F24" s="26">
        <f t="shared" si="6"/>
        <v>0</v>
      </c>
      <c r="G24" s="26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6">
        <f t="shared" ref="B35:G35" si="9">SUM(B36:B39)</f>
        <v>0</v>
      </c>
      <c r="C35" s="26">
        <f t="shared" si="9"/>
        <v>0</v>
      </c>
      <c r="D35" s="26">
        <f t="shared" si="9"/>
        <v>0</v>
      </c>
      <c r="E35" s="26">
        <f t="shared" si="9"/>
        <v>0</v>
      </c>
      <c r="F35" s="26">
        <f t="shared" si="9"/>
        <v>0</v>
      </c>
      <c r="G35" s="26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39">
        <f t="shared" ref="B41:G41" si="12">SUM(B35+B24+B15+B5)</f>
        <v>20108919.899999999</v>
      </c>
      <c r="C41" s="39">
        <f t="shared" si="12"/>
        <v>537811.78</v>
      </c>
      <c r="D41" s="39">
        <f t="shared" si="12"/>
        <v>20646731.68</v>
      </c>
      <c r="E41" s="39">
        <f t="shared" si="12"/>
        <v>14413997.67</v>
      </c>
      <c r="F41" s="39">
        <f t="shared" si="12"/>
        <v>14412001.15</v>
      </c>
      <c r="G41" s="39">
        <f t="shared" si="12"/>
        <v>6232734.0099999998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cp:lastPrinted>2018-07-14T22:21:14Z</cp:lastPrinted>
  <dcterms:created xsi:type="dcterms:W3CDTF">2014-02-10T03:37:14Z</dcterms:created>
  <dcterms:modified xsi:type="dcterms:W3CDTF">2025-10-13T21:15:29Z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