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13D_EF_2503\Terminados\"/>
    </mc:Choice>
  </mc:AlternateContent>
  <bookViews>
    <workbookView xWindow="0" yWindow="0" windowWidth="13065" windowHeight="3735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0">CA!$A$1:$G$74</definedName>
    <definedName name="_xlnm.Print_Area" localSheetId="2">COG!$A$1:$G$87</definedName>
    <definedName name="_xlnm.Print_Titles" localSheetId="2">COG!$1:$3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 s="1"/>
  <c r="D16" i="4"/>
  <c r="G16" i="4" s="1"/>
  <c r="D15" i="4"/>
  <c r="G15" i="4" s="1"/>
  <c r="D14" i="4"/>
  <c r="G14" i="4" s="1"/>
  <c r="D13" i="4"/>
  <c r="G13" i="4" s="1"/>
  <c r="D12" i="4"/>
  <c r="G12" i="4" s="1"/>
  <c r="F18" i="4" l="1"/>
  <c r="E18" i="4"/>
  <c r="C18" i="4"/>
  <c r="B18" i="4"/>
  <c r="F51" i="4" l="1"/>
  <c r="E51" i="4"/>
  <c r="C51" i="4"/>
  <c r="B51" i="4"/>
  <c r="D49" i="4"/>
  <c r="G49" i="4" s="1"/>
  <c r="D45" i="4"/>
  <c r="G45" i="4" s="1"/>
  <c r="D47" i="4"/>
  <c r="G47" i="4" s="1"/>
  <c r="D43" i="4"/>
  <c r="G43" i="4" s="1"/>
  <c r="D41" i="4"/>
  <c r="G41" i="4" s="1"/>
  <c r="D39" i="4"/>
  <c r="G39" i="4" s="1"/>
  <c r="D37" i="4"/>
  <c r="G37" i="4" s="1"/>
  <c r="D35" i="4"/>
  <c r="G35" i="4" s="1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8" i="4" s="1"/>
  <c r="D18" i="4"/>
  <c r="G51" i="4"/>
  <c r="D51" i="4"/>
  <c r="G29" i="4"/>
  <c r="D29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<sst xmlns="http://schemas.openxmlformats.org/spreadsheetml/2006/main" count="198" uniqueCount="145">
  <si>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</si>
  <si>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</si>
  <si>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</si>
  <si>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</si>
  <si>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</si>
  <si>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</si>
  <si>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</si>
  <si>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</si>
  <si>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</si>
  <si>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</si>
  <si>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</si>
  <si>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</si>
  <si>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</si>
  <si>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</si>
  <si>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</si>
  <si>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</si>
  <si>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</si>
  <si>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</si>
  <si>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</si>
  <si>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</si>
  <si>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</si>
  <si>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</si>
  <si>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</si>
  <si>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</si>
  <si>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</si>
  <si>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</si>
  <si>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</si>
  <si>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</si>
  <si>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</si>
  <si>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</si>
  <si>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</si>
  <si>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</si>
  <si>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</si>
  <si>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</si>
  <si>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</si>
  <si>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</si>
  <si>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</si>
  <si>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</si>
  <si>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</si>
  <si>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</si>
  <si>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</si>
  <si>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</si>
  <si>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</si>
  <si>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</si>
  <si>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</si>
  <si>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</si>
  <si>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</si>
  <si>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</si>
  <si>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</si>
  <si>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</si>
  <si>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</si>
  <si>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</si>
  <si>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</si>
  <si>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</si>
  <si>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</si>
  <si>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</si>
  <si>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</si>
  <si>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</si>
  <si>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</si>
  <si>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</si>
  <si>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</si>
  <si>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</si>
  <si>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</si>
  <si>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</si>
  <si>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</si>
  <si>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</si>
  <si>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</si>
  <si>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</si>
  <si>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</si>
  <si>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</si>
  <si>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</si>
  <si>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</si>
  <si>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</si>
  <si>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</si>
  <si>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</si>
  <si>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</si>
  <si>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</si>
  <si>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</si>
  <si>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</si>
  <si>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</si>
  <si>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</si>
  <si>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</si>
  <si>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</si>
  <si>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</si>
  <si>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</si>
  <si>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</si>
  <si>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</si>
  <si>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</si>
  <si>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</si>
  <si>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</si>
  <si>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</si>
  <si>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</si>
  <si>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</si>
  <si>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</si>
  <si>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</si>
  <si>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</si>
  <si>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</si>
  <si>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</si>
  <si>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</si>
  <si>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</si>
  <si>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</si>
  <si>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</si>
  <si>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</si>
  <si>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</si>
  <si>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</si>
  <si>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</si>
  <si>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</si>
  <si>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</si>
  <si>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</si>
  <si>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</si>
  <si>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</si>
  <si>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</si>
  <si>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</si>
  <si>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</si>
  <si>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</si>
  <si>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</si>
  <si>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</si>
  <si>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</si>
  <si>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</si>
  <si>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</si>
  <si>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</si>
  <si>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</si>
  <si>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</si>
  <si>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</si>
  <si>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</si>
  <si>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</si>
  <si>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</si>
  <si>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</si>
  <si>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 Guanajuato, Gto.
Estado Analítico del Ejercicio del Presupuesto de Egresos
Clasificación por Objeto del Gasto (Capítulo y Concepto)
Del 1 de Enero al 30 de Septiembre de 2025
(Cifras en Pesos)</t>
  </si>
  <si>
    <t>Sistema para el Desarrollo Integral de la Familia de Guanajuato, Gto.
Estado Analítico del Ejercicio del Presupuesto de Egresos
Clasificación Económica (por Tipo de Gasto)
Del 1 de Enero al 30 de Septiembre de 2025
(Cifras en Pesos)</t>
  </si>
  <si>
    <t>31120M13D010100 DIRECCION GENERAL</t>
  </si>
  <si>
    <t>31120M13D010200 UNIDAD MUNICIPAL DE REHA</t>
  </si>
  <si>
    <t>31120M13D010300 ASISTENCIA SOCIAL A POBL</t>
  </si>
  <si>
    <t>31120M13D010400 COORDINACION DE CENTROS</t>
  </si>
  <si>
    <t>31120M13D010500 CENTRO COLIBRI PROTECCIO</t>
  </si>
  <si>
    <t>31120M13D020100 DIRECCION ADMINISTRATIVA</t>
  </si>
  <si>
    <t>31120M13D020200 COORDINACION DE ESTANCIA</t>
  </si>
  <si>
    <t>31120M13D030100 DIRECCION OPERATIVA</t>
  </si>
  <si>
    <t>31120M13D030200 COMUNIDAD DIFERENTE</t>
  </si>
  <si>
    <t>31120M13D030300 ASISTENCIA ALIMENTARIA</t>
  </si>
  <si>
    <t>31120M13D030400 FORMANDO INFANCIAS LIBRE</t>
  </si>
  <si>
    <t>31120M13D030500 CENTRO DE ORIENTACION FA</t>
  </si>
  <si>
    <t>31120M13D030600 ATENCION PSICOLOGICA</t>
  </si>
  <si>
    <t>Sistema para el Desarrollo Integral de la Familia de Guanajuato, Gto.
Estado Analítico del Ejercicio del Presupuesto de Egresos
Clasificación Administrativa
Del 1 de Enero al 30 de Septiembre de 2025
(Cifras en Pesos)</t>
  </si>
  <si>
    <t>Sistema para el Desarrollo Integral de la Familia de Guanajuato,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</si>
</sst>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6" fillId="0" borderId="3" xfId="0" applyNumberFormat="1" applyFont="1" applyBorder="1" applyProtection="1">
      <protection locked="0"/>
    </xf>
    <xf numFmtId="4" fontId="6" fillId="0" borderId="9" xfId="9" applyNumberFormat="1" applyFont="1" applyBorder="1" applyAlignment="1">
      <alignment horizontal="center" vertical="center" wrapText="1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/>
      <protection locked="0"/>
    </xf>
    <xf numFmtId="4" fontId="6" fillId="0" borderId="13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0" fontId="2" fillId="0" borderId="15" xfId="0" applyFont="1" applyBorder="1" applyAlignment="1">
      <alignment horizontal="left" indent="1"/>
    </xf>
    <xf numFmtId="4" fontId="2" fillId="0" borderId="16" xfId="0" applyNumberFormat="1" applyFont="1" applyBorder="1" applyProtection="1">
      <protection locked="0"/>
    </xf>
    <xf numFmtId="4" fontId="2" fillId="0" borderId="17" xfId="0" applyNumberFormat="1" applyFont="1" applyBorder="1" applyProtection="1">
      <protection locked="0"/>
    </xf>
    <xf numFmtId="0" fontId="6" fillId="0" borderId="15" xfId="0" applyFont="1" applyBorder="1" applyAlignment="1">
      <alignment horizontal="left"/>
    </xf>
    <xf numFmtId="4" fontId="6" fillId="0" borderId="16" xfId="0" applyNumberFormat="1" applyFont="1" applyBorder="1" applyProtection="1">
      <protection locked="0"/>
    </xf>
    <xf numFmtId="4" fontId="6" fillId="0" borderId="17" xfId="0" applyNumberFormat="1" applyFont="1" applyBorder="1" applyProtection="1">
      <protection locked="0"/>
    </xf>
    <xf numFmtId="0" fontId="2" fillId="0" borderId="15" xfId="0" applyFont="1" applyBorder="1" applyAlignment="1">
      <alignment horizontal="left"/>
    </xf>
    <xf numFmtId="0" fontId="2" fillId="0" borderId="18" xfId="0" applyFont="1" applyBorder="1" applyAlignment="1">
      <alignment horizontal="left" indent="1"/>
    </xf>
    <xf numFmtId="4" fontId="2" fillId="0" borderId="19" xfId="0" applyNumberFormat="1" applyFont="1" applyBorder="1" applyProtection="1">
      <protection locked="0"/>
    </xf>
    <xf numFmtId="4" fontId="2" fillId="0" borderId="20" xfId="0" applyNumberFormat="1" applyFont="1" applyBorder="1" applyProtection="1">
      <protection locked="0"/>
    </xf>
    <xf numFmtId="0" fontId="6" fillId="0" borderId="21" xfId="0" applyFont="1" applyBorder="1" applyAlignment="1">
      <alignment horizontal="left"/>
    </xf>
    <xf numFmtId="4" fontId="2" fillId="0" borderId="13" xfId="9" applyNumberFormat="1" applyFont="1" applyBorder="1" applyAlignment="1">
      <alignment horizontal="center" vertical="center" wrapText="1"/>
    </xf>
    <xf numFmtId="4" fontId="2" fillId="0" borderId="14" xfId="9" applyNumberFormat="1" applyFont="1" applyBorder="1" applyAlignment="1">
      <alignment horizontal="center" vertical="center" wrapText="1"/>
    </xf>
    <xf numFmtId="4" fontId="6" fillId="0" borderId="13" xfId="9" applyNumberFormat="1" applyFont="1" applyBorder="1" applyAlignment="1">
      <alignment horizontal="center" vertical="center" wrapText="1"/>
    </xf>
    <xf numFmtId="4" fontId="6" fillId="0" borderId="14" xfId="9" applyNumberFormat="1" applyFont="1" applyBorder="1" applyAlignment="1">
      <alignment horizontal="center" vertical="center" wrapText="1"/>
    </xf>
    <xf numFmtId="0" fontId="6" fillId="0" borderId="1" xfId="9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2" fillId="0" borderId="15" xfId="0" applyFont="1" applyBorder="1" applyAlignment="1">
      <alignment horizontal="left" wrapText="1" indent="1"/>
    </xf>
    <xf numFmtId="0" fontId="6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wrapText="1" indent="1"/>
    </xf>
    <xf numFmtId="0" fontId="6" fillId="0" borderId="4" xfId="0" applyFont="1" applyBorder="1" applyAlignment="1" applyProtection="1">
      <alignment horizontal="center"/>
      <protection locked="0"/>
    </xf>
    <xf numFmtId="0" fontId="6" fillId="2" borderId="8" xfId="9" applyFont="1" applyFill="1" applyBorder="1" applyAlignment="1">
      <alignment horizontal="center" vertical="center"/>
    </xf>
    <xf numFmtId="0" fontId="6" fillId="0" borderId="21" xfId="9" applyFont="1" applyBorder="1" applyAlignment="1">
      <alignment vertical="center"/>
    </xf>
    <xf numFmtId="0" fontId="6" fillId="0" borderId="15" xfId="0" applyFont="1" applyBorder="1"/>
    <xf numFmtId="0" fontId="2" fillId="0" borderId="18" xfId="0" applyFont="1" applyBorder="1"/>
    <xf numFmtId="0" fontId="0" fillId="0" borderId="15" xfId="0" applyBorder="1" applyAlignment="1" applyProtection="1">
      <alignment horizontal="left" wrapText="1" indent="1"/>
      <protection locked="0"/>
    </xf>
    <xf numFmtId="0" fontId="0" fillId="0" borderId="18" xfId="0" applyBorder="1" applyAlignment="1" applyProtection="1">
      <alignment horizontal="left" wrapText="1" indent="1"/>
      <protection locked="0"/>
    </xf>
    <xf numFmtId="0" fontId="0" fillId="0" borderId="15" xfId="0" applyBorder="1" applyAlignment="1" applyProtection="1">
      <alignment horizontal="left" indent="1"/>
      <protection locked="0"/>
    </xf>
    <xf numFmtId="0" fontId="0" fillId="0" borderId="18" xfId="0" applyBorder="1" applyAlignment="1" applyProtection="1">
      <alignment horizontal="left" indent="1"/>
      <protection locked="0"/>
    </xf>
    <xf numFmtId="0" fontId="2" fillId="0" borderId="21" xfId="9" applyFont="1" applyBorder="1" applyAlignment="1">
      <alignment horizontal="left" vertical="center" indent="1"/>
    </xf>
    <xf numFmtId="0" fontId="2" fillId="0" borderId="15" xfId="0" applyFont="1" applyBorder="1" applyAlignment="1" applyProtection="1">
      <alignment horizontal="left" indent="1"/>
      <protection locked="0"/>
    </xf>
    <xf numFmtId="0" fontId="2" fillId="0" borderId="18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4" xfId="9" applyNumberFormat="1" applyFont="1" applyFill="1" applyBorder="1" applyAlignment="1" applyProtection="1">
      <alignment horizontal="center" vertical="center" wrapText="1"/>
      <protection locked="0"/>
    </xf>
    <xf numFmtId="4" fontId="6" fillId="2" borderId="5" xfId="9" applyNumberFormat="1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296719</xdr:colOff>
      <xdr:row>69</xdr:row>
      <xdr:rowOff>75172</xdr:rowOff>
    </xdr:from>
    <xdr:to>
      <xdr:col>6</xdr:col>
      <xdr:colOff>682239</xdr:colOff>
      <xdr:row>73</xdr:row>
      <xdr:rowOff>137518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296719" y="13457797"/>
          <a:ext cx="10228020" cy="633846"/>
        </a:xfrm>
        <a:prstGeom prst="rect">
          <a:avLst/>
        </a:prstGeom>
      </xdr:spPr>
    </xdr:pic>
    <xdr:clientData/>
  </xdr:twoCellAnchor>
  <xdr:oneCellAnchor>
    <xdr:from>
      <xdr:col>0</xdr:col>
      <xdr:colOff>2247900</xdr:colOff>
      <xdr:row>24</xdr:row>
      <xdr:rowOff>152400</xdr:rowOff>
    </xdr:from>
    <xdr:ext cx="868828" cy="239809"/>
    <xdr:sp macro="" textlink="">
      <xdr:nvSpPr>
        <xdr:cNvPr id="3" name="CuadroTexto 2"/>
        <xdr:cNvSpPr txBox="1"/>
      </xdr:nvSpPr>
      <xdr:spPr>
        <a:xfrm>
          <a:off x="2247900" y="6600825"/>
          <a:ext cx="868828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26</xdr:row>
      <xdr:rowOff>104775</xdr:rowOff>
    </xdr:from>
    <xdr:to>
      <xdr:col>6</xdr:col>
      <xdr:colOff>734484</xdr:colOff>
      <xdr:row>30</xdr:row>
      <xdr:rowOff>57115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247650" y="4657725"/>
          <a:ext cx="8449734" cy="523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465598</xdr:colOff>
      <xdr:row>83</xdr:row>
      <xdr:rowOff>74241</xdr:rowOff>
    </xdr:from>
    <xdr:to>
      <xdr:col>6</xdr:col>
      <xdr:colOff>846474</xdr:colOff>
      <xdr:row>87</xdr:row>
      <xdr:rowOff>77005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465598" y="12949800"/>
          <a:ext cx="9311964" cy="5854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453814</xdr:colOff>
      <xdr:row>51</xdr:row>
      <xdr:rowOff>126208</xdr:rowOff>
    </xdr:from>
    <xdr:to>
      <xdr:col>6</xdr:col>
      <xdr:colOff>375921</xdr:colOff>
      <xdr:row>55</xdr:row>
      <xdr:rowOff>130932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453814" y="7736683"/>
          <a:ext cx="9294707" cy="576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tabSelected="1" topLeftCell="A31" zoomScaleNormal="100" workbookViewId="0">
      <selection activeCell="K37" sqref="K3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64.5" customHeight="1" x14ac:dyDescent="0.2">
      <c r="A1" s="50" t="s">
        <v>143</v>
      </c>
      <c r="B1" s="51"/>
      <c r="C1" s="51"/>
      <c r="D1" s="51"/>
      <c r="E1" s="51"/>
      <c r="F1" s="51"/>
      <c r="G1" s="52"/>
    </row>
    <row r="2" spans="1:7" x14ac:dyDescent="0.2">
      <c r="A2" s="10"/>
      <c r="B2" s="54" t="s">
        <v>56</v>
      </c>
      <c r="C2" s="55"/>
      <c r="D2" s="55"/>
      <c r="E2" s="55"/>
      <c r="F2" s="56"/>
      <c r="G2" s="48" t="s">
        <v>55</v>
      </c>
    </row>
    <row r="3" spans="1:7" ht="24.95" customHeight="1" x14ac:dyDescent="0.2">
      <c r="A3" s="11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9"/>
    </row>
    <row r="4" spans="1:7" x14ac:dyDescent="0.2">
      <c r="A4" s="44"/>
      <c r="B4" s="26"/>
      <c r="C4" s="26"/>
      <c r="D4" s="26"/>
      <c r="E4" s="26"/>
      <c r="F4" s="26"/>
      <c r="G4" s="27"/>
    </row>
    <row r="5" spans="1:7" ht="12.75" customHeight="1" x14ac:dyDescent="0.2">
      <c r="A5" s="45" t="s">
        <v>130</v>
      </c>
      <c r="B5" s="16">
        <v>5728844.04</v>
      </c>
      <c r="C5" s="16">
        <v>458368</v>
      </c>
      <c r="D5" s="16">
        <f>B5+C5</f>
        <v>6187212.04</v>
      </c>
      <c r="E5" s="16">
        <v>3305118.16</v>
      </c>
      <c r="F5" s="16">
        <v>3305118.16</v>
      </c>
      <c r="G5" s="17">
        <f>D5-E5</f>
        <v>2882093.88</v>
      </c>
    </row>
    <row r="6" spans="1:7" ht="12.75" customHeight="1" x14ac:dyDescent="0.2">
      <c r="A6" s="45" t="s">
        <v>131</v>
      </c>
      <c r="B6" s="16">
        <v>2146072.34</v>
      </c>
      <c r="C6" s="16">
        <v>121430.68</v>
      </c>
      <c r="D6" s="16">
        <f t="shared" ref="D6:D11" si="0">B6+C6</f>
        <v>2267503.02</v>
      </c>
      <c r="E6" s="16">
        <v>1592313.43</v>
      </c>
      <c r="F6" s="16">
        <v>1592313.43</v>
      </c>
      <c r="G6" s="17">
        <f t="shared" ref="G6:G11" si="1">D6-E6</f>
        <v>675189.59000000008</v>
      </c>
    </row>
    <row r="7" spans="1:7" ht="12.75" customHeight="1" x14ac:dyDescent="0.2">
      <c r="A7" s="45" t="s">
        <v>132</v>
      </c>
      <c r="B7" s="16">
        <v>2352471.67</v>
      </c>
      <c r="C7" s="16">
        <v>1614478.92</v>
      </c>
      <c r="D7" s="16">
        <f t="shared" si="0"/>
        <v>3966950.59</v>
      </c>
      <c r="E7" s="16">
        <v>2956100.78</v>
      </c>
      <c r="F7" s="16">
        <v>2956100.78</v>
      </c>
      <c r="G7" s="17">
        <f t="shared" si="1"/>
        <v>1010849.81</v>
      </c>
    </row>
    <row r="8" spans="1:7" ht="12.75" customHeight="1" x14ac:dyDescent="0.2">
      <c r="A8" s="45" t="s">
        <v>133</v>
      </c>
      <c r="B8" s="16">
        <v>1111153.48</v>
      </c>
      <c r="C8" s="16">
        <v>301274.05</v>
      </c>
      <c r="D8" s="16">
        <f t="shared" si="0"/>
        <v>1412427.53</v>
      </c>
      <c r="E8" s="16">
        <v>882705.84</v>
      </c>
      <c r="F8" s="16">
        <v>882705.84</v>
      </c>
      <c r="G8" s="17">
        <f t="shared" si="1"/>
        <v>529721.69000000006</v>
      </c>
    </row>
    <row r="9" spans="1:7" ht="12.75" customHeight="1" x14ac:dyDescent="0.2">
      <c r="A9" s="45" t="s">
        <v>134</v>
      </c>
      <c r="B9" s="16">
        <v>9260864.0099999998</v>
      </c>
      <c r="C9" s="16">
        <v>3199423.08</v>
      </c>
      <c r="D9" s="16">
        <f t="shared" si="0"/>
        <v>12460287.09</v>
      </c>
      <c r="E9" s="16">
        <v>6535257.4199999999</v>
      </c>
      <c r="F9" s="16">
        <v>6535257.4199999999</v>
      </c>
      <c r="G9" s="17">
        <f t="shared" si="1"/>
        <v>5925029.6699999999</v>
      </c>
    </row>
    <row r="10" spans="1:7" ht="12.75" customHeight="1" x14ac:dyDescent="0.2">
      <c r="A10" s="45" t="s">
        <v>135</v>
      </c>
      <c r="B10" s="16">
        <v>8985535.6899999995</v>
      </c>
      <c r="C10" s="16">
        <v>674737.73</v>
      </c>
      <c r="D10" s="16">
        <f t="shared" si="0"/>
        <v>9660273.4199999999</v>
      </c>
      <c r="E10" s="16">
        <v>6545293.6900000004</v>
      </c>
      <c r="F10" s="16">
        <v>6545293.6900000004</v>
      </c>
      <c r="G10" s="17">
        <f t="shared" si="1"/>
        <v>3114979.7299999995</v>
      </c>
    </row>
    <row r="11" spans="1:7" ht="12.75" customHeight="1" x14ac:dyDescent="0.2">
      <c r="A11" s="45" t="s">
        <v>136</v>
      </c>
      <c r="B11" s="16">
        <v>3045938.3</v>
      </c>
      <c r="C11" s="16">
        <v>236307</v>
      </c>
      <c r="D11" s="16">
        <f t="shared" si="0"/>
        <v>3282245.3</v>
      </c>
      <c r="E11" s="16">
        <v>2257528.6800000002</v>
      </c>
      <c r="F11" s="16">
        <v>2257528.6800000002</v>
      </c>
      <c r="G11" s="17">
        <f t="shared" si="1"/>
        <v>1024716.6199999996</v>
      </c>
    </row>
    <row r="12" spans="1:7" ht="12.75" customHeight="1" x14ac:dyDescent="0.2">
      <c r="A12" s="45" t="s">
        <v>137</v>
      </c>
      <c r="B12" s="16">
        <v>890053.83</v>
      </c>
      <c r="C12" s="16">
        <v>85874.240000000005</v>
      </c>
      <c r="D12" s="16">
        <f t="shared" ref="D12" si="2">B12+C12</f>
        <v>975928.07</v>
      </c>
      <c r="E12" s="16">
        <v>597247.56000000006</v>
      </c>
      <c r="F12" s="16">
        <v>597247.56000000006</v>
      </c>
      <c r="G12" s="17">
        <f t="shared" ref="G12" si="3">D12-E12</f>
        <v>378680.50999999989</v>
      </c>
    </row>
    <row r="13" spans="1:7" ht="12.75" customHeight="1" x14ac:dyDescent="0.2">
      <c r="A13" s="45" t="s">
        <v>138</v>
      </c>
      <c r="B13" s="16">
        <v>894094.85</v>
      </c>
      <c r="C13" s="16">
        <v>100350.31</v>
      </c>
      <c r="D13" s="16">
        <f t="shared" ref="D13" si="4">B13+C13</f>
        <v>994445.15999999992</v>
      </c>
      <c r="E13" s="16">
        <v>624316.63</v>
      </c>
      <c r="F13" s="16">
        <v>624316.63</v>
      </c>
      <c r="G13" s="17">
        <f t="shared" ref="G13" si="5">D13-E13</f>
        <v>370128.52999999991</v>
      </c>
    </row>
    <row r="14" spans="1:7" ht="12.75" customHeight="1" x14ac:dyDescent="0.2">
      <c r="A14" s="45" t="s">
        <v>139</v>
      </c>
      <c r="B14" s="16">
        <v>1489510.96</v>
      </c>
      <c r="C14" s="16">
        <v>306792.56</v>
      </c>
      <c r="D14" s="16">
        <f t="shared" ref="D14" si="6">B14+C14</f>
        <v>1796303.52</v>
      </c>
      <c r="E14" s="16">
        <v>1157582.2</v>
      </c>
      <c r="F14" s="16">
        <v>1157582.2</v>
      </c>
      <c r="G14" s="17">
        <f t="shared" ref="G14" si="7">D14-E14</f>
        <v>638721.32000000007</v>
      </c>
    </row>
    <row r="15" spans="1:7" ht="12.75" customHeight="1" x14ac:dyDescent="0.2">
      <c r="A15" s="45" t="s">
        <v>140</v>
      </c>
      <c r="B15" s="16">
        <v>715179.34</v>
      </c>
      <c r="C15" s="16">
        <v>50903</v>
      </c>
      <c r="D15" s="16">
        <f t="shared" ref="D15" si="8">B15+C15</f>
        <v>766082.34</v>
      </c>
      <c r="E15" s="16">
        <v>511023.35</v>
      </c>
      <c r="F15" s="16">
        <v>511023.35</v>
      </c>
      <c r="G15" s="17">
        <f t="shared" ref="G15" si="9">D15-E15</f>
        <v>255058.99</v>
      </c>
    </row>
    <row r="16" spans="1:7" ht="12.75" customHeight="1" x14ac:dyDescent="0.2">
      <c r="A16" s="45" t="s">
        <v>141</v>
      </c>
      <c r="B16" s="16">
        <v>1503788.65</v>
      </c>
      <c r="C16" s="16">
        <v>-11684</v>
      </c>
      <c r="D16" s="16">
        <f t="shared" ref="D16" si="10">B16+C16</f>
        <v>1492104.65</v>
      </c>
      <c r="E16" s="16">
        <v>986440.9</v>
      </c>
      <c r="F16" s="16">
        <v>986440.9</v>
      </c>
      <c r="G16" s="17">
        <f t="shared" ref="G16" si="11">D16-E16</f>
        <v>505663.74999999988</v>
      </c>
    </row>
    <row r="17" spans="1:7" ht="12.75" customHeight="1" x14ac:dyDescent="0.2">
      <c r="A17" s="46" t="s">
        <v>142</v>
      </c>
      <c r="B17" s="23">
        <v>719941.03</v>
      </c>
      <c r="C17" s="23">
        <v>55037</v>
      </c>
      <c r="D17" s="23">
        <f t="shared" ref="D17" si="12">B17+C17</f>
        <v>774978.03</v>
      </c>
      <c r="E17" s="23">
        <v>515117.77</v>
      </c>
      <c r="F17" s="23">
        <v>515117.77</v>
      </c>
      <c r="G17" s="24">
        <f t="shared" ref="G17" si="13">D17-E17</f>
        <v>259860.26</v>
      </c>
    </row>
    <row r="18" spans="1:7" ht="12.75" customHeight="1" x14ac:dyDescent="0.2">
      <c r="A18" s="47" t="s">
        <v>122</v>
      </c>
      <c r="B18" s="8">
        <f t="shared" ref="B18:G18" si="14">SUM(B5:B17)</f>
        <v>38843448.189999998</v>
      </c>
      <c r="C18" s="8">
        <f t="shared" si="14"/>
        <v>7193292.5699999984</v>
      </c>
      <c r="D18" s="8">
        <f t="shared" si="14"/>
        <v>46036740.759999998</v>
      </c>
      <c r="E18" s="8">
        <f t="shared" si="14"/>
        <v>28466046.409999996</v>
      </c>
      <c r="F18" s="8">
        <f t="shared" si="14"/>
        <v>28466046.409999996</v>
      </c>
      <c r="G18" s="8">
        <f t="shared" si="14"/>
        <v>17570694.350000001</v>
      </c>
    </row>
    <row r="19" spans="1:7" ht="92.25" customHeight="1" x14ac:dyDescent="0.2"/>
    <row r="20" spans="1:7" ht="66" customHeight="1" x14ac:dyDescent="0.2">
      <c r="A20" s="50" t="s">
        <v>143</v>
      </c>
      <c r="B20" s="51"/>
      <c r="C20" s="51"/>
      <c r="D20" s="51"/>
      <c r="E20" s="51"/>
      <c r="F20" s="51"/>
      <c r="G20" s="52"/>
    </row>
    <row r="21" spans="1:7" x14ac:dyDescent="0.2">
      <c r="A21" s="10"/>
      <c r="B21" s="54" t="s">
        <v>56</v>
      </c>
      <c r="C21" s="55"/>
      <c r="D21" s="55"/>
      <c r="E21" s="55"/>
      <c r="F21" s="56"/>
      <c r="G21" s="48" t="s">
        <v>55</v>
      </c>
    </row>
    <row r="22" spans="1:7" ht="22.5" x14ac:dyDescent="0.2">
      <c r="A22" s="11" t="s">
        <v>50</v>
      </c>
      <c r="B22" s="5" t="s">
        <v>51</v>
      </c>
      <c r="C22" s="5" t="s">
        <v>114</v>
      </c>
      <c r="D22" s="5" t="s">
        <v>52</v>
      </c>
      <c r="E22" s="5" t="s">
        <v>53</v>
      </c>
      <c r="F22" s="5" t="s">
        <v>54</v>
      </c>
      <c r="G22" s="53"/>
    </row>
    <row r="23" spans="1:7" x14ac:dyDescent="0.2">
      <c r="A23" s="37"/>
      <c r="B23" s="28"/>
      <c r="C23" s="28"/>
      <c r="D23" s="28"/>
      <c r="E23" s="28"/>
      <c r="F23" s="28"/>
      <c r="G23" s="29"/>
    </row>
    <row r="24" spans="1:7" ht="14.25" customHeight="1" x14ac:dyDescent="0.2">
      <c r="A24" s="42" t="s">
        <v>8</v>
      </c>
      <c r="B24" s="16">
        <v>0</v>
      </c>
      <c r="C24" s="16">
        <v>0</v>
      </c>
      <c r="D24" s="16">
        <f>B24+C24</f>
        <v>0</v>
      </c>
      <c r="E24" s="16">
        <v>0</v>
      </c>
      <c r="F24" s="16">
        <v>0</v>
      </c>
      <c r="G24" s="17">
        <f>D24-E24</f>
        <v>0</v>
      </c>
    </row>
    <row r="25" spans="1:7" ht="14.25" customHeight="1" x14ac:dyDescent="0.2">
      <c r="A25" s="42" t="s">
        <v>9</v>
      </c>
      <c r="B25" s="16">
        <v>0</v>
      </c>
      <c r="C25" s="16">
        <v>0</v>
      </c>
      <c r="D25" s="16">
        <f t="shared" ref="D25:D27" si="15">B25+C25</f>
        <v>0</v>
      </c>
      <c r="E25" s="16">
        <v>0</v>
      </c>
      <c r="F25" s="16">
        <v>0</v>
      </c>
      <c r="G25" s="17">
        <f t="shared" ref="G25:G27" si="16">D25-E25</f>
        <v>0</v>
      </c>
    </row>
    <row r="26" spans="1:7" ht="14.25" customHeight="1" x14ac:dyDescent="0.2">
      <c r="A26" s="42" t="s">
        <v>10</v>
      </c>
      <c r="B26" s="16">
        <v>0</v>
      </c>
      <c r="C26" s="16">
        <v>0</v>
      </c>
      <c r="D26" s="16">
        <f t="shared" si="15"/>
        <v>0</v>
      </c>
      <c r="E26" s="16">
        <v>0</v>
      </c>
      <c r="F26" s="16">
        <v>0</v>
      </c>
      <c r="G26" s="17">
        <f t="shared" si="16"/>
        <v>0</v>
      </c>
    </row>
    <row r="27" spans="1:7" ht="14.25" customHeight="1" x14ac:dyDescent="0.2">
      <c r="A27" s="42" t="s">
        <v>123</v>
      </c>
      <c r="B27" s="16">
        <v>0</v>
      </c>
      <c r="C27" s="16">
        <v>0</v>
      </c>
      <c r="D27" s="16">
        <f t="shared" si="15"/>
        <v>0</v>
      </c>
      <c r="E27" s="16">
        <v>0</v>
      </c>
      <c r="F27" s="16">
        <v>0</v>
      </c>
      <c r="G27" s="17">
        <f t="shared" si="16"/>
        <v>0</v>
      </c>
    </row>
    <row r="28" spans="1:7" x14ac:dyDescent="0.2">
      <c r="A28" s="43"/>
      <c r="B28" s="23"/>
      <c r="C28" s="23"/>
      <c r="D28" s="23"/>
      <c r="E28" s="23"/>
      <c r="F28" s="23"/>
      <c r="G28" s="24"/>
    </row>
    <row r="29" spans="1:7" x14ac:dyDescent="0.2">
      <c r="A29" s="35" t="s">
        <v>122</v>
      </c>
      <c r="B29" s="8">
        <f t="shared" ref="B29:G29" si="17">SUM(B24:B27)</f>
        <v>0</v>
      </c>
      <c r="C29" s="8">
        <f t="shared" si="17"/>
        <v>0</v>
      </c>
      <c r="D29" s="8">
        <f t="shared" si="17"/>
        <v>0</v>
      </c>
      <c r="E29" s="8">
        <f t="shared" si="17"/>
        <v>0</v>
      </c>
      <c r="F29" s="8">
        <f t="shared" si="17"/>
        <v>0</v>
      </c>
      <c r="G29" s="8">
        <f t="shared" si="17"/>
        <v>0</v>
      </c>
    </row>
    <row r="31" spans="1:7" ht="67.5" customHeight="1" x14ac:dyDescent="0.2">
      <c r="A31" s="54" t="s">
        <v>143</v>
      </c>
      <c r="B31" s="55"/>
      <c r="C31" s="55"/>
      <c r="D31" s="55"/>
      <c r="E31" s="55"/>
      <c r="F31" s="55"/>
      <c r="G31" s="56"/>
    </row>
    <row r="32" spans="1:7" x14ac:dyDescent="0.2">
      <c r="A32" s="10"/>
      <c r="B32" s="54" t="s">
        <v>56</v>
      </c>
      <c r="C32" s="55"/>
      <c r="D32" s="55"/>
      <c r="E32" s="55"/>
      <c r="F32" s="56"/>
      <c r="G32" s="48" t="s">
        <v>55</v>
      </c>
    </row>
    <row r="33" spans="1:7" ht="22.5" x14ac:dyDescent="0.2">
      <c r="A33" s="11" t="s">
        <v>50</v>
      </c>
      <c r="B33" s="5" t="s">
        <v>51</v>
      </c>
      <c r="C33" s="5" t="s">
        <v>114</v>
      </c>
      <c r="D33" s="5" t="s">
        <v>52</v>
      </c>
      <c r="E33" s="5" t="s">
        <v>53</v>
      </c>
      <c r="F33" s="5" t="s">
        <v>54</v>
      </c>
      <c r="G33" s="53"/>
    </row>
    <row r="34" spans="1:7" x14ac:dyDescent="0.2">
      <c r="A34" s="37"/>
      <c r="B34" s="28"/>
      <c r="C34" s="28"/>
      <c r="D34" s="28"/>
      <c r="E34" s="28"/>
      <c r="F34" s="28"/>
      <c r="G34" s="29"/>
    </row>
    <row r="35" spans="1:7" x14ac:dyDescent="0.2">
      <c r="A35" s="40" t="s">
        <v>12</v>
      </c>
      <c r="B35" s="16">
        <v>0</v>
      </c>
      <c r="C35" s="16">
        <v>0</v>
      </c>
      <c r="D35" s="16">
        <f t="shared" ref="D35:D47" si="18">B35+C35</f>
        <v>0</v>
      </c>
      <c r="E35" s="16">
        <v>0</v>
      </c>
      <c r="F35" s="16">
        <v>0</v>
      </c>
      <c r="G35" s="17">
        <f t="shared" ref="G35:G47" si="19">D35-E35</f>
        <v>0</v>
      </c>
    </row>
    <row r="36" spans="1:7" x14ac:dyDescent="0.2">
      <c r="A36" s="40"/>
      <c r="B36" s="16"/>
      <c r="C36" s="16"/>
      <c r="D36" s="16"/>
      <c r="E36" s="16"/>
      <c r="F36" s="16"/>
      <c r="G36" s="17"/>
    </row>
    <row r="37" spans="1:7" x14ac:dyDescent="0.2">
      <c r="A37" s="40" t="s">
        <v>11</v>
      </c>
      <c r="B37" s="16">
        <v>0</v>
      </c>
      <c r="C37" s="16">
        <v>0</v>
      </c>
      <c r="D37" s="16">
        <f t="shared" si="18"/>
        <v>0</v>
      </c>
      <c r="E37" s="16">
        <v>0</v>
      </c>
      <c r="F37" s="16">
        <v>0</v>
      </c>
      <c r="G37" s="17">
        <f t="shared" si="19"/>
        <v>0</v>
      </c>
    </row>
    <row r="38" spans="1:7" x14ac:dyDescent="0.2">
      <c r="A38" s="40"/>
      <c r="B38" s="16"/>
      <c r="C38" s="16"/>
      <c r="D38" s="16"/>
      <c r="E38" s="16"/>
      <c r="F38" s="16"/>
      <c r="G38" s="17"/>
    </row>
    <row r="39" spans="1:7" x14ac:dyDescent="0.2">
      <c r="A39" s="40" t="s">
        <v>13</v>
      </c>
      <c r="B39" s="16">
        <v>0</v>
      </c>
      <c r="C39" s="16">
        <v>0</v>
      </c>
      <c r="D39" s="16">
        <f t="shared" si="18"/>
        <v>0</v>
      </c>
      <c r="E39" s="16">
        <v>0</v>
      </c>
      <c r="F39" s="16">
        <v>0</v>
      </c>
      <c r="G39" s="17">
        <f t="shared" si="19"/>
        <v>0</v>
      </c>
    </row>
    <row r="40" spans="1:7" x14ac:dyDescent="0.2">
      <c r="A40" s="40"/>
      <c r="B40" s="16"/>
      <c r="C40" s="16"/>
      <c r="D40" s="16"/>
      <c r="E40" s="16"/>
      <c r="F40" s="16"/>
      <c r="G40" s="17"/>
    </row>
    <row r="41" spans="1:7" x14ac:dyDescent="0.2">
      <c r="A41" s="40" t="s">
        <v>25</v>
      </c>
      <c r="B41" s="16">
        <v>0</v>
      </c>
      <c r="C41" s="16">
        <v>0</v>
      </c>
      <c r="D41" s="16">
        <f t="shared" si="18"/>
        <v>0</v>
      </c>
      <c r="E41" s="16">
        <v>0</v>
      </c>
      <c r="F41" s="16">
        <v>0</v>
      </c>
      <c r="G41" s="17">
        <f t="shared" si="19"/>
        <v>0</v>
      </c>
    </row>
    <row r="42" spans="1:7" x14ac:dyDescent="0.2">
      <c r="A42" s="40"/>
      <c r="B42" s="16"/>
      <c r="C42" s="16"/>
      <c r="D42" s="16"/>
      <c r="E42" s="16"/>
      <c r="F42" s="16"/>
      <c r="G42" s="17"/>
    </row>
    <row r="43" spans="1:7" ht="22.5" x14ac:dyDescent="0.2">
      <c r="A43" s="40" t="s">
        <v>26</v>
      </c>
      <c r="B43" s="16">
        <v>0</v>
      </c>
      <c r="C43" s="16">
        <v>0</v>
      </c>
      <c r="D43" s="16">
        <f t="shared" si="18"/>
        <v>0</v>
      </c>
      <c r="E43" s="16">
        <v>0</v>
      </c>
      <c r="F43" s="16">
        <v>0</v>
      </c>
      <c r="G43" s="17">
        <f t="shared" si="19"/>
        <v>0</v>
      </c>
    </row>
    <row r="44" spans="1:7" x14ac:dyDescent="0.2">
      <c r="A44" s="40"/>
      <c r="B44" s="16"/>
      <c r="C44" s="16"/>
      <c r="D44" s="16"/>
      <c r="E44" s="16"/>
      <c r="F44" s="16"/>
      <c r="G44" s="17"/>
    </row>
    <row r="45" spans="1:7" ht="22.5" x14ac:dyDescent="0.2">
      <c r="A45" s="40" t="s">
        <v>124</v>
      </c>
      <c r="B45" s="16">
        <v>0</v>
      </c>
      <c r="C45" s="16">
        <v>0</v>
      </c>
      <c r="D45" s="16">
        <f t="shared" ref="D45" si="20">B45+C45</f>
        <v>0</v>
      </c>
      <c r="E45" s="16">
        <v>0</v>
      </c>
      <c r="F45" s="16">
        <v>0</v>
      </c>
      <c r="G45" s="17">
        <f t="shared" ref="G45" si="21">D45-E45</f>
        <v>0</v>
      </c>
    </row>
    <row r="46" spans="1:7" x14ac:dyDescent="0.2">
      <c r="A46" s="40"/>
      <c r="B46" s="16"/>
      <c r="C46" s="16"/>
      <c r="D46" s="16"/>
      <c r="E46" s="16"/>
      <c r="F46" s="16"/>
      <c r="G46" s="17"/>
    </row>
    <row r="47" spans="1:7" x14ac:dyDescent="0.2">
      <c r="A47" s="40" t="s">
        <v>14</v>
      </c>
      <c r="B47" s="16">
        <v>0</v>
      </c>
      <c r="C47" s="16">
        <v>0</v>
      </c>
      <c r="D47" s="16">
        <f t="shared" si="18"/>
        <v>0</v>
      </c>
      <c r="E47" s="16">
        <v>0</v>
      </c>
      <c r="F47" s="16">
        <v>0</v>
      </c>
      <c r="G47" s="17">
        <f t="shared" si="19"/>
        <v>0</v>
      </c>
    </row>
    <row r="48" spans="1:7" x14ac:dyDescent="0.2">
      <c r="A48" s="40"/>
      <c r="B48" s="16"/>
      <c r="C48" s="16"/>
      <c r="D48" s="16"/>
      <c r="E48" s="16"/>
      <c r="F48" s="16"/>
      <c r="G48" s="17"/>
    </row>
    <row r="49" spans="1:7" x14ac:dyDescent="0.2">
      <c r="A49" s="40" t="s">
        <v>125</v>
      </c>
      <c r="B49" s="16">
        <v>38843448.189999998</v>
      </c>
      <c r="C49" s="16">
        <v>7193292.5700000003</v>
      </c>
      <c r="D49" s="16">
        <f t="shared" ref="D49" si="22">B49+C49</f>
        <v>46036740.759999998</v>
      </c>
      <c r="E49" s="16">
        <v>28466046.41</v>
      </c>
      <c r="F49" s="16">
        <v>28466046.41</v>
      </c>
      <c r="G49" s="17">
        <f t="shared" ref="G49" si="23">D49-E49</f>
        <v>17570694.349999998</v>
      </c>
    </row>
    <row r="50" spans="1:7" x14ac:dyDescent="0.2">
      <c r="A50" s="41"/>
      <c r="B50" s="23"/>
      <c r="C50" s="23"/>
      <c r="D50" s="23"/>
      <c r="E50" s="23"/>
      <c r="F50" s="23"/>
      <c r="G50" s="24"/>
    </row>
    <row r="51" spans="1:7" x14ac:dyDescent="0.2">
      <c r="A51" s="35" t="s">
        <v>122</v>
      </c>
      <c r="B51" s="8">
        <f t="shared" ref="B51:G51" si="24">SUM(B35:B49)</f>
        <v>38843448.189999998</v>
      </c>
      <c r="C51" s="8">
        <f t="shared" si="24"/>
        <v>7193292.5700000003</v>
      </c>
      <c r="D51" s="8">
        <f t="shared" si="24"/>
        <v>46036740.759999998</v>
      </c>
      <c r="E51" s="8">
        <f t="shared" si="24"/>
        <v>28466046.41</v>
      </c>
      <c r="F51" s="8">
        <f t="shared" si="24"/>
        <v>28466046.41</v>
      </c>
      <c r="G51" s="8">
        <f t="shared" si="24"/>
        <v>17570694.349999998</v>
      </c>
    </row>
    <row r="53" spans="1:7" x14ac:dyDescent="0.2">
      <c r="A53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20:G20"/>
    <mergeCell ref="G32:G33"/>
    <mergeCell ref="G21:G22"/>
    <mergeCell ref="A31:G31"/>
    <mergeCell ref="B2:F2"/>
    <mergeCell ref="B21:F21"/>
    <mergeCell ref="B32:F32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 r:id="rId1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zoomScaleSheetLayoutView="85" workbookViewId="0">
      <selection activeCell="D15" sqref="D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3.75" customHeight="1" x14ac:dyDescent="0.2">
      <c r="A1" s="54" t="s">
        <v>129</v>
      </c>
      <c r="B1" s="55"/>
      <c r="C1" s="55"/>
      <c r="D1" s="55"/>
      <c r="E1" s="55"/>
      <c r="F1" s="55"/>
      <c r="G1" s="56"/>
    </row>
    <row r="2" spans="1:7" x14ac:dyDescent="0.2">
      <c r="A2" s="10"/>
      <c r="B2" s="54" t="s">
        <v>56</v>
      </c>
      <c r="C2" s="55"/>
      <c r="D2" s="55"/>
      <c r="E2" s="55"/>
      <c r="F2" s="56"/>
      <c r="G2" s="48" t="s">
        <v>55</v>
      </c>
    </row>
    <row r="3" spans="1:7" ht="24.95" customHeight="1" x14ac:dyDescent="0.2">
      <c r="A3" s="36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9"/>
    </row>
    <row r="4" spans="1:7" x14ac:dyDescent="0.2">
      <c r="A4" s="37"/>
      <c r="B4" s="28"/>
      <c r="C4" s="28"/>
      <c r="D4" s="28"/>
      <c r="E4" s="28"/>
      <c r="F4" s="28"/>
      <c r="G4" s="29"/>
    </row>
    <row r="5" spans="1:7" x14ac:dyDescent="0.2">
      <c r="A5" s="38" t="s">
        <v>0</v>
      </c>
      <c r="B5" s="16">
        <v>38343448.189999998</v>
      </c>
      <c r="C5" s="16">
        <v>4547922.57</v>
      </c>
      <c r="D5" s="16">
        <f>B5+C5</f>
        <v>42891370.759999998</v>
      </c>
      <c r="E5" s="16">
        <v>25548179.82</v>
      </c>
      <c r="F5" s="16">
        <v>25548179.82</v>
      </c>
      <c r="G5" s="17">
        <f>D5-E5</f>
        <v>17343190.939999998</v>
      </c>
    </row>
    <row r="6" spans="1:7" x14ac:dyDescent="0.2">
      <c r="A6" s="38"/>
      <c r="B6" s="16"/>
      <c r="C6" s="16"/>
      <c r="D6" s="16"/>
      <c r="E6" s="16"/>
      <c r="F6" s="16"/>
      <c r="G6" s="17"/>
    </row>
    <row r="7" spans="1:7" x14ac:dyDescent="0.2">
      <c r="A7" s="38" t="s">
        <v>1</v>
      </c>
      <c r="B7" s="16">
        <v>10000</v>
      </c>
      <c r="C7" s="16">
        <v>2645370</v>
      </c>
      <c r="D7" s="16">
        <f>B7+C7</f>
        <v>2655370</v>
      </c>
      <c r="E7" s="16">
        <v>2507341.16</v>
      </c>
      <c r="F7" s="16">
        <v>2507341.16</v>
      </c>
      <c r="G7" s="17">
        <f>D7-E7</f>
        <v>148028.83999999985</v>
      </c>
    </row>
    <row r="8" spans="1:7" x14ac:dyDescent="0.2">
      <c r="A8" s="38"/>
      <c r="B8" s="16"/>
      <c r="C8" s="16"/>
      <c r="D8" s="16"/>
      <c r="E8" s="16"/>
      <c r="F8" s="16"/>
      <c r="G8" s="17"/>
    </row>
    <row r="9" spans="1:7" x14ac:dyDescent="0.2">
      <c r="A9" s="38" t="s">
        <v>2</v>
      </c>
      <c r="B9" s="16">
        <v>0</v>
      </c>
      <c r="C9" s="16">
        <v>0</v>
      </c>
      <c r="D9" s="16">
        <f>B9+C9</f>
        <v>0</v>
      </c>
      <c r="E9" s="16">
        <v>0</v>
      </c>
      <c r="F9" s="16">
        <v>0</v>
      </c>
      <c r="G9" s="17">
        <f>D9-E9</f>
        <v>0</v>
      </c>
    </row>
    <row r="10" spans="1:7" x14ac:dyDescent="0.2">
      <c r="A10" s="38"/>
      <c r="B10" s="16"/>
      <c r="C10" s="16"/>
      <c r="D10" s="16"/>
      <c r="E10" s="16"/>
      <c r="F10" s="16"/>
      <c r="G10" s="17"/>
    </row>
    <row r="11" spans="1:7" x14ac:dyDescent="0.2">
      <c r="A11" s="38" t="s">
        <v>39</v>
      </c>
      <c r="B11" s="16">
        <v>490000</v>
      </c>
      <c r="C11" s="16">
        <v>0</v>
      </c>
      <c r="D11" s="16">
        <f>B11+C11</f>
        <v>490000</v>
      </c>
      <c r="E11" s="16">
        <v>410525.43</v>
      </c>
      <c r="F11" s="16">
        <v>410525.43</v>
      </c>
      <c r="G11" s="17">
        <f>D11-E11</f>
        <v>79474.570000000007</v>
      </c>
    </row>
    <row r="12" spans="1:7" x14ac:dyDescent="0.2">
      <c r="A12" s="38"/>
      <c r="B12" s="16"/>
      <c r="C12" s="16"/>
      <c r="D12" s="16"/>
      <c r="E12" s="16"/>
      <c r="F12" s="16"/>
      <c r="G12" s="17"/>
    </row>
    <row r="13" spans="1:7" x14ac:dyDescent="0.2">
      <c r="A13" s="38" t="s">
        <v>36</v>
      </c>
      <c r="B13" s="16">
        <v>0</v>
      </c>
      <c r="C13" s="16">
        <v>0</v>
      </c>
      <c r="D13" s="16">
        <f>B13+C13</f>
        <v>0</v>
      </c>
      <c r="E13" s="16">
        <v>0</v>
      </c>
      <c r="F13" s="16">
        <v>0</v>
      </c>
      <c r="G13" s="17">
        <f>D13-E13</f>
        <v>0</v>
      </c>
    </row>
    <row r="14" spans="1:7" x14ac:dyDescent="0.2">
      <c r="A14" s="39"/>
      <c r="B14" s="23"/>
      <c r="C14" s="23"/>
      <c r="D14" s="23"/>
      <c r="E14" s="23"/>
      <c r="F14" s="23"/>
      <c r="G14" s="24"/>
    </row>
    <row r="15" spans="1:7" x14ac:dyDescent="0.2">
      <c r="A15" s="12" t="s">
        <v>122</v>
      </c>
      <c r="B15" s="6">
        <f t="shared" ref="B15:G15" si="0">SUM(B5+B7+B9+B11+B13)</f>
        <v>38843448.189999998</v>
      </c>
      <c r="C15" s="6">
        <f t="shared" si="0"/>
        <v>7193292.5700000003</v>
      </c>
      <c r="D15" s="6">
        <f t="shared" si="0"/>
        <v>46036740.759999998</v>
      </c>
      <c r="E15" s="6">
        <f t="shared" si="0"/>
        <v>28466046.41</v>
      </c>
      <c r="F15" s="6">
        <f t="shared" si="0"/>
        <v>28466046.41</v>
      </c>
      <c r="G15" s="6">
        <f t="shared" si="0"/>
        <v>17570694.349999998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9370078740157483" right="0.39370078740157483" top="0.59055118110236227" bottom="0.59055118110236227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zoomScaleNormal="100" zoomScaleSheetLayoutView="85" workbookViewId="0">
      <selection activeCell="I15" sqref="I15"/>
    </sheetView>
  </sheetViews>
  <sheetFormatPr baseColWidth="10" defaultColWidth="12" defaultRowHeight="11.25" x14ac:dyDescent="0.2"/>
  <cols>
    <col min="1" max="1" width="62.83203125" style="1" customWidth="1"/>
    <col min="2" max="2" width="18.33203125" style="7" customWidth="1"/>
    <col min="3" max="3" width="19.83203125" style="7" customWidth="1"/>
    <col min="4" max="7" width="18.33203125" style="7" customWidth="1"/>
    <col min="8" max="16384" width="12" style="1"/>
  </cols>
  <sheetData>
    <row r="1" spans="1:8" ht="60.6" customHeight="1" x14ac:dyDescent="0.2">
      <c r="A1" s="54" t="s">
        <v>128</v>
      </c>
      <c r="B1" s="55"/>
      <c r="C1" s="55"/>
      <c r="D1" s="55"/>
      <c r="E1" s="55"/>
      <c r="F1" s="55"/>
      <c r="G1" s="56"/>
    </row>
    <row r="2" spans="1:8" x14ac:dyDescent="0.2">
      <c r="A2" s="10"/>
      <c r="B2" s="57" t="s">
        <v>56</v>
      </c>
      <c r="C2" s="58"/>
      <c r="D2" s="58"/>
      <c r="E2" s="58"/>
      <c r="F2" s="59"/>
      <c r="G2" s="48" t="s">
        <v>55</v>
      </c>
    </row>
    <row r="3" spans="1:8" ht="24.95" customHeight="1" x14ac:dyDescent="0.2">
      <c r="A3" s="11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53"/>
    </row>
    <row r="4" spans="1:8" x14ac:dyDescent="0.2">
      <c r="A4" s="25" t="s">
        <v>57</v>
      </c>
      <c r="B4" s="13">
        <f>SUM(B5:B11)</f>
        <v>28228044.960000001</v>
      </c>
      <c r="C4" s="13">
        <f>SUM(C5:C11)</f>
        <v>3779034.4400000004</v>
      </c>
      <c r="D4" s="13">
        <f>B4+C4</f>
        <v>32007079.400000002</v>
      </c>
      <c r="E4" s="13">
        <f>SUM(E5:E11)</f>
        <v>19491982.390000001</v>
      </c>
      <c r="F4" s="13">
        <f>SUM(F5:F11)</f>
        <v>19491982.390000001</v>
      </c>
      <c r="G4" s="14">
        <f>D4-E4</f>
        <v>12515097.010000002</v>
      </c>
    </row>
    <row r="5" spans="1:8" x14ac:dyDescent="0.2">
      <c r="A5" s="15" t="s">
        <v>61</v>
      </c>
      <c r="B5" s="16">
        <v>10601552.52</v>
      </c>
      <c r="C5" s="16">
        <v>454925.15</v>
      </c>
      <c r="D5" s="16">
        <f t="shared" ref="D5:D68" si="0">B5+C5</f>
        <v>11056477.67</v>
      </c>
      <c r="E5" s="16">
        <v>7213862.0800000001</v>
      </c>
      <c r="F5" s="16">
        <v>7213862.0800000001</v>
      </c>
      <c r="G5" s="17">
        <f t="shared" ref="G5:G68" si="1">D5-E5</f>
        <v>3842615.59</v>
      </c>
      <c r="H5" s="3">
        <v>1100</v>
      </c>
    </row>
    <row r="6" spans="1:8" x14ac:dyDescent="0.2">
      <c r="A6" s="15" t="s">
        <v>62</v>
      </c>
      <c r="B6" s="16">
        <v>2062329.5</v>
      </c>
      <c r="C6" s="16">
        <v>1310680</v>
      </c>
      <c r="D6" s="16">
        <f t="shared" si="0"/>
        <v>3373009.5</v>
      </c>
      <c r="E6" s="16">
        <v>2999857.68</v>
      </c>
      <c r="F6" s="16">
        <v>2999857.68</v>
      </c>
      <c r="G6" s="17">
        <f t="shared" si="1"/>
        <v>373151.81999999983</v>
      </c>
      <c r="H6" s="3">
        <v>1200</v>
      </c>
    </row>
    <row r="7" spans="1:8" x14ac:dyDescent="0.2">
      <c r="A7" s="15" t="s">
        <v>63</v>
      </c>
      <c r="B7" s="16">
        <v>2519348.2999999998</v>
      </c>
      <c r="C7" s="16">
        <v>565693.43000000005</v>
      </c>
      <c r="D7" s="16">
        <f t="shared" si="0"/>
        <v>3085041.73</v>
      </c>
      <c r="E7" s="16">
        <v>676139.81</v>
      </c>
      <c r="F7" s="16">
        <v>676139.81</v>
      </c>
      <c r="G7" s="17">
        <f t="shared" si="1"/>
        <v>2408901.92</v>
      </c>
      <c r="H7" s="3">
        <v>1300</v>
      </c>
    </row>
    <row r="8" spans="1:8" x14ac:dyDescent="0.2">
      <c r="A8" s="15" t="s">
        <v>33</v>
      </c>
      <c r="B8" s="16">
        <v>4635292.4800000004</v>
      </c>
      <c r="C8" s="16">
        <v>1115211.3700000001</v>
      </c>
      <c r="D8" s="16">
        <f t="shared" si="0"/>
        <v>5750503.8500000006</v>
      </c>
      <c r="E8" s="16">
        <v>3260932.88</v>
      </c>
      <c r="F8" s="16">
        <v>3260932.88</v>
      </c>
      <c r="G8" s="17">
        <f t="shared" si="1"/>
        <v>2489570.9700000007</v>
      </c>
      <c r="H8" s="3">
        <v>1400</v>
      </c>
    </row>
    <row r="9" spans="1:8" x14ac:dyDescent="0.2">
      <c r="A9" s="15" t="s">
        <v>64</v>
      </c>
      <c r="B9" s="16">
        <v>7909522.1600000001</v>
      </c>
      <c r="C9" s="16">
        <v>332524.49</v>
      </c>
      <c r="D9" s="16">
        <f t="shared" si="0"/>
        <v>8242046.6500000004</v>
      </c>
      <c r="E9" s="16">
        <v>5341189.9400000004</v>
      </c>
      <c r="F9" s="16">
        <v>5341189.9400000004</v>
      </c>
      <c r="G9" s="17">
        <f t="shared" si="1"/>
        <v>2900856.71</v>
      </c>
      <c r="H9" s="3">
        <v>1500</v>
      </c>
    </row>
    <row r="10" spans="1:8" x14ac:dyDescent="0.2">
      <c r="A10" s="15" t="s">
        <v>34</v>
      </c>
      <c r="B10" s="16">
        <v>500000</v>
      </c>
      <c r="C10" s="16">
        <v>0</v>
      </c>
      <c r="D10" s="16">
        <f t="shared" si="0"/>
        <v>500000</v>
      </c>
      <c r="E10" s="16">
        <v>0</v>
      </c>
      <c r="F10" s="16">
        <v>0</v>
      </c>
      <c r="G10" s="17">
        <f t="shared" si="1"/>
        <v>500000</v>
      </c>
      <c r="H10" s="3">
        <v>1600</v>
      </c>
    </row>
    <row r="11" spans="1:8" x14ac:dyDescent="0.2">
      <c r="A11" s="15" t="s">
        <v>65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7">
        <f t="shared" si="1"/>
        <v>0</v>
      </c>
      <c r="H11" s="3">
        <v>1700</v>
      </c>
    </row>
    <row r="12" spans="1:8" x14ac:dyDescent="0.2">
      <c r="A12" s="18" t="s">
        <v>117</v>
      </c>
      <c r="B12" s="19">
        <f>SUM(B13:B21)</f>
        <v>4362500</v>
      </c>
      <c r="C12" s="19">
        <f>SUM(C13:C21)</f>
        <v>361599.56999999995</v>
      </c>
      <c r="D12" s="19">
        <f t="shared" si="0"/>
        <v>4724099.57</v>
      </c>
      <c r="E12" s="19">
        <f>SUM(E13:E21)</f>
        <v>2675495.4000000004</v>
      </c>
      <c r="F12" s="19">
        <f>SUM(F13:F21)</f>
        <v>2675495.4000000004</v>
      </c>
      <c r="G12" s="20">
        <f t="shared" si="1"/>
        <v>2048604.17</v>
      </c>
      <c r="H12" s="4">
        <v>0</v>
      </c>
    </row>
    <row r="13" spans="1:8" x14ac:dyDescent="0.2">
      <c r="A13" s="15" t="s">
        <v>66</v>
      </c>
      <c r="B13" s="16">
        <v>636000</v>
      </c>
      <c r="C13" s="16">
        <v>118200</v>
      </c>
      <c r="D13" s="16">
        <f t="shared" si="0"/>
        <v>754200</v>
      </c>
      <c r="E13" s="16">
        <v>349563.56</v>
      </c>
      <c r="F13" s="16">
        <v>349563.56</v>
      </c>
      <c r="G13" s="17">
        <f t="shared" si="1"/>
        <v>404636.44</v>
      </c>
      <c r="H13" s="3">
        <v>2100</v>
      </c>
    </row>
    <row r="14" spans="1:8" x14ac:dyDescent="0.2">
      <c r="A14" s="15" t="s">
        <v>67</v>
      </c>
      <c r="B14" s="16">
        <v>1443000</v>
      </c>
      <c r="C14" s="16">
        <v>-162400.16</v>
      </c>
      <c r="D14" s="16">
        <f t="shared" si="0"/>
        <v>1280599.8400000001</v>
      </c>
      <c r="E14" s="16">
        <v>624751.32999999996</v>
      </c>
      <c r="F14" s="16">
        <v>624751.32999999996</v>
      </c>
      <c r="G14" s="17">
        <f t="shared" si="1"/>
        <v>655848.51000000013</v>
      </c>
      <c r="H14" s="3">
        <v>2200</v>
      </c>
    </row>
    <row r="15" spans="1:8" x14ac:dyDescent="0.2">
      <c r="A15" s="15" t="s">
        <v>68</v>
      </c>
      <c r="B15" s="16">
        <v>1000000</v>
      </c>
      <c r="C15" s="16">
        <v>250000</v>
      </c>
      <c r="D15" s="16">
        <f t="shared" si="0"/>
        <v>1250000</v>
      </c>
      <c r="E15" s="16">
        <v>901241.7</v>
      </c>
      <c r="F15" s="16">
        <v>901241.7</v>
      </c>
      <c r="G15" s="17">
        <f t="shared" si="1"/>
        <v>348758.30000000005</v>
      </c>
      <c r="H15" s="3">
        <v>2300</v>
      </c>
    </row>
    <row r="16" spans="1:8" x14ac:dyDescent="0.2">
      <c r="A16" s="15" t="s">
        <v>69</v>
      </c>
      <c r="B16" s="16">
        <v>88000</v>
      </c>
      <c r="C16" s="16">
        <v>48000</v>
      </c>
      <c r="D16" s="16">
        <f t="shared" si="0"/>
        <v>136000</v>
      </c>
      <c r="E16" s="16">
        <v>31232.67</v>
      </c>
      <c r="F16" s="16">
        <v>31232.67</v>
      </c>
      <c r="G16" s="17">
        <f t="shared" si="1"/>
        <v>104767.33</v>
      </c>
      <c r="H16" s="3">
        <v>2400</v>
      </c>
    </row>
    <row r="17" spans="1:8" x14ac:dyDescent="0.2">
      <c r="A17" s="15" t="s">
        <v>70</v>
      </c>
      <c r="B17" s="16">
        <v>34000</v>
      </c>
      <c r="C17" s="16">
        <v>17000</v>
      </c>
      <c r="D17" s="16">
        <f t="shared" si="0"/>
        <v>51000</v>
      </c>
      <c r="E17" s="16">
        <v>12132.85</v>
      </c>
      <c r="F17" s="16">
        <v>12132.85</v>
      </c>
      <c r="G17" s="17">
        <f t="shared" si="1"/>
        <v>38867.15</v>
      </c>
      <c r="H17" s="3">
        <v>2500</v>
      </c>
    </row>
    <row r="18" spans="1:8" x14ac:dyDescent="0.2">
      <c r="A18" s="15" t="s">
        <v>71</v>
      </c>
      <c r="B18" s="16">
        <v>740000</v>
      </c>
      <c r="C18" s="16">
        <v>50799.73</v>
      </c>
      <c r="D18" s="16">
        <f t="shared" si="0"/>
        <v>790799.73</v>
      </c>
      <c r="E18" s="16">
        <v>571659.35</v>
      </c>
      <c r="F18" s="16">
        <v>571659.35</v>
      </c>
      <c r="G18" s="17">
        <f t="shared" si="1"/>
        <v>219140.38</v>
      </c>
      <c r="H18" s="3">
        <v>2600</v>
      </c>
    </row>
    <row r="19" spans="1:8" x14ac:dyDescent="0.2">
      <c r="A19" s="15" t="s">
        <v>72</v>
      </c>
      <c r="B19" s="16">
        <v>305000</v>
      </c>
      <c r="C19" s="16">
        <v>40000</v>
      </c>
      <c r="D19" s="16">
        <f t="shared" si="0"/>
        <v>345000</v>
      </c>
      <c r="E19" s="16">
        <v>149899.97</v>
      </c>
      <c r="F19" s="16">
        <v>149899.97</v>
      </c>
      <c r="G19" s="17">
        <f t="shared" si="1"/>
        <v>195100.03</v>
      </c>
      <c r="H19" s="3">
        <v>2700</v>
      </c>
    </row>
    <row r="20" spans="1:8" x14ac:dyDescent="0.2">
      <c r="A20" s="15" t="s">
        <v>73</v>
      </c>
      <c r="B20" s="16">
        <v>0</v>
      </c>
      <c r="C20" s="16">
        <v>0</v>
      </c>
      <c r="D20" s="16">
        <f t="shared" si="0"/>
        <v>0</v>
      </c>
      <c r="E20" s="16">
        <v>0</v>
      </c>
      <c r="F20" s="16">
        <v>0</v>
      </c>
      <c r="G20" s="17">
        <f t="shared" si="1"/>
        <v>0</v>
      </c>
      <c r="H20" s="3">
        <v>2800</v>
      </c>
    </row>
    <row r="21" spans="1:8" x14ac:dyDescent="0.2">
      <c r="A21" s="15" t="s">
        <v>74</v>
      </c>
      <c r="B21" s="16">
        <v>116500</v>
      </c>
      <c r="C21" s="16">
        <v>0</v>
      </c>
      <c r="D21" s="16">
        <f t="shared" si="0"/>
        <v>116500</v>
      </c>
      <c r="E21" s="16">
        <v>35013.97</v>
      </c>
      <c r="F21" s="16">
        <v>35013.97</v>
      </c>
      <c r="G21" s="17">
        <f t="shared" si="1"/>
        <v>81486.03</v>
      </c>
      <c r="H21" s="3">
        <v>2900</v>
      </c>
    </row>
    <row r="22" spans="1:8" x14ac:dyDescent="0.2">
      <c r="A22" s="18" t="s">
        <v>58</v>
      </c>
      <c r="B22" s="19">
        <f>SUM(B23:B31)</f>
        <v>3229376.07</v>
      </c>
      <c r="C22" s="19">
        <f>SUM(C23:C31)</f>
        <v>503788.56</v>
      </c>
      <c r="D22" s="19">
        <f t="shared" si="0"/>
        <v>3733164.63</v>
      </c>
      <c r="E22" s="19">
        <f>SUM(E23:E31)</f>
        <v>2088020.0899999999</v>
      </c>
      <c r="F22" s="19">
        <f>SUM(F23:F31)</f>
        <v>2088020.0899999999</v>
      </c>
      <c r="G22" s="20">
        <f t="shared" si="1"/>
        <v>1645144.54</v>
      </c>
      <c r="H22" s="4">
        <v>0</v>
      </c>
    </row>
    <row r="23" spans="1:8" x14ac:dyDescent="0.2">
      <c r="A23" s="15" t="s">
        <v>75</v>
      </c>
      <c r="B23" s="16">
        <v>965736.07</v>
      </c>
      <c r="C23" s="16">
        <v>-4000</v>
      </c>
      <c r="D23" s="16">
        <f t="shared" si="0"/>
        <v>961736.07</v>
      </c>
      <c r="E23" s="16">
        <v>474870.25</v>
      </c>
      <c r="F23" s="16">
        <v>474870.25</v>
      </c>
      <c r="G23" s="17">
        <f t="shared" si="1"/>
        <v>486865.81999999995</v>
      </c>
      <c r="H23" s="3">
        <v>3100</v>
      </c>
    </row>
    <row r="24" spans="1:8" x14ac:dyDescent="0.2">
      <c r="A24" s="15" t="s">
        <v>76</v>
      </c>
      <c r="B24" s="16">
        <v>43000</v>
      </c>
      <c r="C24" s="16">
        <v>0</v>
      </c>
      <c r="D24" s="16">
        <f t="shared" si="0"/>
        <v>43000</v>
      </c>
      <c r="E24" s="16">
        <v>26304.92</v>
      </c>
      <c r="F24" s="16">
        <v>26304.92</v>
      </c>
      <c r="G24" s="17">
        <f t="shared" si="1"/>
        <v>16695.080000000002</v>
      </c>
      <c r="H24" s="3">
        <v>3200</v>
      </c>
    </row>
    <row r="25" spans="1:8" x14ac:dyDescent="0.2">
      <c r="A25" s="15" t="s">
        <v>77</v>
      </c>
      <c r="B25" s="16">
        <v>178000</v>
      </c>
      <c r="C25" s="16">
        <v>12000</v>
      </c>
      <c r="D25" s="16">
        <f t="shared" si="0"/>
        <v>190000</v>
      </c>
      <c r="E25" s="16">
        <v>33559.620000000003</v>
      </c>
      <c r="F25" s="16">
        <v>33559.620000000003</v>
      </c>
      <c r="G25" s="17">
        <f t="shared" si="1"/>
        <v>156440.38</v>
      </c>
      <c r="H25" s="3">
        <v>3300</v>
      </c>
    </row>
    <row r="26" spans="1:8" x14ac:dyDescent="0.2">
      <c r="A26" s="15" t="s">
        <v>78</v>
      </c>
      <c r="B26" s="16">
        <v>173000</v>
      </c>
      <c r="C26" s="16">
        <v>85000</v>
      </c>
      <c r="D26" s="16">
        <f t="shared" si="0"/>
        <v>258000</v>
      </c>
      <c r="E26" s="16">
        <v>233857.17</v>
      </c>
      <c r="F26" s="16">
        <v>233857.17</v>
      </c>
      <c r="G26" s="17">
        <f t="shared" si="1"/>
        <v>24142.829999999987</v>
      </c>
      <c r="H26" s="3">
        <v>3400</v>
      </c>
    </row>
    <row r="27" spans="1:8" x14ac:dyDescent="0.2">
      <c r="A27" s="15" t="s">
        <v>79</v>
      </c>
      <c r="B27" s="16">
        <v>960527.16</v>
      </c>
      <c r="C27" s="16">
        <v>80788.56</v>
      </c>
      <c r="D27" s="16">
        <f t="shared" si="0"/>
        <v>1041315.72</v>
      </c>
      <c r="E27" s="16">
        <v>449339.63</v>
      </c>
      <c r="F27" s="16">
        <v>449339.63</v>
      </c>
      <c r="G27" s="17">
        <f t="shared" si="1"/>
        <v>591976.09</v>
      </c>
      <c r="H27" s="3">
        <v>3500</v>
      </c>
    </row>
    <row r="28" spans="1:8" x14ac:dyDescent="0.2">
      <c r="A28" s="15" t="s">
        <v>126</v>
      </c>
      <c r="B28" s="16">
        <v>50000</v>
      </c>
      <c r="C28" s="16">
        <v>0</v>
      </c>
      <c r="D28" s="16">
        <f t="shared" si="0"/>
        <v>50000</v>
      </c>
      <c r="E28" s="16">
        <v>0</v>
      </c>
      <c r="F28" s="16">
        <v>0</v>
      </c>
      <c r="G28" s="17">
        <f t="shared" si="1"/>
        <v>50000</v>
      </c>
      <c r="H28" s="3">
        <v>3600</v>
      </c>
    </row>
    <row r="29" spans="1:8" x14ac:dyDescent="0.2">
      <c r="A29" s="15" t="s">
        <v>80</v>
      </c>
      <c r="B29" s="16">
        <v>10000</v>
      </c>
      <c r="C29" s="16">
        <v>20000</v>
      </c>
      <c r="D29" s="16">
        <f t="shared" si="0"/>
        <v>30000</v>
      </c>
      <c r="E29" s="16">
        <v>3376.9</v>
      </c>
      <c r="F29" s="16">
        <v>3376.9</v>
      </c>
      <c r="G29" s="17">
        <f t="shared" si="1"/>
        <v>26623.1</v>
      </c>
      <c r="H29" s="3">
        <v>3700</v>
      </c>
    </row>
    <row r="30" spans="1:8" x14ac:dyDescent="0.2">
      <c r="A30" s="15" t="s">
        <v>81</v>
      </c>
      <c r="B30" s="16">
        <v>234637.52</v>
      </c>
      <c r="C30" s="16">
        <v>310000</v>
      </c>
      <c r="D30" s="16">
        <f t="shared" si="0"/>
        <v>544637.52</v>
      </c>
      <c r="E30" s="16">
        <v>382579.35</v>
      </c>
      <c r="F30" s="16">
        <v>382579.35</v>
      </c>
      <c r="G30" s="17">
        <f t="shared" si="1"/>
        <v>162058.17000000004</v>
      </c>
      <c r="H30" s="3">
        <v>3800</v>
      </c>
    </row>
    <row r="31" spans="1:8" x14ac:dyDescent="0.2">
      <c r="A31" s="15" t="s">
        <v>18</v>
      </c>
      <c r="B31" s="16">
        <v>614475.31999999995</v>
      </c>
      <c r="C31" s="16">
        <v>0</v>
      </c>
      <c r="D31" s="16">
        <f t="shared" si="0"/>
        <v>614475.31999999995</v>
      </c>
      <c r="E31" s="16">
        <v>484132.25</v>
      </c>
      <c r="F31" s="16">
        <v>484132.25</v>
      </c>
      <c r="G31" s="17">
        <f t="shared" si="1"/>
        <v>130343.06999999995</v>
      </c>
      <c r="H31" s="3">
        <v>3900</v>
      </c>
    </row>
    <row r="32" spans="1:8" x14ac:dyDescent="0.2">
      <c r="A32" s="18" t="s">
        <v>118</v>
      </c>
      <c r="B32" s="19">
        <f>SUM(B33:B41)</f>
        <v>2413527.16</v>
      </c>
      <c r="C32" s="19">
        <f>SUM(C33:C41)</f>
        <v>308000</v>
      </c>
      <c r="D32" s="19">
        <f t="shared" si="0"/>
        <v>2721527.16</v>
      </c>
      <c r="E32" s="19">
        <f>SUM(E33:E41)</f>
        <v>1703207.3699999999</v>
      </c>
      <c r="F32" s="19">
        <f>SUM(F33:F41)</f>
        <v>1703207.3699999999</v>
      </c>
      <c r="G32" s="20">
        <f t="shared" si="1"/>
        <v>1018319.7900000003</v>
      </c>
      <c r="H32" s="4">
        <v>0</v>
      </c>
    </row>
    <row r="33" spans="1:8" x14ac:dyDescent="0.2">
      <c r="A33" s="15" t="s">
        <v>82</v>
      </c>
      <c r="B33" s="16">
        <v>0</v>
      </c>
      <c r="C33" s="16">
        <v>0</v>
      </c>
      <c r="D33" s="16">
        <f t="shared" si="0"/>
        <v>0</v>
      </c>
      <c r="E33" s="16">
        <v>0</v>
      </c>
      <c r="F33" s="16">
        <v>0</v>
      </c>
      <c r="G33" s="17">
        <f t="shared" si="1"/>
        <v>0</v>
      </c>
      <c r="H33" s="3">
        <v>4100</v>
      </c>
    </row>
    <row r="34" spans="1:8" x14ac:dyDescent="0.2">
      <c r="A34" s="15" t="s">
        <v>83</v>
      </c>
      <c r="B34" s="16">
        <v>0</v>
      </c>
      <c r="C34" s="16">
        <v>0</v>
      </c>
      <c r="D34" s="16">
        <f t="shared" si="0"/>
        <v>0</v>
      </c>
      <c r="E34" s="16">
        <v>0</v>
      </c>
      <c r="F34" s="16">
        <v>0</v>
      </c>
      <c r="G34" s="17">
        <f t="shared" si="1"/>
        <v>0</v>
      </c>
      <c r="H34" s="3">
        <v>4200</v>
      </c>
    </row>
    <row r="35" spans="1:8" x14ac:dyDescent="0.2">
      <c r="A35" s="15" t="s">
        <v>84</v>
      </c>
      <c r="B35" s="16">
        <v>0</v>
      </c>
      <c r="C35" s="16">
        <v>0</v>
      </c>
      <c r="D35" s="16">
        <f t="shared" si="0"/>
        <v>0</v>
      </c>
      <c r="E35" s="16">
        <v>0</v>
      </c>
      <c r="F35" s="16">
        <v>0</v>
      </c>
      <c r="G35" s="17">
        <f t="shared" si="1"/>
        <v>0</v>
      </c>
      <c r="H35" s="3">
        <v>4300</v>
      </c>
    </row>
    <row r="36" spans="1:8" x14ac:dyDescent="0.2">
      <c r="A36" s="15" t="s">
        <v>85</v>
      </c>
      <c r="B36" s="16">
        <v>1923527.16</v>
      </c>
      <c r="C36" s="16">
        <v>308000</v>
      </c>
      <c r="D36" s="16">
        <f t="shared" si="0"/>
        <v>2231527.16</v>
      </c>
      <c r="E36" s="16">
        <v>1292681.94</v>
      </c>
      <c r="F36" s="16">
        <v>1292681.94</v>
      </c>
      <c r="G36" s="17">
        <f t="shared" si="1"/>
        <v>938845.2200000002</v>
      </c>
      <c r="H36" s="3">
        <v>4400</v>
      </c>
    </row>
    <row r="37" spans="1:8" x14ac:dyDescent="0.2">
      <c r="A37" s="15" t="s">
        <v>39</v>
      </c>
      <c r="B37" s="16">
        <v>490000</v>
      </c>
      <c r="C37" s="16">
        <v>0</v>
      </c>
      <c r="D37" s="16">
        <f t="shared" si="0"/>
        <v>490000</v>
      </c>
      <c r="E37" s="16">
        <v>410525.43</v>
      </c>
      <c r="F37" s="16">
        <v>410525.43</v>
      </c>
      <c r="G37" s="17">
        <f t="shared" si="1"/>
        <v>79474.570000000007</v>
      </c>
      <c r="H37" s="3">
        <v>4500</v>
      </c>
    </row>
    <row r="38" spans="1:8" x14ac:dyDescent="0.2">
      <c r="A38" s="15" t="s">
        <v>86</v>
      </c>
      <c r="B38" s="16">
        <v>0</v>
      </c>
      <c r="C38" s="16">
        <v>0</v>
      </c>
      <c r="D38" s="16">
        <f t="shared" si="0"/>
        <v>0</v>
      </c>
      <c r="E38" s="16">
        <v>0</v>
      </c>
      <c r="F38" s="16">
        <v>0</v>
      </c>
      <c r="G38" s="17">
        <f t="shared" si="1"/>
        <v>0</v>
      </c>
      <c r="H38" s="3">
        <v>4600</v>
      </c>
    </row>
    <row r="39" spans="1:8" x14ac:dyDescent="0.2">
      <c r="A39" s="15" t="s">
        <v>87</v>
      </c>
      <c r="B39" s="16">
        <v>0</v>
      </c>
      <c r="C39" s="16">
        <v>0</v>
      </c>
      <c r="D39" s="16">
        <f t="shared" si="0"/>
        <v>0</v>
      </c>
      <c r="E39" s="16">
        <v>0</v>
      </c>
      <c r="F39" s="16">
        <v>0</v>
      </c>
      <c r="G39" s="17">
        <f t="shared" si="1"/>
        <v>0</v>
      </c>
      <c r="H39" s="3">
        <v>4700</v>
      </c>
    </row>
    <row r="40" spans="1:8" x14ac:dyDescent="0.2">
      <c r="A40" s="15" t="s">
        <v>35</v>
      </c>
      <c r="B40" s="16">
        <v>0</v>
      </c>
      <c r="C40" s="16">
        <v>0</v>
      </c>
      <c r="D40" s="16">
        <f t="shared" si="0"/>
        <v>0</v>
      </c>
      <c r="E40" s="16">
        <v>0</v>
      </c>
      <c r="F40" s="16">
        <v>0</v>
      </c>
      <c r="G40" s="17">
        <f t="shared" si="1"/>
        <v>0</v>
      </c>
      <c r="H40" s="3">
        <v>4800</v>
      </c>
    </row>
    <row r="41" spans="1:8" x14ac:dyDescent="0.2">
      <c r="A41" s="15" t="s">
        <v>88</v>
      </c>
      <c r="B41" s="16">
        <v>0</v>
      </c>
      <c r="C41" s="16">
        <v>0</v>
      </c>
      <c r="D41" s="16">
        <f t="shared" si="0"/>
        <v>0</v>
      </c>
      <c r="E41" s="16">
        <v>0</v>
      </c>
      <c r="F41" s="16">
        <v>0</v>
      </c>
      <c r="G41" s="17">
        <f t="shared" si="1"/>
        <v>0</v>
      </c>
      <c r="H41" s="3">
        <v>4900</v>
      </c>
    </row>
    <row r="42" spans="1:8" x14ac:dyDescent="0.2">
      <c r="A42" s="18" t="s">
        <v>119</v>
      </c>
      <c r="B42" s="19">
        <f>SUM(B43:B51)</f>
        <v>10000</v>
      </c>
      <c r="C42" s="19">
        <f>SUM(C43:C51)</f>
        <v>2645370</v>
      </c>
      <c r="D42" s="19">
        <f t="shared" si="0"/>
        <v>2655370</v>
      </c>
      <c r="E42" s="19">
        <f>SUM(E43:E51)</f>
        <v>2507341.16</v>
      </c>
      <c r="F42" s="19">
        <f>SUM(F43:F51)</f>
        <v>2507341.16</v>
      </c>
      <c r="G42" s="20">
        <f t="shared" si="1"/>
        <v>148028.83999999985</v>
      </c>
      <c r="H42" s="4">
        <v>0</v>
      </c>
    </row>
    <row r="43" spans="1:8" x14ac:dyDescent="0.2">
      <c r="A43" s="21" t="s">
        <v>89</v>
      </c>
      <c r="B43" s="16">
        <v>10000</v>
      </c>
      <c r="C43" s="16">
        <v>340370</v>
      </c>
      <c r="D43" s="16">
        <f t="shared" si="0"/>
        <v>350370</v>
      </c>
      <c r="E43" s="16">
        <v>262408.99</v>
      </c>
      <c r="F43" s="16">
        <v>262408.99</v>
      </c>
      <c r="G43" s="17">
        <f t="shared" si="1"/>
        <v>87961.010000000009</v>
      </c>
      <c r="H43" s="3">
        <v>5100</v>
      </c>
    </row>
    <row r="44" spans="1:8" x14ac:dyDescent="0.2">
      <c r="A44" s="15" t="s">
        <v>90</v>
      </c>
      <c r="B44" s="16">
        <v>0</v>
      </c>
      <c r="C44" s="16">
        <v>0</v>
      </c>
      <c r="D44" s="16">
        <f t="shared" si="0"/>
        <v>0</v>
      </c>
      <c r="E44" s="16">
        <v>0</v>
      </c>
      <c r="F44" s="16">
        <v>0</v>
      </c>
      <c r="G44" s="17">
        <f t="shared" si="1"/>
        <v>0</v>
      </c>
      <c r="H44" s="3">
        <v>5200</v>
      </c>
    </row>
    <row r="45" spans="1:8" x14ac:dyDescent="0.2">
      <c r="A45" s="15" t="s">
        <v>91</v>
      </c>
      <c r="B45" s="16">
        <v>0</v>
      </c>
      <c r="C45" s="16">
        <v>30000</v>
      </c>
      <c r="D45" s="16">
        <f t="shared" si="0"/>
        <v>30000</v>
      </c>
      <c r="E45" s="16">
        <v>28786.17</v>
      </c>
      <c r="F45" s="16">
        <v>28786.17</v>
      </c>
      <c r="G45" s="17">
        <f t="shared" si="1"/>
        <v>1213.8300000000017</v>
      </c>
      <c r="H45" s="3">
        <v>5300</v>
      </c>
    </row>
    <row r="46" spans="1:8" x14ac:dyDescent="0.2">
      <c r="A46" s="15" t="s">
        <v>92</v>
      </c>
      <c r="B46" s="16">
        <v>0</v>
      </c>
      <c r="C46" s="16">
        <v>2275000</v>
      </c>
      <c r="D46" s="16">
        <f t="shared" si="0"/>
        <v>2275000</v>
      </c>
      <c r="E46" s="16">
        <v>2216146</v>
      </c>
      <c r="F46" s="16">
        <v>2216146</v>
      </c>
      <c r="G46" s="17">
        <f t="shared" si="1"/>
        <v>58854</v>
      </c>
      <c r="H46" s="3">
        <v>5400</v>
      </c>
    </row>
    <row r="47" spans="1:8" x14ac:dyDescent="0.2">
      <c r="A47" s="15" t="s">
        <v>93</v>
      </c>
      <c r="B47" s="16">
        <v>0</v>
      </c>
      <c r="C47" s="16">
        <v>0</v>
      </c>
      <c r="D47" s="16">
        <f t="shared" si="0"/>
        <v>0</v>
      </c>
      <c r="E47" s="16">
        <v>0</v>
      </c>
      <c r="F47" s="16">
        <v>0</v>
      </c>
      <c r="G47" s="17">
        <f t="shared" si="1"/>
        <v>0</v>
      </c>
      <c r="H47" s="3">
        <v>5500</v>
      </c>
    </row>
    <row r="48" spans="1:8" x14ac:dyDescent="0.2">
      <c r="A48" s="15" t="s">
        <v>94</v>
      </c>
      <c r="B48" s="16">
        <v>0</v>
      </c>
      <c r="C48" s="16">
        <v>0</v>
      </c>
      <c r="D48" s="16">
        <f t="shared" si="0"/>
        <v>0</v>
      </c>
      <c r="E48" s="16">
        <v>0</v>
      </c>
      <c r="F48" s="16">
        <v>0</v>
      </c>
      <c r="G48" s="17">
        <f t="shared" si="1"/>
        <v>0</v>
      </c>
      <c r="H48" s="3">
        <v>5600</v>
      </c>
    </row>
    <row r="49" spans="1:8" x14ac:dyDescent="0.2">
      <c r="A49" s="15" t="s">
        <v>95</v>
      </c>
      <c r="B49" s="16">
        <v>0</v>
      </c>
      <c r="C49" s="16">
        <v>0</v>
      </c>
      <c r="D49" s="16">
        <f t="shared" si="0"/>
        <v>0</v>
      </c>
      <c r="E49" s="16">
        <v>0</v>
      </c>
      <c r="F49" s="16">
        <v>0</v>
      </c>
      <c r="G49" s="17">
        <f t="shared" si="1"/>
        <v>0</v>
      </c>
      <c r="H49" s="3">
        <v>5700</v>
      </c>
    </row>
    <row r="50" spans="1:8" x14ac:dyDescent="0.2">
      <c r="A50" s="15" t="s">
        <v>96</v>
      </c>
      <c r="B50" s="16">
        <v>0</v>
      </c>
      <c r="C50" s="16">
        <v>0</v>
      </c>
      <c r="D50" s="16">
        <f t="shared" si="0"/>
        <v>0</v>
      </c>
      <c r="E50" s="16">
        <v>0</v>
      </c>
      <c r="F50" s="16">
        <v>0</v>
      </c>
      <c r="G50" s="17">
        <f t="shared" si="1"/>
        <v>0</v>
      </c>
      <c r="H50" s="3">
        <v>5800</v>
      </c>
    </row>
    <row r="51" spans="1:8" x14ac:dyDescent="0.2">
      <c r="A51" s="15" t="s">
        <v>97</v>
      </c>
      <c r="B51" s="16">
        <v>0</v>
      </c>
      <c r="C51" s="16">
        <v>0</v>
      </c>
      <c r="D51" s="16">
        <f t="shared" si="0"/>
        <v>0</v>
      </c>
      <c r="E51" s="16">
        <v>0</v>
      </c>
      <c r="F51" s="16">
        <v>0</v>
      </c>
      <c r="G51" s="17">
        <f t="shared" si="1"/>
        <v>0</v>
      </c>
      <c r="H51" s="3">
        <v>5900</v>
      </c>
    </row>
    <row r="52" spans="1:8" x14ac:dyDescent="0.2">
      <c r="A52" s="18" t="s">
        <v>59</v>
      </c>
      <c r="B52" s="19">
        <f>SUM(B53:B55)</f>
        <v>0</v>
      </c>
      <c r="C52" s="19">
        <f>SUM(C53:C55)</f>
        <v>0</v>
      </c>
      <c r="D52" s="19">
        <f t="shared" si="0"/>
        <v>0</v>
      </c>
      <c r="E52" s="19">
        <f>SUM(E53:E55)</f>
        <v>0</v>
      </c>
      <c r="F52" s="19">
        <f>SUM(F53:F55)</f>
        <v>0</v>
      </c>
      <c r="G52" s="20">
        <f t="shared" si="1"/>
        <v>0</v>
      </c>
      <c r="H52" s="4">
        <v>0</v>
      </c>
    </row>
    <row r="53" spans="1:8" x14ac:dyDescent="0.2">
      <c r="A53" s="15" t="s">
        <v>98</v>
      </c>
      <c r="B53" s="16">
        <v>0</v>
      </c>
      <c r="C53" s="16">
        <v>0</v>
      </c>
      <c r="D53" s="16">
        <f t="shared" si="0"/>
        <v>0</v>
      </c>
      <c r="E53" s="16">
        <v>0</v>
      </c>
      <c r="F53" s="16">
        <v>0</v>
      </c>
      <c r="G53" s="17">
        <f t="shared" si="1"/>
        <v>0</v>
      </c>
      <c r="H53" s="3">
        <v>6100</v>
      </c>
    </row>
    <row r="54" spans="1:8" x14ac:dyDescent="0.2">
      <c r="A54" s="15" t="s">
        <v>99</v>
      </c>
      <c r="B54" s="16">
        <v>0</v>
      </c>
      <c r="C54" s="16">
        <v>0</v>
      </c>
      <c r="D54" s="16">
        <f t="shared" si="0"/>
        <v>0</v>
      </c>
      <c r="E54" s="16">
        <v>0</v>
      </c>
      <c r="F54" s="16">
        <v>0</v>
      </c>
      <c r="G54" s="17">
        <f t="shared" si="1"/>
        <v>0</v>
      </c>
      <c r="H54" s="3">
        <v>6200</v>
      </c>
    </row>
    <row r="55" spans="1:8" x14ac:dyDescent="0.2">
      <c r="A55" s="15" t="s">
        <v>100</v>
      </c>
      <c r="B55" s="16">
        <v>0</v>
      </c>
      <c r="C55" s="16">
        <v>0</v>
      </c>
      <c r="D55" s="16">
        <f t="shared" si="0"/>
        <v>0</v>
      </c>
      <c r="E55" s="16">
        <v>0</v>
      </c>
      <c r="F55" s="16">
        <v>0</v>
      </c>
      <c r="G55" s="17">
        <f t="shared" si="1"/>
        <v>0</v>
      </c>
      <c r="H55" s="3">
        <v>6300</v>
      </c>
    </row>
    <row r="56" spans="1:8" x14ac:dyDescent="0.2">
      <c r="A56" s="18" t="s">
        <v>120</v>
      </c>
      <c r="B56" s="19">
        <f>SUM(B57:B63)</f>
        <v>600000</v>
      </c>
      <c r="C56" s="19">
        <f>SUM(C57:C63)</f>
        <v>-404500</v>
      </c>
      <c r="D56" s="19">
        <f t="shared" si="0"/>
        <v>195500</v>
      </c>
      <c r="E56" s="19">
        <f>SUM(E57:E63)</f>
        <v>0</v>
      </c>
      <c r="F56" s="19">
        <f>SUM(F57:F63)</f>
        <v>0</v>
      </c>
      <c r="G56" s="20">
        <f t="shared" si="1"/>
        <v>195500</v>
      </c>
      <c r="H56" s="4">
        <v>0</v>
      </c>
    </row>
    <row r="57" spans="1:8" x14ac:dyDescent="0.2">
      <c r="A57" s="15" t="s">
        <v>127</v>
      </c>
      <c r="B57" s="16">
        <v>0</v>
      </c>
      <c r="C57" s="16">
        <v>0</v>
      </c>
      <c r="D57" s="16">
        <f t="shared" si="0"/>
        <v>0</v>
      </c>
      <c r="E57" s="16">
        <v>0</v>
      </c>
      <c r="F57" s="16">
        <v>0</v>
      </c>
      <c r="G57" s="17">
        <f t="shared" si="1"/>
        <v>0</v>
      </c>
      <c r="H57" s="3">
        <v>7100</v>
      </c>
    </row>
    <row r="58" spans="1:8" x14ac:dyDescent="0.2">
      <c r="A58" s="15" t="s">
        <v>101</v>
      </c>
      <c r="B58" s="16">
        <v>0</v>
      </c>
      <c r="C58" s="16">
        <v>0</v>
      </c>
      <c r="D58" s="16">
        <f t="shared" si="0"/>
        <v>0</v>
      </c>
      <c r="E58" s="16">
        <v>0</v>
      </c>
      <c r="F58" s="16">
        <v>0</v>
      </c>
      <c r="G58" s="17">
        <f t="shared" si="1"/>
        <v>0</v>
      </c>
      <c r="H58" s="3">
        <v>7200</v>
      </c>
    </row>
    <row r="59" spans="1:8" x14ac:dyDescent="0.2">
      <c r="A59" s="15" t="s">
        <v>102</v>
      </c>
      <c r="B59" s="16">
        <v>0</v>
      </c>
      <c r="C59" s="16">
        <v>0</v>
      </c>
      <c r="D59" s="16">
        <f t="shared" si="0"/>
        <v>0</v>
      </c>
      <c r="E59" s="16">
        <v>0</v>
      </c>
      <c r="F59" s="16">
        <v>0</v>
      </c>
      <c r="G59" s="17">
        <f t="shared" si="1"/>
        <v>0</v>
      </c>
      <c r="H59" s="3">
        <v>7300</v>
      </c>
    </row>
    <row r="60" spans="1:8" x14ac:dyDescent="0.2">
      <c r="A60" s="15" t="s">
        <v>103</v>
      </c>
      <c r="B60" s="16">
        <v>0</v>
      </c>
      <c r="C60" s="16">
        <v>0</v>
      </c>
      <c r="D60" s="16">
        <f t="shared" si="0"/>
        <v>0</v>
      </c>
      <c r="E60" s="16">
        <v>0</v>
      </c>
      <c r="F60" s="16">
        <v>0</v>
      </c>
      <c r="G60" s="17">
        <f t="shared" si="1"/>
        <v>0</v>
      </c>
      <c r="H60" s="3">
        <v>7400</v>
      </c>
    </row>
    <row r="61" spans="1:8" x14ac:dyDescent="0.2">
      <c r="A61" s="15" t="s">
        <v>104</v>
      </c>
      <c r="B61" s="16">
        <v>0</v>
      </c>
      <c r="C61" s="16">
        <v>0</v>
      </c>
      <c r="D61" s="16">
        <f t="shared" si="0"/>
        <v>0</v>
      </c>
      <c r="E61" s="16">
        <v>0</v>
      </c>
      <c r="F61" s="16">
        <v>0</v>
      </c>
      <c r="G61" s="17">
        <f t="shared" si="1"/>
        <v>0</v>
      </c>
      <c r="H61" s="3">
        <v>7500</v>
      </c>
    </row>
    <row r="62" spans="1:8" x14ac:dyDescent="0.2">
      <c r="A62" s="15" t="s">
        <v>105</v>
      </c>
      <c r="B62" s="16">
        <v>0</v>
      </c>
      <c r="C62" s="16">
        <v>0</v>
      </c>
      <c r="D62" s="16">
        <f t="shared" si="0"/>
        <v>0</v>
      </c>
      <c r="E62" s="16">
        <v>0</v>
      </c>
      <c r="F62" s="16">
        <v>0</v>
      </c>
      <c r="G62" s="17">
        <f t="shared" si="1"/>
        <v>0</v>
      </c>
      <c r="H62" s="3">
        <v>7600</v>
      </c>
    </row>
    <row r="63" spans="1:8" x14ac:dyDescent="0.2">
      <c r="A63" s="15" t="s">
        <v>106</v>
      </c>
      <c r="B63" s="16">
        <v>600000</v>
      </c>
      <c r="C63" s="16">
        <v>-404500</v>
      </c>
      <c r="D63" s="16">
        <f t="shared" si="0"/>
        <v>195500</v>
      </c>
      <c r="E63" s="16">
        <v>0</v>
      </c>
      <c r="F63" s="16">
        <v>0</v>
      </c>
      <c r="G63" s="17">
        <f t="shared" si="1"/>
        <v>195500</v>
      </c>
      <c r="H63" s="3">
        <v>7900</v>
      </c>
    </row>
    <row r="64" spans="1:8" x14ac:dyDescent="0.2">
      <c r="A64" s="18" t="s">
        <v>121</v>
      </c>
      <c r="B64" s="19">
        <f>SUM(B65:B67)</f>
        <v>0</v>
      </c>
      <c r="C64" s="19">
        <f>SUM(C65:C67)</f>
        <v>0</v>
      </c>
      <c r="D64" s="19">
        <f t="shared" si="0"/>
        <v>0</v>
      </c>
      <c r="E64" s="19">
        <f>SUM(E65:E67)</f>
        <v>0</v>
      </c>
      <c r="F64" s="19">
        <f>SUM(F65:F67)</f>
        <v>0</v>
      </c>
      <c r="G64" s="20">
        <f t="shared" si="1"/>
        <v>0</v>
      </c>
      <c r="H64" s="4">
        <v>0</v>
      </c>
    </row>
    <row r="65" spans="1:8" x14ac:dyDescent="0.2">
      <c r="A65" s="15" t="s">
        <v>36</v>
      </c>
      <c r="B65" s="16">
        <v>0</v>
      </c>
      <c r="C65" s="16">
        <v>0</v>
      </c>
      <c r="D65" s="16">
        <f t="shared" si="0"/>
        <v>0</v>
      </c>
      <c r="E65" s="16">
        <v>0</v>
      </c>
      <c r="F65" s="16">
        <v>0</v>
      </c>
      <c r="G65" s="17">
        <f t="shared" si="1"/>
        <v>0</v>
      </c>
      <c r="H65" s="3">
        <v>8100</v>
      </c>
    </row>
    <row r="66" spans="1:8" x14ac:dyDescent="0.2">
      <c r="A66" s="15" t="s">
        <v>37</v>
      </c>
      <c r="B66" s="16">
        <v>0</v>
      </c>
      <c r="C66" s="16">
        <v>0</v>
      </c>
      <c r="D66" s="16">
        <f t="shared" si="0"/>
        <v>0</v>
      </c>
      <c r="E66" s="16">
        <v>0</v>
      </c>
      <c r="F66" s="16">
        <v>0</v>
      </c>
      <c r="G66" s="17">
        <f t="shared" si="1"/>
        <v>0</v>
      </c>
      <c r="H66" s="3">
        <v>8300</v>
      </c>
    </row>
    <row r="67" spans="1:8" x14ac:dyDescent="0.2">
      <c r="A67" s="15" t="s">
        <v>38</v>
      </c>
      <c r="B67" s="16">
        <v>0</v>
      </c>
      <c r="C67" s="16">
        <v>0</v>
      </c>
      <c r="D67" s="16">
        <f t="shared" si="0"/>
        <v>0</v>
      </c>
      <c r="E67" s="16">
        <v>0</v>
      </c>
      <c r="F67" s="16">
        <v>0</v>
      </c>
      <c r="G67" s="17">
        <f t="shared" si="1"/>
        <v>0</v>
      </c>
      <c r="H67" s="3">
        <v>8500</v>
      </c>
    </row>
    <row r="68" spans="1:8" x14ac:dyDescent="0.2">
      <c r="A68" s="18" t="s">
        <v>60</v>
      </c>
      <c r="B68" s="19">
        <f>SUM(B69:B75)</f>
        <v>0</v>
      </c>
      <c r="C68" s="19">
        <f>SUM(C69:C75)</f>
        <v>0</v>
      </c>
      <c r="D68" s="19">
        <f t="shared" si="0"/>
        <v>0</v>
      </c>
      <c r="E68" s="19">
        <f>SUM(E69:E75)</f>
        <v>0</v>
      </c>
      <c r="F68" s="19">
        <f>SUM(F69:F75)</f>
        <v>0</v>
      </c>
      <c r="G68" s="20">
        <f t="shared" si="1"/>
        <v>0</v>
      </c>
      <c r="H68" s="4">
        <v>0</v>
      </c>
    </row>
    <row r="69" spans="1:8" x14ac:dyDescent="0.2">
      <c r="A69" s="15" t="s">
        <v>107</v>
      </c>
      <c r="B69" s="16">
        <v>0</v>
      </c>
      <c r="C69" s="16">
        <v>0</v>
      </c>
      <c r="D69" s="16">
        <f t="shared" ref="D69:D75" si="2">B69+C69</f>
        <v>0</v>
      </c>
      <c r="E69" s="16">
        <v>0</v>
      </c>
      <c r="F69" s="16">
        <v>0</v>
      </c>
      <c r="G69" s="17">
        <f t="shared" ref="G69:G75" si="3">D69-E69</f>
        <v>0</v>
      </c>
      <c r="H69" s="3">
        <v>9100</v>
      </c>
    </row>
    <row r="70" spans="1:8" x14ac:dyDescent="0.2">
      <c r="A70" s="15" t="s">
        <v>108</v>
      </c>
      <c r="B70" s="16">
        <v>0</v>
      </c>
      <c r="C70" s="16">
        <v>0</v>
      </c>
      <c r="D70" s="16">
        <f t="shared" si="2"/>
        <v>0</v>
      </c>
      <c r="E70" s="16">
        <v>0</v>
      </c>
      <c r="F70" s="16">
        <v>0</v>
      </c>
      <c r="G70" s="17">
        <f t="shared" si="3"/>
        <v>0</v>
      </c>
      <c r="H70" s="3">
        <v>9200</v>
      </c>
    </row>
    <row r="71" spans="1:8" x14ac:dyDescent="0.2">
      <c r="A71" s="15" t="s">
        <v>109</v>
      </c>
      <c r="B71" s="16">
        <v>0</v>
      </c>
      <c r="C71" s="16">
        <v>0</v>
      </c>
      <c r="D71" s="16">
        <f t="shared" si="2"/>
        <v>0</v>
      </c>
      <c r="E71" s="16">
        <v>0</v>
      </c>
      <c r="F71" s="16">
        <v>0</v>
      </c>
      <c r="G71" s="17">
        <f t="shared" si="3"/>
        <v>0</v>
      </c>
      <c r="H71" s="3">
        <v>9300</v>
      </c>
    </row>
    <row r="72" spans="1:8" x14ac:dyDescent="0.2">
      <c r="A72" s="15" t="s">
        <v>110</v>
      </c>
      <c r="B72" s="16">
        <v>0</v>
      </c>
      <c r="C72" s="16">
        <v>0</v>
      </c>
      <c r="D72" s="16">
        <f t="shared" si="2"/>
        <v>0</v>
      </c>
      <c r="E72" s="16">
        <v>0</v>
      </c>
      <c r="F72" s="16">
        <v>0</v>
      </c>
      <c r="G72" s="17">
        <f t="shared" si="3"/>
        <v>0</v>
      </c>
      <c r="H72" s="3">
        <v>9400</v>
      </c>
    </row>
    <row r="73" spans="1:8" x14ac:dyDescent="0.2">
      <c r="A73" s="15" t="s">
        <v>111</v>
      </c>
      <c r="B73" s="16">
        <v>0</v>
      </c>
      <c r="C73" s="16">
        <v>0</v>
      </c>
      <c r="D73" s="16">
        <f t="shared" si="2"/>
        <v>0</v>
      </c>
      <c r="E73" s="16">
        <v>0</v>
      </c>
      <c r="F73" s="16">
        <v>0</v>
      </c>
      <c r="G73" s="17">
        <f t="shared" si="3"/>
        <v>0</v>
      </c>
      <c r="H73" s="3">
        <v>9500</v>
      </c>
    </row>
    <row r="74" spans="1:8" x14ac:dyDescent="0.2">
      <c r="A74" s="15" t="s">
        <v>112</v>
      </c>
      <c r="B74" s="16">
        <v>0</v>
      </c>
      <c r="C74" s="16">
        <v>0</v>
      </c>
      <c r="D74" s="16">
        <f t="shared" si="2"/>
        <v>0</v>
      </c>
      <c r="E74" s="16">
        <v>0</v>
      </c>
      <c r="F74" s="16">
        <v>0</v>
      </c>
      <c r="G74" s="17">
        <f t="shared" si="3"/>
        <v>0</v>
      </c>
      <c r="H74" s="3">
        <v>9600</v>
      </c>
    </row>
    <row r="75" spans="1:8" x14ac:dyDescent="0.2">
      <c r="A75" s="22" t="s">
        <v>113</v>
      </c>
      <c r="B75" s="23">
        <v>0</v>
      </c>
      <c r="C75" s="23">
        <v>0</v>
      </c>
      <c r="D75" s="23">
        <f t="shared" si="2"/>
        <v>0</v>
      </c>
      <c r="E75" s="23">
        <v>0</v>
      </c>
      <c r="F75" s="23">
        <v>0</v>
      </c>
      <c r="G75" s="24">
        <f t="shared" si="3"/>
        <v>0</v>
      </c>
      <c r="H75" s="3">
        <v>9900</v>
      </c>
    </row>
    <row r="76" spans="1:8" x14ac:dyDescent="0.2">
      <c r="A76" s="12" t="s">
        <v>122</v>
      </c>
      <c r="B76" s="6">
        <f t="shared" ref="B76:G76" si="4">SUM(B4+B12+B22+B32+B42+B52+B56+B64+B68)</f>
        <v>38843448.189999998</v>
      </c>
      <c r="C76" s="6">
        <f t="shared" si="4"/>
        <v>7193292.5700000003</v>
      </c>
      <c r="D76" s="6">
        <f t="shared" si="4"/>
        <v>46036740.760000005</v>
      </c>
      <c r="E76" s="6">
        <f t="shared" si="4"/>
        <v>28466046.41</v>
      </c>
      <c r="F76" s="6">
        <f t="shared" si="4"/>
        <v>28466046.41</v>
      </c>
      <c r="G76" s="6">
        <f t="shared" si="4"/>
        <v>17570694.350000001</v>
      </c>
    </row>
    <row r="77" spans="1:8" x14ac:dyDescent="0.2">
      <c r="A77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39370078740157483" right="0.39370078740157483" top="0.59055118110236227" bottom="0.59055118110236227" header="0.31496062992125984" footer="0.31496062992125984"/>
  <pageSetup scale="94" orientation="landscape" r:id="rId1"/>
  <rowBreaks count="1" manualBreakCount="1">
    <brk id="4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zoomScaleNormal="100" zoomScaleSheetLayoutView="100" workbookViewId="0">
      <selection activeCell="K21" sqref="K21"/>
    </sheetView>
  </sheetViews>
  <sheetFormatPr baseColWidth="10" defaultColWidth="12" defaultRowHeight="11.25" x14ac:dyDescent="0.2"/>
  <cols>
    <col min="1" max="1" width="72.33203125" style="1" customWidth="1"/>
    <col min="2" max="7" width="18.33203125" style="1" customWidth="1"/>
    <col min="8" max="16384" width="12" style="1"/>
  </cols>
  <sheetData>
    <row r="1" spans="1:7" ht="60" customHeight="1" x14ac:dyDescent="0.2">
      <c r="A1" s="54" t="s">
        <v>144</v>
      </c>
      <c r="B1" s="55"/>
      <c r="C1" s="55"/>
      <c r="D1" s="55"/>
      <c r="E1" s="55"/>
      <c r="F1" s="55"/>
      <c r="G1" s="56"/>
    </row>
    <row r="2" spans="1:7" x14ac:dyDescent="0.2">
      <c r="A2" s="10"/>
      <c r="B2" s="54" t="s">
        <v>56</v>
      </c>
      <c r="C2" s="55"/>
      <c r="D2" s="55"/>
      <c r="E2" s="55"/>
      <c r="F2" s="56"/>
      <c r="G2" s="48" t="s">
        <v>55</v>
      </c>
    </row>
    <row r="3" spans="1:7" ht="24.95" customHeight="1" x14ac:dyDescent="0.2">
      <c r="A3" s="36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9"/>
    </row>
    <row r="4" spans="1:7" hidden="1" x14ac:dyDescent="0.2">
      <c r="A4" s="30"/>
      <c r="B4" s="9"/>
      <c r="C4" s="9"/>
      <c r="D4" s="9"/>
      <c r="E4" s="9"/>
      <c r="F4" s="9"/>
      <c r="G4" s="9"/>
    </row>
    <row r="5" spans="1:7" x14ac:dyDescent="0.2">
      <c r="A5" s="31" t="s">
        <v>15</v>
      </c>
      <c r="B5" s="13">
        <f t="shared" ref="B5:G5" si="0">SUM(B6:B13)</f>
        <v>8985535.6899999995</v>
      </c>
      <c r="C5" s="13">
        <f t="shared" si="0"/>
        <v>674737.73</v>
      </c>
      <c r="D5" s="13">
        <f t="shared" si="0"/>
        <v>9660273.4199999999</v>
      </c>
      <c r="E5" s="13">
        <f t="shared" si="0"/>
        <v>6545293.6900000004</v>
      </c>
      <c r="F5" s="13">
        <f t="shared" si="0"/>
        <v>6545293.6900000004</v>
      </c>
      <c r="G5" s="14">
        <f t="shared" si="0"/>
        <v>3114979.7299999995</v>
      </c>
    </row>
    <row r="6" spans="1:7" x14ac:dyDescent="0.2">
      <c r="A6" s="32" t="s">
        <v>40</v>
      </c>
      <c r="B6" s="16">
        <v>0</v>
      </c>
      <c r="C6" s="16">
        <v>0</v>
      </c>
      <c r="D6" s="16">
        <f>B6+C6</f>
        <v>0</v>
      </c>
      <c r="E6" s="16">
        <v>0</v>
      </c>
      <c r="F6" s="16">
        <v>0</v>
      </c>
      <c r="G6" s="17">
        <f>D6-E6</f>
        <v>0</v>
      </c>
    </row>
    <row r="7" spans="1:7" x14ac:dyDescent="0.2">
      <c r="A7" s="32" t="s">
        <v>16</v>
      </c>
      <c r="B7" s="16">
        <v>0</v>
      </c>
      <c r="C7" s="16">
        <v>0</v>
      </c>
      <c r="D7" s="16">
        <f t="shared" ref="D7:D13" si="1">B7+C7</f>
        <v>0</v>
      </c>
      <c r="E7" s="16">
        <v>0</v>
      </c>
      <c r="F7" s="16">
        <v>0</v>
      </c>
      <c r="G7" s="17">
        <f t="shared" ref="G7:G13" si="2">D7-E7</f>
        <v>0</v>
      </c>
    </row>
    <row r="8" spans="1:7" x14ac:dyDescent="0.2">
      <c r="A8" s="32" t="s">
        <v>116</v>
      </c>
      <c r="B8" s="16">
        <v>0</v>
      </c>
      <c r="C8" s="16">
        <v>0</v>
      </c>
      <c r="D8" s="16">
        <f t="shared" si="1"/>
        <v>0</v>
      </c>
      <c r="E8" s="16">
        <v>0</v>
      </c>
      <c r="F8" s="16">
        <v>0</v>
      </c>
      <c r="G8" s="17">
        <f t="shared" si="2"/>
        <v>0</v>
      </c>
    </row>
    <row r="9" spans="1:7" x14ac:dyDescent="0.2">
      <c r="A9" s="32" t="s">
        <v>3</v>
      </c>
      <c r="B9" s="16">
        <v>0</v>
      </c>
      <c r="C9" s="16">
        <v>0</v>
      </c>
      <c r="D9" s="16">
        <f t="shared" si="1"/>
        <v>0</v>
      </c>
      <c r="E9" s="16">
        <v>0</v>
      </c>
      <c r="F9" s="16">
        <v>0</v>
      </c>
      <c r="G9" s="17">
        <f t="shared" si="2"/>
        <v>0</v>
      </c>
    </row>
    <row r="10" spans="1:7" x14ac:dyDescent="0.2">
      <c r="A10" s="32" t="s">
        <v>22</v>
      </c>
      <c r="B10" s="16">
        <v>8985535.6899999995</v>
      </c>
      <c r="C10" s="16">
        <v>674737.73</v>
      </c>
      <c r="D10" s="16">
        <f t="shared" si="1"/>
        <v>9660273.4199999999</v>
      </c>
      <c r="E10" s="16">
        <v>6545293.6900000004</v>
      </c>
      <c r="F10" s="16">
        <v>6545293.6900000004</v>
      </c>
      <c r="G10" s="17">
        <f t="shared" si="2"/>
        <v>3114979.7299999995</v>
      </c>
    </row>
    <row r="11" spans="1:7" x14ac:dyDescent="0.2">
      <c r="A11" s="32" t="s">
        <v>17</v>
      </c>
      <c r="B11" s="16">
        <v>0</v>
      </c>
      <c r="C11" s="16">
        <v>0</v>
      </c>
      <c r="D11" s="16">
        <f t="shared" si="1"/>
        <v>0</v>
      </c>
      <c r="E11" s="16">
        <v>0</v>
      </c>
      <c r="F11" s="16">
        <v>0</v>
      </c>
      <c r="G11" s="17">
        <f t="shared" si="2"/>
        <v>0</v>
      </c>
    </row>
    <row r="12" spans="1:7" x14ac:dyDescent="0.2">
      <c r="A12" s="32" t="s">
        <v>41</v>
      </c>
      <c r="B12" s="16">
        <v>0</v>
      </c>
      <c r="C12" s="16">
        <v>0</v>
      </c>
      <c r="D12" s="16">
        <f t="shared" si="1"/>
        <v>0</v>
      </c>
      <c r="E12" s="16">
        <v>0</v>
      </c>
      <c r="F12" s="16">
        <v>0</v>
      </c>
      <c r="G12" s="17">
        <f t="shared" si="2"/>
        <v>0</v>
      </c>
    </row>
    <row r="13" spans="1:7" x14ac:dyDescent="0.2">
      <c r="A13" s="32" t="s">
        <v>18</v>
      </c>
      <c r="B13" s="16">
        <v>0</v>
      </c>
      <c r="C13" s="16">
        <v>0</v>
      </c>
      <c r="D13" s="16">
        <f t="shared" si="1"/>
        <v>0</v>
      </c>
      <c r="E13" s="16">
        <v>0</v>
      </c>
      <c r="F13" s="16">
        <v>0</v>
      </c>
      <c r="G13" s="17">
        <f t="shared" si="2"/>
        <v>0</v>
      </c>
    </row>
    <row r="14" spans="1:7" x14ac:dyDescent="0.2">
      <c r="A14" s="32"/>
      <c r="B14" s="16"/>
      <c r="C14" s="16"/>
      <c r="D14" s="16"/>
      <c r="E14" s="16"/>
      <c r="F14" s="16"/>
      <c r="G14" s="17"/>
    </row>
    <row r="15" spans="1:7" x14ac:dyDescent="0.2">
      <c r="A15" s="33" t="s">
        <v>19</v>
      </c>
      <c r="B15" s="19">
        <f t="shared" ref="B15:G15" si="3">SUM(B16:B22)</f>
        <v>29857912.5</v>
      </c>
      <c r="C15" s="19">
        <f t="shared" si="3"/>
        <v>6518554.8399999999</v>
      </c>
      <c r="D15" s="19">
        <f t="shared" si="3"/>
        <v>36376467.340000004</v>
      </c>
      <c r="E15" s="19">
        <f t="shared" si="3"/>
        <v>21920752.719999999</v>
      </c>
      <c r="F15" s="19">
        <f t="shared" si="3"/>
        <v>21920752.719999999</v>
      </c>
      <c r="G15" s="20">
        <f t="shared" si="3"/>
        <v>14455714.620000003</v>
      </c>
    </row>
    <row r="16" spans="1:7" x14ac:dyDescent="0.2">
      <c r="A16" s="32" t="s">
        <v>42</v>
      </c>
      <c r="B16" s="16">
        <v>0</v>
      </c>
      <c r="C16" s="16">
        <v>0</v>
      </c>
      <c r="D16" s="16">
        <f>B16+C16</f>
        <v>0</v>
      </c>
      <c r="E16" s="16">
        <v>0</v>
      </c>
      <c r="F16" s="16">
        <v>0</v>
      </c>
      <c r="G16" s="17">
        <f t="shared" ref="G16:G22" si="4">D16-E16</f>
        <v>0</v>
      </c>
    </row>
    <row r="17" spans="1:7" x14ac:dyDescent="0.2">
      <c r="A17" s="32" t="s">
        <v>27</v>
      </c>
      <c r="B17" s="16">
        <v>894094.85</v>
      </c>
      <c r="C17" s="16">
        <v>100350.31</v>
      </c>
      <c r="D17" s="16">
        <f t="shared" ref="D17:D22" si="5">B17+C17</f>
        <v>994445.15999999992</v>
      </c>
      <c r="E17" s="16">
        <v>624316.63</v>
      </c>
      <c r="F17" s="16">
        <v>624316.63</v>
      </c>
      <c r="G17" s="17">
        <f t="shared" si="4"/>
        <v>370128.52999999991</v>
      </c>
    </row>
    <row r="18" spans="1:7" x14ac:dyDescent="0.2">
      <c r="A18" s="32" t="s">
        <v>20</v>
      </c>
      <c r="B18" s="16">
        <v>0</v>
      </c>
      <c r="C18" s="16">
        <v>0</v>
      </c>
      <c r="D18" s="16">
        <f t="shared" si="5"/>
        <v>0</v>
      </c>
      <c r="E18" s="16">
        <v>0</v>
      </c>
      <c r="F18" s="16">
        <v>0</v>
      </c>
      <c r="G18" s="17">
        <f t="shared" si="4"/>
        <v>0</v>
      </c>
    </row>
    <row r="19" spans="1:7" x14ac:dyDescent="0.2">
      <c r="A19" s="32" t="s">
        <v>43</v>
      </c>
      <c r="B19" s="16">
        <v>0</v>
      </c>
      <c r="C19" s="16">
        <v>0</v>
      </c>
      <c r="D19" s="16">
        <f t="shared" si="5"/>
        <v>0</v>
      </c>
      <c r="E19" s="16">
        <v>0</v>
      </c>
      <c r="F19" s="16">
        <v>0</v>
      </c>
      <c r="G19" s="17">
        <f t="shared" si="4"/>
        <v>0</v>
      </c>
    </row>
    <row r="20" spans="1:7" x14ac:dyDescent="0.2">
      <c r="A20" s="32" t="s">
        <v>44</v>
      </c>
      <c r="B20" s="16">
        <v>0</v>
      </c>
      <c r="C20" s="16">
        <v>0</v>
      </c>
      <c r="D20" s="16">
        <f t="shared" si="5"/>
        <v>0</v>
      </c>
      <c r="E20" s="16">
        <v>0</v>
      </c>
      <c r="F20" s="16">
        <v>0</v>
      </c>
      <c r="G20" s="17">
        <f t="shared" si="4"/>
        <v>0</v>
      </c>
    </row>
    <row r="21" spans="1:7" x14ac:dyDescent="0.2">
      <c r="A21" s="32" t="s">
        <v>45</v>
      </c>
      <c r="B21" s="16">
        <v>1489510.96</v>
      </c>
      <c r="C21" s="16">
        <v>306792.56</v>
      </c>
      <c r="D21" s="16">
        <f t="shared" si="5"/>
        <v>1796303.52</v>
      </c>
      <c r="E21" s="16">
        <v>1157582.2</v>
      </c>
      <c r="F21" s="16">
        <v>1157582.2</v>
      </c>
      <c r="G21" s="17">
        <f t="shared" si="4"/>
        <v>638721.32000000007</v>
      </c>
    </row>
    <row r="22" spans="1:7" x14ac:dyDescent="0.2">
      <c r="A22" s="32" t="s">
        <v>4</v>
      </c>
      <c r="B22" s="16">
        <v>27474306.690000001</v>
      </c>
      <c r="C22" s="16">
        <v>6111411.9699999997</v>
      </c>
      <c r="D22" s="16">
        <f t="shared" si="5"/>
        <v>33585718.660000004</v>
      </c>
      <c r="E22" s="16">
        <v>20138853.890000001</v>
      </c>
      <c r="F22" s="16">
        <v>20138853.890000001</v>
      </c>
      <c r="G22" s="17">
        <f t="shared" si="4"/>
        <v>13446864.770000003</v>
      </c>
    </row>
    <row r="23" spans="1:7" x14ac:dyDescent="0.2">
      <c r="A23" s="32"/>
      <c r="B23" s="16"/>
      <c r="C23" s="16"/>
      <c r="D23" s="16"/>
      <c r="E23" s="16"/>
      <c r="F23" s="16"/>
      <c r="G23" s="17"/>
    </row>
    <row r="24" spans="1:7" x14ac:dyDescent="0.2">
      <c r="A24" s="33" t="s">
        <v>46</v>
      </c>
      <c r="B24" s="19">
        <f t="shared" ref="B24:G24" si="6">SUM(B25:B33)</f>
        <v>0</v>
      </c>
      <c r="C24" s="19">
        <f t="shared" si="6"/>
        <v>0</v>
      </c>
      <c r="D24" s="19">
        <f t="shared" si="6"/>
        <v>0</v>
      </c>
      <c r="E24" s="19">
        <f t="shared" si="6"/>
        <v>0</v>
      </c>
      <c r="F24" s="19">
        <f t="shared" si="6"/>
        <v>0</v>
      </c>
      <c r="G24" s="20">
        <f t="shared" si="6"/>
        <v>0</v>
      </c>
    </row>
    <row r="25" spans="1:7" x14ac:dyDescent="0.2">
      <c r="A25" s="32" t="s">
        <v>28</v>
      </c>
      <c r="B25" s="16">
        <v>0</v>
      </c>
      <c r="C25" s="16">
        <v>0</v>
      </c>
      <c r="D25" s="16">
        <f>B25+C25</f>
        <v>0</v>
      </c>
      <c r="E25" s="16">
        <v>0</v>
      </c>
      <c r="F25" s="16">
        <v>0</v>
      </c>
      <c r="G25" s="17">
        <f t="shared" ref="G25:G33" si="7">D25-E25</f>
        <v>0</v>
      </c>
    </row>
    <row r="26" spans="1:7" x14ac:dyDescent="0.2">
      <c r="A26" s="32" t="s">
        <v>23</v>
      </c>
      <c r="B26" s="16">
        <v>0</v>
      </c>
      <c r="C26" s="16">
        <v>0</v>
      </c>
      <c r="D26" s="16">
        <f t="shared" ref="D26:D33" si="8">B26+C26</f>
        <v>0</v>
      </c>
      <c r="E26" s="16">
        <v>0</v>
      </c>
      <c r="F26" s="16">
        <v>0</v>
      </c>
      <c r="G26" s="17">
        <f t="shared" si="7"/>
        <v>0</v>
      </c>
    </row>
    <row r="27" spans="1:7" x14ac:dyDescent="0.2">
      <c r="A27" s="32" t="s">
        <v>29</v>
      </c>
      <c r="B27" s="16">
        <v>0</v>
      </c>
      <c r="C27" s="16">
        <v>0</v>
      </c>
      <c r="D27" s="16">
        <f t="shared" si="8"/>
        <v>0</v>
      </c>
      <c r="E27" s="16">
        <v>0</v>
      </c>
      <c r="F27" s="16">
        <v>0</v>
      </c>
      <c r="G27" s="17">
        <f t="shared" si="7"/>
        <v>0</v>
      </c>
    </row>
    <row r="28" spans="1:7" x14ac:dyDescent="0.2">
      <c r="A28" s="32" t="s">
        <v>47</v>
      </c>
      <c r="B28" s="16">
        <v>0</v>
      </c>
      <c r="C28" s="16">
        <v>0</v>
      </c>
      <c r="D28" s="16">
        <f t="shared" si="8"/>
        <v>0</v>
      </c>
      <c r="E28" s="16">
        <v>0</v>
      </c>
      <c r="F28" s="16">
        <v>0</v>
      </c>
      <c r="G28" s="17">
        <f t="shared" si="7"/>
        <v>0</v>
      </c>
    </row>
    <row r="29" spans="1:7" x14ac:dyDescent="0.2">
      <c r="A29" s="32" t="s">
        <v>21</v>
      </c>
      <c r="B29" s="16">
        <v>0</v>
      </c>
      <c r="C29" s="16">
        <v>0</v>
      </c>
      <c r="D29" s="16">
        <f t="shared" si="8"/>
        <v>0</v>
      </c>
      <c r="E29" s="16">
        <v>0</v>
      </c>
      <c r="F29" s="16">
        <v>0</v>
      </c>
      <c r="G29" s="17">
        <f t="shared" si="7"/>
        <v>0</v>
      </c>
    </row>
    <row r="30" spans="1:7" x14ac:dyDescent="0.2">
      <c r="A30" s="32" t="s">
        <v>5</v>
      </c>
      <c r="B30" s="16">
        <v>0</v>
      </c>
      <c r="C30" s="16">
        <v>0</v>
      </c>
      <c r="D30" s="16">
        <f t="shared" si="8"/>
        <v>0</v>
      </c>
      <c r="E30" s="16">
        <v>0</v>
      </c>
      <c r="F30" s="16">
        <v>0</v>
      </c>
      <c r="G30" s="17">
        <f t="shared" si="7"/>
        <v>0</v>
      </c>
    </row>
    <row r="31" spans="1:7" x14ac:dyDescent="0.2">
      <c r="A31" s="32" t="s">
        <v>6</v>
      </c>
      <c r="B31" s="16">
        <v>0</v>
      </c>
      <c r="C31" s="16">
        <v>0</v>
      </c>
      <c r="D31" s="16">
        <f t="shared" si="8"/>
        <v>0</v>
      </c>
      <c r="E31" s="16">
        <v>0</v>
      </c>
      <c r="F31" s="16">
        <v>0</v>
      </c>
      <c r="G31" s="17">
        <f t="shared" si="7"/>
        <v>0</v>
      </c>
    </row>
    <row r="32" spans="1:7" x14ac:dyDescent="0.2">
      <c r="A32" s="32" t="s">
        <v>48</v>
      </c>
      <c r="B32" s="16">
        <v>0</v>
      </c>
      <c r="C32" s="16">
        <v>0</v>
      </c>
      <c r="D32" s="16">
        <f t="shared" si="8"/>
        <v>0</v>
      </c>
      <c r="E32" s="16">
        <v>0</v>
      </c>
      <c r="F32" s="16">
        <v>0</v>
      </c>
      <c r="G32" s="17">
        <f t="shared" si="7"/>
        <v>0</v>
      </c>
    </row>
    <row r="33" spans="1:7" x14ac:dyDescent="0.2">
      <c r="A33" s="32" t="s">
        <v>30</v>
      </c>
      <c r="B33" s="16">
        <v>0</v>
      </c>
      <c r="C33" s="16">
        <v>0</v>
      </c>
      <c r="D33" s="16">
        <f t="shared" si="8"/>
        <v>0</v>
      </c>
      <c r="E33" s="16">
        <v>0</v>
      </c>
      <c r="F33" s="16">
        <v>0</v>
      </c>
      <c r="G33" s="17">
        <f t="shared" si="7"/>
        <v>0</v>
      </c>
    </row>
    <row r="34" spans="1:7" x14ac:dyDescent="0.2">
      <c r="A34" s="32"/>
      <c r="B34" s="16"/>
      <c r="C34" s="16"/>
      <c r="D34" s="16"/>
      <c r="E34" s="16"/>
      <c r="F34" s="16"/>
      <c r="G34" s="17"/>
    </row>
    <row r="35" spans="1:7" x14ac:dyDescent="0.2">
      <c r="A35" s="33" t="s">
        <v>31</v>
      </c>
      <c r="B35" s="19">
        <f t="shared" ref="B35:G35" si="9">SUM(B36:B39)</f>
        <v>0</v>
      </c>
      <c r="C35" s="19">
        <f t="shared" si="9"/>
        <v>0</v>
      </c>
      <c r="D35" s="19">
        <f t="shared" si="9"/>
        <v>0</v>
      </c>
      <c r="E35" s="19">
        <f t="shared" si="9"/>
        <v>0</v>
      </c>
      <c r="F35" s="19">
        <f t="shared" si="9"/>
        <v>0</v>
      </c>
      <c r="G35" s="20">
        <f t="shared" si="9"/>
        <v>0</v>
      </c>
    </row>
    <row r="36" spans="1:7" x14ac:dyDescent="0.2">
      <c r="A36" s="32" t="s">
        <v>49</v>
      </c>
      <c r="B36" s="16">
        <v>0</v>
      </c>
      <c r="C36" s="16">
        <v>0</v>
      </c>
      <c r="D36" s="16">
        <f>B36+C36</f>
        <v>0</v>
      </c>
      <c r="E36" s="16">
        <v>0</v>
      </c>
      <c r="F36" s="16">
        <v>0</v>
      </c>
      <c r="G36" s="17">
        <f t="shared" ref="G36:G39" si="10">D36-E36</f>
        <v>0</v>
      </c>
    </row>
    <row r="37" spans="1:7" ht="22.5" x14ac:dyDescent="0.2">
      <c r="A37" s="32" t="s">
        <v>24</v>
      </c>
      <c r="B37" s="16">
        <v>0</v>
      </c>
      <c r="C37" s="16">
        <v>0</v>
      </c>
      <c r="D37" s="16">
        <f t="shared" ref="D37:D39" si="11">B37+C37</f>
        <v>0</v>
      </c>
      <c r="E37" s="16">
        <v>0</v>
      </c>
      <c r="F37" s="16">
        <v>0</v>
      </c>
      <c r="G37" s="17">
        <f t="shared" si="10"/>
        <v>0</v>
      </c>
    </row>
    <row r="38" spans="1:7" x14ac:dyDescent="0.2">
      <c r="A38" s="32" t="s">
        <v>32</v>
      </c>
      <c r="B38" s="16">
        <v>0</v>
      </c>
      <c r="C38" s="16">
        <v>0</v>
      </c>
      <c r="D38" s="16">
        <f t="shared" si="11"/>
        <v>0</v>
      </c>
      <c r="E38" s="16">
        <v>0</v>
      </c>
      <c r="F38" s="16">
        <v>0</v>
      </c>
      <c r="G38" s="17">
        <f t="shared" si="10"/>
        <v>0</v>
      </c>
    </row>
    <row r="39" spans="1:7" x14ac:dyDescent="0.2">
      <c r="A39" s="32" t="s">
        <v>7</v>
      </c>
      <c r="B39" s="16">
        <v>0</v>
      </c>
      <c r="C39" s="16">
        <v>0</v>
      </c>
      <c r="D39" s="16">
        <f t="shared" si="11"/>
        <v>0</v>
      </c>
      <c r="E39" s="16">
        <v>0</v>
      </c>
      <c r="F39" s="16">
        <v>0</v>
      </c>
      <c r="G39" s="17">
        <f t="shared" si="10"/>
        <v>0</v>
      </c>
    </row>
    <row r="40" spans="1:7" x14ac:dyDescent="0.2">
      <c r="A40" s="34"/>
      <c r="B40" s="23"/>
      <c r="C40" s="23"/>
      <c r="D40" s="23"/>
      <c r="E40" s="23"/>
      <c r="F40" s="23"/>
      <c r="G40" s="24"/>
    </row>
    <row r="41" spans="1:7" x14ac:dyDescent="0.2">
      <c r="A41" s="35" t="s">
        <v>122</v>
      </c>
      <c r="B41" s="8">
        <f t="shared" ref="B41:G41" si="12">SUM(B35+B24+B15+B5)</f>
        <v>38843448.189999998</v>
      </c>
      <c r="C41" s="8">
        <f t="shared" si="12"/>
        <v>7193292.5700000003</v>
      </c>
      <c r="D41" s="8">
        <f t="shared" si="12"/>
        <v>46036740.760000005</v>
      </c>
      <c r="E41" s="8">
        <f t="shared" si="12"/>
        <v>28466046.41</v>
      </c>
      <c r="F41" s="8">
        <f t="shared" si="12"/>
        <v>28466046.41</v>
      </c>
      <c r="G41" s="8">
        <f t="shared" si="12"/>
        <v>17570694.350000001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9370078740157483" right="0.39370078740157483" top="0.59055118110236227" bottom="0.59055118110236227" header="0.31496062992125984" footer="0.31496062992125984"/>
  <pageSetup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CA</vt:lpstr>
      <vt:lpstr>CTG</vt:lpstr>
      <vt:lpstr>COG</vt:lpstr>
      <vt:lpstr>CFG</vt:lpstr>
      <vt:lpstr>CA!Área_de_impresión</vt:lpstr>
      <vt:lpstr>COG!Área_de_impresión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2025-10-15T17:22:55Z</cp:lastPrinted>
  <dcterms:created xsi:type="dcterms:W3CDTF">2014-02-10T03:37:14Z</dcterms:created>
  <dcterms:modified xsi:type="dcterms:W3CDTF">2025-10-15T20:49:16Z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