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<sst xmlns="http://schemas.openxmlformats.org/spreadsheetml/2006/main" count="902" uniqueCount="603">
  <si>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</si>
  <si>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</si>
  <si>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</si>
  <si>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</si>
  <si>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</si>
  <si>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</si>
  <si>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</si>
  <si>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</si>
  <si>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</si>
  <si>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</si>
  <si>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</si>
  <si>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</si>
  <si>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</si>
  <si>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</si>
  <si>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</si>
  <si>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</si>
  <si>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</si>
  <si>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</si>
  <si>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</si>
  <si>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</si>
  <si>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</si>
  <si>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</si>
  <si>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</si>
  <si>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</si>
  <si>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</si>
  <si>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</si>
  <si>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</si>
  <si>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</si>
  <si>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</si>
  <si>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</si>
  <si>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</si>
  <si>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</si>
  <si>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</si>
  <si>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</si>
  <si>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</si>
  <si>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</si>
  <si>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</si>
  <si>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</si>
  <si>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</si>
  <si>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</si>
  <si>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</si>
  <si>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</si>
  <si>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</si>
  <si>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</si>
  <si>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</si>
  <si>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</si>
  <si>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</si>
  <si>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</si>
  <si>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</si>
  <si>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</si>
  <si>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</si>
  <si>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</si>
  <si>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</si>
  <si>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</si>
  <si>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</si>
  <si>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</si>
  <si>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</si>
  <si>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</si>
  <si>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</si>
  <si>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</si>
  <si>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</si>
  <si>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</si>
  <si>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</si>
  <si>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</si>
  <si>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</si>
  <si>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</si>
  <si>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</si>
  <si>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</si>
  <si>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</si>
  <si>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</si>
  <si>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</si>
  <si>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</si>
  <si>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</si>
  <si>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</si>
  <si>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</si>
  <si>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</si>
  <si>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</si>
  <si>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</si>
  <si>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</si>
  <si>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</si>
  <si>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</si>
  <si>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</si>
  <si>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</si>
  <si>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</si>
  <si>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</si>
  <si>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</si>
  <si>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</si>
  <si>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</si>
  <si>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</si>
  <si>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</si>
  <si>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</si>
  <si>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</si>
  <si>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</si>
  <si>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</si>
  <si>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</si>
  <si>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</si>
  <si>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</si>
  <si>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</si>
  <si>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</si>
  <si>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</si>
  <si>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</si>
  <si>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</si>
  <si>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</si>
  <si>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</si>
  <si>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</si>
  <si>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</si>
  <si>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</si>
  <si>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</si>
  <si>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</si>
  <si>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</si>
  <si>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</si>
  <si>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</si>
  <si>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</si>
  <si>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</si>
  <si>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</si>
  <si>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</si>
  <si>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</si>
  <si>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</si>
  <si>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</si>
  <si>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</si>
  <si>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</si>
  <si>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</si>
  <si>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</si>
  <si>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</si>
  <si>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</si>
  <si>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</si>
  <si>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</si>
  <si>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</si>
  <si>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</si>
  <si>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</si>
  <si>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</si>
  <si>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</si>
  <si>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</si>
  <si>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</si>
  <si>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</si>
  <si>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</si>
  <si>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</si>
  <si>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</si>
  <si>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</si>
  <si>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</si>
  <si>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</si>
  <si>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</si>
  <si>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</si>
  <si>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</si>
  <si>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</si>
  <si>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</si>
  <si>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</si>
  <si>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</si>
  <si>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</si>
  <si>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</si>
  <si>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</si>
  <si>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</si>
  <si>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</si>
  <si>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</si>
  <si>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</si>
  <si>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</si>
  <si>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</si>
  <si>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</si>
  <si>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</si>
  <si>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</si>
  <si>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</si>
  <si>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</si>
  <si>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</si>
  <si>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</si>
  <si>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</si>
  <si>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</si>
  <si>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</si>
  <si>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</si>
  <si>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</si>
  <si>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</si>
  <si>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</si>
  <si>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</si>
  <si>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</si>
  <si>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</si>
  <si>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</si>
  <si>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</si>
  <si>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</si>
  <si>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</si>
  <si>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</si>
  <si>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</si>
  <si>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</si>
  <si>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</si>
  <si>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</si>
  <si>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</si>
  <si>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</si>
  <si>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</si>
  <si>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</si>
  <si>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</si>
  <si>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</si>
  <si>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</si>
  <si>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</si>
  <si>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</si>
  <si>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</si>
  <si>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</si>
  <si>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</si>
  <si>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</si>
  <si>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</si>
  <si>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</si>
  <si>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</si>
  <si>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</si>
  <si>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</si>
  <si>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</si>
  <si>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</si>
  <si>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</si>
  <si>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</si>
  <si>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</si>
  <si>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</si>
  <si>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</si>
  <si>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</si>
  <si>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</si>
  <si>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</si>
  <si>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</si>
  <si>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</si>
  <si>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</si>
  <si>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</si>
  <si>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</si>
  <si>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</si>
  <si>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</si>
  <si>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</si>
  <si>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</si>
  <si>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</si>
  <si>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</si>
  <si>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</si>
  <si>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</si>
  <si>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</si>
  <si>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</si>
  <si>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</si>
  <si>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</si>
  <si>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</si>
  <si>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</si>
  <si>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</si>
  <si>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</si>
  <si>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</si>
  <si>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</si>
  <si>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</si>
  <si>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</si>
  <si>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</si>
  <si>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</si>
  <si>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</si>
  <si>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</si>
  <si>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</si>
  <si>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</si>
  <si>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</si>
  <si>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</si>
  <si>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</si>
  <si>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</si>
  <si>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</si>
  <si>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</si>
  <si>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</si>
  <si>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</si>
  <si>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</si>
  <si>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</si>
  <si>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</si>
  <si>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</si>
  <si>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</si>
  <si>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</si>
  <si>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</si>
  <si>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</si>
  <si>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</si>
  <si>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</si>
  <si>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</si>
  <si>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</si>
  <si>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</si>
  <si>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</si>
  <si>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</si>
  <si>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</si>
  <si>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</si>
  <si>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</si>
  <si>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</si>
  <si>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</si>
  <si>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</si>
  <si>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</si>
  <si>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</si>
  <si>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</si>
  <si>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</si>
  <si>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</si>
  <si>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</si>
  <si>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</si>
  <si>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</si>
  <si>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</si>
  <si>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</si>
  <si>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</si>
  <si>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</si>
  <si>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</si>
  <si>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</si>
  <si>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</si>
  <si>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</si>
  <si>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</si>
  <si>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</si>
  <si>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</si>
  <si>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</si>
  <si>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</si>
  <si>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</si>
  <si>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</si>
  <si>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</si>
  <si>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</si>
  <si>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</si>
  <si>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</si>
  <si>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</si>
  <si>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</si>
  <si>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</si>
  <si>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</si>
  <si>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</si>
  <si>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</si>
  <si>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</si>
  <si>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</si>
  <si>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</si>
  <si>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</si>
  <si>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</si>
  <si>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</si>
  <si>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</si>
  <si>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</si>
  <si>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</si>
  <si>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</si>
  <si>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</si>
  <si>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</si>
  <si>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</si>
  <si>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</si>
  <si>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</si>
  <si>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</si>
  <si>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</si>
  <si>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</si>
  <si>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</si>
  <si>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</si>
  <si>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</si>
  <si>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</si>
  <si>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</si>
  <si>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</si>
  <si>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</si>
  <si>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</si>
  <si>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</si>
  <si>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</si>
  <si>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</si>
  <si>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</si>
  <si>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</si>
  <si>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</si>
  <si>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</si>
  <si>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</si>
  <si>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</si>
  <si>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</si>
  <si>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</si>
  <si>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</si>
  <si>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</si>
  <si>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</si>
  <si>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</si>
  <si>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</si>
  <si>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</si>
  <si>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</si>
  <si>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</si>
  <si>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</si>
  <si>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</si>
  <si>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</si>
  <si>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</si>
  <si>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</si>
  <si>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</si>
  <si>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</si>
  <si>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</si>
  <si>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</si>
  <si>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</si>
  <si>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</si>
  <si>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</si>
  <si>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</si>
  <si>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</si>
  <si>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</si>
  <si>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</si>
  <si>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</si>
  <si>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</si>
  <si>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</si>
  <si>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</si>
  <si>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</si>
  <si>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</si>
  <si>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</si>
  <si>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</si>
  <si>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</si>
  <si>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</si>
  <si>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</si>
  <si>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</si>
  <si>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</si>
  <si>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</si>
  <si>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</si>
  <si>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</si>
  <si>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</si>
  <si>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</si>
  <si>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</si>
  <si>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</si>
  <si>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</si>
  <si>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</si>
  <si>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</si>
  <si>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</si>
  <si>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</si>
  <si>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</si>
  <si>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</si>
  <si>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</si>
  <si>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</si>
  <si>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</si>
  <si>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</si>
  <si>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</si>
  <si>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</si>
  <si>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</si>
  <si>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</si>
  <si>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</si>
  <si>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</si>
  <si>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</si>
  <si>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</si>
  <si>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</si>
  <si>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</si>
  <si>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</si>
  <si>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</si>
  <si>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</si>
  <si>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</si>
  <si>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</si>
  <si>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</si>
  <si>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</si>
  <si>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</si>
  <si>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</si>
  <si>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</si>
  <si>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</si>
  <si>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</si>
  <si>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</si>
  <si>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</si>
  <si>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</si>
  <si>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</si>
  <si>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</si>
  <si>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</si>
  <si>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</si>
  <si>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</si>
  <si>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</si>
  <si>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</si>
  <si>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</si>
  <si>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</si>
  <si>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</si>
  <si>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</si>
  <si>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</si>
  <si>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</si>
  <si>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</si>
  <si>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</si>
  <si>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</si>
  <si>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</si>
  <si>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</si>
  <si>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</si>
  <si>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</si>
  <si>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</si>
  <si>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</si>
  <si>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</si>
  <si>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</si>
  <si>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</si>
  <si>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</si>
  <si>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</si>
  <si>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</si>
  <si>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</si>
  <si>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</si>
  <si>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</si>
  <si>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</si>
  <si>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</si>
  <si>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</si>
  <si>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</si>
  <si>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</si>
  <si>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</si>
  <si>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</si>
  <si>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</si>
  <si>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</si>
  <si>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</si>
  <si>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</si>
  <si>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</si>
  <si>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</si>
  <si>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</si>
  <si>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</si>
  <si>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</si>
  <si>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</si>
  <si>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</si>
  <si>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</si>
  <si>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</si>
  <si>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</si>
  <si>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</si>
  <si>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</si>
  <si>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</si>
  <si>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</si>
  <si>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</si>
  <si>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</si>
  <si>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</si>
  <si>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</si>
  <si>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</si>
  <si>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</si>
  <si>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</si>
  <si>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</si>
  <si>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</si>
  <si>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</si>
  <si>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</si>
  <si>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</si>
  <si>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</si>
  <si>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</si>
  <si>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</si>
  <si>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</si>
  <si>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</si>
  <si>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</si>
  <si>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</si>
  <si>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</si>
  <si>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</si>
  <si>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</si>
  <si>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</si>
  <si>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</si>
  <si>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</si>
  <si>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</si>
  <si>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</si>
  <si>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</si>
  <si>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</si>
  <si>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</si>
  <si>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</si>
  <si>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</si>
  <si>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</si>
  <si>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</si>
  <si>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</si>
  <si>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</si>
  <si>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</si>
  <si>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</si>
  <si>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</si>
  <si>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</si>
  <si>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</si>
  <si>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</si>
  <si>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</si>
  <si>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</si>
  <si>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</si>
  <si>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</si>
  <si>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</si>
  <si>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</si>
  <si>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</si>
  <si>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</si>
  <si>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</si>
  <si>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</si>
  <si>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</si>
  <si>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</si>
  <si>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</si>
  <si>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</si>
  <si>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</si>
  <si>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</si>
  <si>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</si>
  <si>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</si>
  <si>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</si>
  <si>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</si>
  <si>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</si>
  <si>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</si>
  <si>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</si>
  <si>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</si>
  <si>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</si>
  <si>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</si>
  <si>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</si>
  <si>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</si>
  <si>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</si>
  <si>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</si>
  <si>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</si>
  <si>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</si>
  <si>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</si>
  <si>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</si>
  <si>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</si>
  <si>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</si>
  <si>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</si>
  <si>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</si>
  <si>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</si>
  <si>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</si>
  <si>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</si>
  <si>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</si>
  <si>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</si>
  <si>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</si>
  <si>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</si>
  <si>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</si>
  <si>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</si>
  <si>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</si>
  <si>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</si>
  <si>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</si>
  <si>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</si>
  <si>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</si>
  <si>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</si>
  <si>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</si>
  <si>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</si>
  <si>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</si>
  <si>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</si>
  <si>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</si>
  <si>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</si>
  <si>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</si>
  <si>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</si>
  <si>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</si>
  <si>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</si>
  <si>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</si>
  <si>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</si>
  <si>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</si>
  <si>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</si>
  <si>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</si>
  <si>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</si>
  <si>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</si>
  <si>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</si>
  <si>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</si>
  <si>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</si>
  <si>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</si>
  <si>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</si>
  <si>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</si>
  <si>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</si>
  <si>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las Mujeres de Guanajuato</t>
  </si>
  <si>
    <t>Del 1 de Enero al 31 de Diciembre de 2025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</si>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</sst>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Fill="1" applyBorder="1" applyProtection="1"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3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42" sqref="D4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ht="10.5" x14ac:dyDescent="0.25">
      <c r="A6" s="2"/>
      <c r="B6" s="3"/>
    </row>
    <row r="7" spans="1:4" ht="10.5" x14ac:dyDescent="0.25">
      <c r="A7" s="4"/>
      <c r="B7" s="5" t="s">
        <v>33</v>
      </c>
    </row>
    <row r="8" spans="1:4" ht="10.5" x14ac:dyDescent="0.25">
      <c r="A8" s="4"/>
      <c r="B8" s="5"/>
    </row>
    <row r="9" spans="1:4" ht="10.5" x14ac:dyDescent="0.25">
      <c r="A9" s="4"/>
      <c r="B9" s="6" t="s">
        <v>0</v>
      </c>
    </row>
    <row r="10" spans="1:4" ht="9.9499999999999993" x14ac:dyDescent="0.2">
      <c r="A10" s="35" t="s">
        <v>480</v>
      </c>
      <c r="B10" s="36" t="s">
        <v>551</v>
      </c>
    </row>
    <row r="11" spans="1:4" ht="9.9499999999999993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ht="9.9499999999999993" x14ac:dyDescent="0.2">
      <c r="A13" s="35" t="s">
        <v>3</v>
      </c>
      <c r="B13" s="36" t="s">
        <v>4</v>
      </c>
    </row>
    <row r="14" spans="1:4" ht="9.9499999999999993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ht="9.9499999999999993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ht="9.9499999999999993" x14ac:dyDescent="0.2">
      <c r="A18" s="35" t="s">
        <v>9</v>
      </c>
      <c r="B18" s="36" t="s">
        <v>10</v>
      </c>
    </row>
    <row r="19" spans="1:2" ht="9.9499999999999993" x14ac:dyDescent="0.2">
      <c r="A19" s="35" t="s">
        <v>11</v>
      </c>
      <c r="B19" s="36" t="s">
        <v>12</v>
      </c>
    </row>
    <row r="20" spans="1:2" ht="9.9499999999999993" x14ac:dyDescent="0.2">
      <c r="A20" s="35" t="s">
        <v>13</v>
      </c>
      <c r="B20" s="36" t="s">
        <v>14</v>
      </c>
    </row>
    <row r="21" spans="1:2" ht="9.9499999999999993" x14ac:dyDescent="0.2">
      <c r="A21" s="35" t="s">
        <v>15</v>
      </c>
      <c r="B21" s="36" t="s">
        <v>16</v>
      </c>
    </row>
    <row r="22" spans="1:2" ht="9.9499999999999993" x14ac:dyDescent="0.2">
      <c r="A22" s="35" t="s">
        <v>17</v>
      </c>
      <c r="B22" s="36" t="s">
        <v>491</v>
      </c>
    </row>
    <row r="23" spans="1:2" ht="9.9499999999999993" x14ac:dyDescent="0.2">
      <c r="A23" s="35" t="s">
        <v>18</v>
      </c>
      <c r="B23" s="36" t="s">
        <v>19</v>
      </c>
    </row>
    <row r="24" spans="1:2" ht="9.9499999999999993" x14ac:dyDescent="0.2">
      <c r="A24" s="35" t="s">
        <v>20</v>
      </c>
      <c r="B24" s="36" t="s">
        <v>114</v>
      </c>
    </row>
    <row r="25" spans="1:2" ht="9.9499999999999993" x14ac:dyDescent="0.2">
      <c r="A25" s="35" t="s">
        <v>21</v>
      </c>
      <c r="B25" s="36" t="s">
        <v>579</v>
      </c>
    </row>
    <row r="26" spans="1:2" ht="9.9499999999999993" x14ac:dyDescent="0.2">
      <c r="A26" s="35" t="s">
        <v>581</v>
      </c>
      <c r="B26" s="36" t="s">
        <v>582</v>
      </c>
    </row>
    <row r="27" spans="1:2" ht="9.9499999999999993" x14ac:dyDescent="0.2">
      <c r="A27" s="35" t="s">
        <v>580</v>
      </c>
      <c r="B27" s="36" t="s">
        <v>583</v>
      </c>
    </row>
    <row r="28" spans="1:2" ht="9.9499999999999993" x14ac:dyDescent="0.2">
      <c r="A28" s="35" t="s">
        <v>22</v>
      </c>
      <c r="B28" s="36" t="s">
        <v>23</v>
      </c>
    </row>
    <row r="29" spans="1:2" ht="9.9499999999999993" x14ac:dyDescent="0.2">
      <c r="A29" s="35" t="s">
        <v>24</v>
      </c>
      <c r="B29" s="36" t="s">
        <v>25</v>
      </c>
    </row>
    <row r="30" spans="1:2" ht="9.9499999999999993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ht="9.9499999999999993" x14ac:dyDescent="0.2">
      <c r="A32" s="35" t="s">
        <v>38</v>
      </c>
      <c r="B32" s="36" t="s">
        <v>589</v>
      </c>
    </row>
    <row r="33" spans="1:2" ht="10.5" x14ac:dyDescent="0.25">
      <c r="A33" s="4"/>
      <c r="B33" s="7"/>
    </row>
    <row r="34" spans="1:2" ht="10.5" x14ac:dyDescent="0.25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ht="10.5" x14ac:dyDescent="0.25">
      <c r="A37" s="4"/>
      <c r="B37" s="7"/>
    </row>
    <row r="38" spans="1:2" ht="10.5" x14ac:dyDescent="0.25">
      <c r="A38" s="4"/>
      <c r="B38" s="5" t="s">
        <v>34</v>
      </c>
    </row>
    <row r="39" spans="1:2" ht="10.5" x14ac:dyDescent="0.25">
      <c r="A39" s="4" t="s">
        <v>35</v>
      </c>
      <c r="B39" s="36" t="s">
        <v>28</v>
      </c>
    </row>
    <row r="40" spans="1:2" ht="10.5" x14ac:dyDescent="0.25">
      <c r="A40" s="4"/>
      <c r="B40" s="36" t="s">
        <v>517</v>
      </c>
    </row>
    <row r="41" spans="1:2" ht="10.5" x14ac:dyDescent="0.25">
      <c r="A41" s="4"/>
      <c r="B41" s="36" t="s">
        <v>549</v>
      </c>
    </row>
    <row r="42" spans="1:2" ht="10.5" x14ac:dyDescent="0.25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49" spans="2:4" x14ac:dyDescent="0.2">
      <c r="B49" s="197"/>
      <c r="C49" s="197"/>
    </row>
    <row r="50" spans="2:4" x14ac:dyDescent="0.2">
      <c r="B50" s="197" t="s">
        <v>598</v>
      </c>
      <c r="D50" s="197" t="s">
        <v>598</v>
      </c>
    </row>
    <row r="51" spans="2:4" x14ac:dyDescent="0.2">
      <c r="B51" s="197" t="s">
        <v>599</v>
      </c>
      <c r="D51" s="197" t="s">
        <v>600</v>
      </c>
    </row>
    <row r="52" spans="2:4" x14ac:dyDescent="0.2">
      <c r="B52" s="197" t="s">
        <v>601</v>
      </c>
      <c r="D52" s="197" t="s">
        <v>602</v>
      </c>
    </row>
    <row r="53" spans="2:4" x14ac:dyDescent="0.2">
      <c r="B53" s="197"/>
      <c r="C53" s="197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9"/>
  <sheetViews>
    <sheetView topLeftCell="A187" zoomScaleNormal="100" workbookViewId="0">
      <selection activeCell="C223" sqref="C2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3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3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3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35">
      <c r="A4" s="165" t="s">
        <v>516</v>
      </c>
      <c r="B4" s="165"/>
      <c r="C4" s="165"/>
      <c r="D4" s="10"/>
      <c r="E4" s="18"/>
    </row>
    <row r="5" spans="1:5" ht="10.5" x14ac:dyDescent="0.25">
      <c r="A5" s="12" t="s">
        <v>116</v>
      </c>
      <c r="B5" s="13"/>
      <c r="C5" s="13"/>
      <c r="D5" s="13"/>
      <c r="E5" s="13"/>
    </row>
    <row r="7" spans="1:5" ht="10.5" x14ac:dyDescent="0.25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ht="10.5" x14ac:dyDescent="0.25">
      <c r="A9" s="109">
        <v>4000</v>
      </c>
      <c r="B9" s="108" t="s">
        <v>551</v>
      </c>
      <c r="C9" s="141">
        <f>SUM(C10+C57+C69)</f>
        <v>13073293.029999999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0.5" x14ac:dyDescent="0.25">
      <c r="A10" s="109">
        <v>4100</v>
      </c>
      <c r="B10" s="108" t="s">
        <v>223</v>
      </c>
      <c r="C10" s="141">
        <f>SUM(C11+C21+C27+C30+C36+C39+C48)</f>
        <v>0</v>
      </c>
      <c r="D10" s="78"/>
      <c r="E10" s="39"/>
    </row>
    <row r="11" spans="1:5" ht="10.5" x14ac:dyDescent="0.25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ht="9.9499999999999993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ht="9.9499999999999993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ht="9.9499999999999993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ht="9.9499999999999993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ht="9.9499999999999993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ht="10.5" x14ac:dyDescent="0.25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ht="9.9499999999999993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ht="9.9499999999999993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ht="9.9499999999999993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ht="9.9499999999999993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ht="9.9499999999999993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ht="10.5" x14ac:dyDescent="0.25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13073293.029999999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13073293.029999999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13073293.029999999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11676818.800000001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6424662.5500000007</v>
      </c>
      <c r="D95" s="112">
        <f>C95/$C$94</f>
        <v>0.55020658109381648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3599982.23</v>
      </c>
      <c r="D96" s="112">
        <f t="shared" ref="D96:D159" si="0">C96/$C$94</f>
        <v>0.30830162663824157</v>
      </c>
      <c r="E96" s="41"/>
    </row>
    <row r="97" spans="1:5" x14ac:dyDescent="0.2">
      <c r="A97" s="43">
        <v>5111</v>
      </c>
      <c r="B97" s="41" t="s">
        <v>280</v>
      </c>
      <c r="C97" s="142">
        <v>0</v>
      </c>
      <c r="D97" s="44">
        <f t="shared" si="0"/>
        <v>0</v>
      </c>
      <c r="E97" s="41"/>
    </row>
    <row r="98" spans="1:5" x14ac:dyDescent="0.2">
      <c r="A98" s="43">
        <v>5112</v>
      </c>
      <c r="B98" s="41" t="s">
        <v>281</v>
      </c>
      <c r="C98" s="142">
        <v>3599982.23</v>
      </c>
      <c r="D98" s="44">
        <f t="shared" si="0"/>
        <v>0.30830162663824157</v>
      </c>
      <c r="E98" s="41"/>
    </row>
    <row r="99" spans="1:5" x14ac:dyDescent="0.2">
      <c r="A99" s="43">
        <v>5113</v>
      </c>
      <c r="B99" s="41" t="s">
        <v>282</v>
      </c>
      <c r="C99" s="142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461084.16000000003</v>
      </c>
      <c r="D103" s="112">
        <f t="shared" si="0"/>
        <v>3.948713839766016E-2</v>
      </c>
      <c r="E103" s="41"/>
    </row>
    <row r="104" spans="1:5" x14ac:dyDescent="0.2">
      <c r="A104" s="43">
        <v>5121</v>
      </c>
      <c r="B104" s="41" t="s">
        <v>287</v>
      </c>
      <c r="C104" s="142">
        <v>264677.53000000003</v>
      </c>
      <c r="D104" s="44">
        <f t="shared" si="0"/>
        <v>2.2666921062438686E-2</v>
      </c>
      <c r="E104" s="41"/>
    </row>
    <row r="105" spans="1:5" x14ac:dyDescent="0.2">
      <c r="A105" s="43">
        <v>5122</v>
      </c>
      <c r="B105" s="41" t="s">
        <v>288</v>
      </c>
      <c r="C105" s="142">
        <v>123351.38</v>
      </c>
      <c r="D105" s="44">
        <f t="shared" si="0"/>
        <v>1.0563783005693297E-2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22894.99</v>
      </c>
      <c r="D107" s="44">
        <f t="shared" si="0"/>
        <v>1.9607215280243967E-3</v>
      </c>
      <c r="E107" s="41"/>
    </row>
    <row r="108" spans="1:5" x14ac:dyDescent="0.2">
      <c r="A108" s="43">
        <v>5125</v>
      </c>
      <c r="B108" s="41" t="s">
        <v>291</v>
      </c>
      <c r="C108" s="142">
        <v>175</v>
      </c>
      <c r="D108" s="44">
        <f t="shared" si="0"/>
        <v>1.4986958605540748E-5</v>
      </c>
      <c r="E108" s="41"/>
    </row>
    <row r="109" spans="1:5" x14ac:dyDescent="0.2">
      <c r="A109" s="43">
        <v>5126</v>
      </c>
      <c r="B109" s="41" t="s">
        <v>292</v>
      </c>
      <c r="C109" s="142">
        <v>48285.26</v>
      </c>
      <c r="D109" s="44">
        <f t="shared" si="0"/>
        <v>4.1351382450158427E-3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1700</v>
      </c>
      <c r="D112" s="44">
        <f t="shared" si="0"/>
        <v>1.4558759788239583E-4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2363596.16</v>
      </c>
      <c r="D113" s="112">
        <f t="shared" si="0"/>
        <v>0.20241781605791467</v>
      </c>
      <c r="E113" s="41"/>
    </row>
    <row r="114" spans="1:5" x14ac:dyDescent="0.2">
      <c r="A114" s="43">
        <v>5131</v>
      </c>
      <c r="B114" s="41" t="s">
        <v>297</v>
      </c>
      <c r="C114" s="142">
        <v>19920</v>
      </c>
      <c r="D114" s="44">
        <f t="shared" si="0"/>
        <v>1.7059440881278382E-3</v>
      </c>
      <c r="E114" s="41"/>
    </row>
    <row r="115" spans="1:5" x14ac:dyDescent="0.2">
      <c r="A115" s="43">
        <v>5132</v>
      </c>
      <c r="B115" s="41" t="s">
        <v>298</v>
      </c>
      <c r="C115" s="142">
        <v>286908.03999999998</v>
      </c>
      <c r="D115" s="44">
        <f t="shared" si="0"/>
        <v>2.457073668043902E-2</v>
      </c>
      <c r="E115" s="41"/>
    </row>
    <row r="116" spans="1:5" x14ac:dyDescent="0.2">
      <c r="A116" s="43">
        <v>5133</v>
      </c>
      <c r="B116" s="41" t="s">
        <v>299</v>
      </c>
      <c r="C116" s="142">
        <v>1666893.69</v>
      </c>
      <c r="D116" s="44">
        <f t="shared" si="0"/>
        <v>0.14275238132495469</v>
      </c>
      <c r="E116" s="41"/>
    </row>
    <row r="117" spans="1:5" x14ac:dyDescent="0.2">
      <c r="A117" s="43">
        <v>5134</v>
      </c>
      <c r="B117" s="41" t="s">
        <v>300</v>
      </c>
      <c r="C117" s="142">
        <v>117485.3</v>
      </c>
      <c r="D117" s="44">
        <f t="shared" si="0"/>
        <v>1.0061413302054494E-2</v>
      </c>
      <c r="E117" s="41"/>
    </row>
    <row r="118" spans="1:5" x14ac:dyDescent="0.2">
      <c r="A118" s="43">
        <v>5135</v>
      </c>
      <c r="B118" s="41" t="s">
        <v>301</v>
      </c>
      <c r="C118" s="142">
        <v>43418.53</v>
      </c>
      <c r="D118" s="44">
        <f t="shared" si="0"/>
        <v>3.7183526389910236E-3</v>
      </c>
      <c r="E118" s="41"/>
    </row>
    <row r="119" spans="1:5" x14ac:dyDescent="0.2">
      <c r="A119" s="43">
        <v>5136</v>
      </c>
      <c r="B119" s="41" t="s">
        <v>302</v>
      </c>
      <c r="C119" s="142">
        <v>52866</v>
      </c>
      <c r="D119" s="44">
        <f t="shared" si="0"/>
        <v>4.5274317350886698E-3</v>
      </c>
      <c r="E119" s="41"/>
    </row>
    <row r="120" spans="1:5" x14ac:dyDescent="0.2">
      <c r="A120" s="43">
        <v>5137</v>
      </c>
      <c r="B120" s="41" t="s">
        <v>303</v>
      </c>
      <c r="C120" s="142">
        <v>1639</v>
      </c>
      <c r="D120" s="44">
        <f t="shared" si="0"/>
        <v>1.4036357231132164E-4</v>
      </c>
      <c r="E120" s="41"/>
    </row>
    <row r="121" spans="1:5" x14ac:dyDescent="0.2">
      <c r="A121" s="43">
        <v>5138</v>
      </c>
      <c r="B121" s="41" t="s">
        <v>304</v>
      </c>
      <c r="C121" s="142">
        <v>64736</v>
      </c>
      <c r="D121" s="44">
        <f t="shared" si="0"/>
        <v>5.5439757273616332E-3</v>
      </c>
      <c r="E121" s="41"/>
    </row>
    <row r="122" spans="1:5" x14ac:dyDescent="0.2">
      <c r="A122" s="43">
        <v>5139</v>
      </c>
      <c r="B122" s="41" t="s">
        <v>305</v>
      </c>
      <c r="C122" s="142">
        <v>109729.60000000001</v>
      </c>
      <c r="D122" s="44">
        <f t="shared" si="0"/>
        <v>9.3972169885859665E-3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5243000</v>
      </c>
      <c r="D123" s="112">
        <f t="shared" si="0"/>
        <v>0.44900927982200078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5243000</v>
      </c>
      <c r="D133" s="112">
        <f t="shared" si="0"/>
        <v>0.44900927982200078</v>
      </c>
      <c r="E133" s="41"/>
    </row>
    <row r="134" spans="1:5" x14ac:dyDescent="0.2">
      <c r="A134" s="43">
        <v>5241</v>
      </c>
      <c r="B134" s="41" t="s">
        <v>315</v>
      </c>
      <c r="C134" s="142">
        <v>5243000</v>
      </c>
      <c r="D134" s="44">
        <f t="shared" si="0"/>
        <v>0.44900927982200078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9156.25</v>
      </c>
      <c r="D181" s="112">
        <f t="shared" si="1"/>
        <v>7.8413908418275701E-4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9156.25</v>
      </c>
      <c r="D182" s="112">
        <f t="shared" si="1"/>
        <v>7.8413908418275701E-4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9156.25</v>
      </c>
      <c r="D187" s="44">
        <f t="shared" si="1"/>
        <v>7.8413908418275701E-4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6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6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6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6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6" x14ac:dyDescent="0.2">
      <c r="C213" s="144"/>
    </row>
    <row r="214" spans="1:6" x14ac:dyDescent="0.2">
      <c r="B214" s="14" t="s">
        <v>518</v>
      </c>
    </row>
    <row r="218" spans="1:6" x14ac:dyDescent="0.2">
      <c r="B218" s="197"/>
      <c r="C218" s="197"/>
      <c r="D218" s="1"/>
      <c r="E218" s="1"/>
      <c r="F218" s="1"/>
    </row>
    <row r="219" spans="1:6" x14ac:dyDescent="0.2">
      <c r="B219" s="197"/>
      <c r="C219" s="197"/>
      <c r="E219" s="1"/>
      <c r="F219" s="1"/>
    </row>
    <row r="220" spans="1:6" x14ac:dyDescent="0.2">
      <c r="B220" s="197"/>
      <c r="C220" s="197"/>
      <c r="E220" s="1"/>
      <c r="F220" s="1"/>
    </row>
    <row r="221" spans="1:6" x14ac:dyDescent="0.2">
      <c r="B221" s="197"/>
      <c r="C221" s="197"/>
      <c r="E221" s="1"/>
      <c r="F221" s="1"/>
    </row>
    <row r="222" spans="1:6" x14ac:dyDescent="0.2">
      <c r="B222" s="197"/>
      <c r="C222" s="1"/>
      <c r="E222" s="1"/>
      <c r="F222" s="1"/>
    </row>
    <row r="225" spans="2:6" x14ac:dyDescent="0.2">
      <c r="B225" s="197"/>
      <c r="C225" s="197"/>
      <c r="D225" s="1"/>
      <c r="E225" s="1"/>
      <c r="F225" s="1"/>
    </row>
    <row r="226" spans="2:6" x14ac:dyDescent="0.2">
      <c r="B226" s="197" t="s">
        <v>598</v>
      </c>
      <c r="C226" s="197" t="s">
        <v>598</v>
      </c>
      <c r="E226" s="1"/>
      <c r="F226" s="1"/>
    </row>
    <row r="227" spans="2:6" x14ac:dyDescent="0.2">
      <c r="B227" s="197" t="s">
        <v>599</v>
      </c>
      <c r="C227" s="197" t="s">
        <v>600</v>
      </c>
      <c r="E227" s="1"/>
      <c r="F227" s="1"/>
    </row>
    <row r="228" spans="2:6" x14ac:dyDescent="0.2">
      <c r="B228" s="197" t="s">
        <v>601</v>
      </c>
      <c r="C228" s="197" t="s">
        <v>602</v>
      </c>
      <c r="E228" s="1"/>
      <c r="F228" s="1"/>
    </row>
    <row r="229" spans="2:6" x14ac:dyDescent="0.2">
      <c r="B229" s="197"/>
      <c r="C229" s="1"/>
      <c r="E229" s="1"/>
      <c r="F229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2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4"/>
  <sheetViews>
    <sheetView topLeftCell="A139" zoomScale="60" zoomScaleNormal="100" workbookViewId="0">
      <selection activeCell="B179" sqref="B179:F184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3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3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95" customHeight="1" x14ac:dyDescent="0.3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ht="10.5" x14ac:dyDescent="0.25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ht="10.5" x14ac:dyDescent="0.25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ht="9.9499999999999993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ht="9.9499999999999993" x14ac:dyDescent="0.2">
      <c r="A11" s="16">
        <v>1121</v>
      </c>
      <c r="B11" s="14" t="s">
        <v>119</v>
      </c>
      <c r="C11" s="144">
        <v>0</v>
      </c>
    </row>
    <row r="12" spans="1:8" ht="9.9499999999999993" x14ac:dyDescent="0.2">
      <c r="C12" s="144"/>
    </row>
    <row r="13" spans="1:8" ht="10.5" x14ac:dyDescent="0.25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ht="10.5" x14ac:dyDescent="0.25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ht="9.9499999999999993" x14ac:dyDescent="0.2">
      <c r="A15" s="16">
        <v>1122</v>
      </c>
      <c r="B15" s="14" t="s">
        <v>121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  <c r="H15" s="14" t="str">
        <f>+IF(OR(C15&lt;&gt;0,C16&lt;&gt;0),"","SIN INFORMACIÓN QUE REVELAR")</f>
        <v>SIN INFORMACIÓN QUE REVELAR</v>
      </c>
    </row>
    <row r="16" spans="1:8" ht="9.9499999999999993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ht="9.9499999999999993" x14ac:dyDescent="0.2">
      <c r="C17" s="144"/>
      <c r="D17" s="144"/>
      <c r="E17" s="144"/>
      <c r="F17" s="144"/>
      <c r="G17" s="144"/>
    </row>
    <row r="18" spans="1:8" ht="10.5" x14ac:dyDescent="0.25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ht="9.9499999999999993" x14ac:dyDescent="0.2">
      <c r="A20" s="16">
        <v>1123</v>
      </c>
      <c r="B20" s="14" t="s">
        <v>128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ht="9.9499999999999993" x14ac:dyDescent="0.2">
      <c r="A23" s="16">
        <v>1129</v>
      </c>
      <c r="B23" s="14" t="s">
        <v>483</v>
      </c>
      <c r="C23" s="144">
        <v>1626</v>
      </c>
      <c r="D23" s="144">
        <v>1626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ht="9.9499999999999993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ht="9.9499999999999993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ht="10.5" x14ac:dyDescent="0.25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ht="9.9499999999999993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ht="10.5" x14ac:dyDescent="0.25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ht="10.5" x14ac:dyDescent="0.25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ht="9.9499999999999993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ht="9.9499999999999993" x14ac:dyDescent="0.2">
      <c r="A52" s="16">
        <v>1214</v>
      </c>
      <c r="B52" s="14" t="s">
        <v>147</v>
      </c>
      <c r="C52" s="144">
        <v>0</v>
      </c>
    </row>
    <row r="53" spans="1:10" ht="9.9499999999999993" x14ac:dyDescent="0.2">
      <c r="C53" s="144"/>
    </row>
    <row r="54" spans="1:10" ht="10.5" x14ac:dyDescent="0.25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ht="9.9499999999999993" x14ac:dyDescent="0.2">
      <c r="A56" s="16">
        <v>1230</v>
      </c>
      <c r="B56" s="14" t="s">
        <v>149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ht="9.9499999999999993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ht="9.9499999999999993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ht="9.9499999999999993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ht="9.9499999999999993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ht="9.9499999999999993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ht="9.9499999999999993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ht="9.9499999999999993" x14ac:dyDescent="0.2">
      <c r="A64" s="16">
        <v>1240</v>
      </c>
      <c r="B64" s="14" t="s">
        <v>157</v>
      </c>
      <c r="C64" s="144">
        <f>SUM(C65:C72)</f>
        <v>921266.09000000008</v>
      </c>
      <c r="D64" s="144">
        <f t="shared" ref="D64:E64" si="0">SUM(D65:D72)</f>
        <v>9156.25</v>
      </c>
      <c r="E64" s="144">
        <f t="shared" si="0"/>
        <v>9156.25</v>
      </c>
    </row>
    <row r="65" spans="1:9" x14ac:dyDescent="0.2">
      <c r="A65" s="16">
        <v>1241</v>
      </c>
      <c r="B65" s="14" t="s">
        <v>158</v>
      </c>
      <c r="C65" s="144">
        <v>481766.08</v>
      </c>
      <c r="D65" s="144">
        <v>0</v>
      </c>
      <c r="E65" s="144">
        <v>0</v>
      </c>
    </row>
    <row r="66" spans="1:9" ht="9.9499999999999993" x14ac:dyDescent="0.2">
      <c r="A66" s="16">
        <v>1242</v>
      </c>
      <c r="B66" s="14" t="s">
        <v>159</v>
      </c>
      <c r="C66" s="144">
        <v>0</v>
      </c>
      <c r="D66" s="144">
        <v>0</v>
      </c>
      <c r="E66" s="144">
        <v>0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439500.01</v>
      </c>
      <c r="D68" s="144">
        <v>9156.25</v>
      </c>
      <c r="E68" s="144">
        <v>9156.25</v>
      </c>
    </row>
    <row r="69" spans="1:9" ht="9.9499999999999993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ht="9.9499999999999993" x14ac:dyDescent="0.2">
      <c r="A70" s="16">
        <v>1246</v>
      </c>
      <c r="B70" s="14" t="s">
        <v>163</v>
      </c>
      <c r="C70" s="144">
        <v>0</v>
      </c>
      <c r="D70" s="144">
        <v>0</v>
      </c>
      <c r="E70" s="144">
        <v>0</v>
      </c>
    </row>
    <row r="71" spans="1:9" ht="9.9499999999999993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ht="10.5" x14ac:dyDescent="0.25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ht="9.9499999999999993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ht="9.9499999999999993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ht="9.9499999999999993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ht="9.9499999999999993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ht="9.9499999999999993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ht="9.9499999999999993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ht="9.9499999999999993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ht="9.9499999999999993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ht="9.9499999999999993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ht="9.9499999999999993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ht="9.9499999999999993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ht="10.5" x14ac:dyDescent="0.25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ht="10.5" x14ac:dyDescent="0.25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9.9499999999999993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ht="9.9499999999999993" x14ac:dyDescent="0.2">
      <c r="C95" s="144"/>
    </row>
    <row r="96" spans="1:8" ht="10.5" x14ac:dyDescent="0.25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ht="9.9499999999999993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ht="9.9499999999999993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ht="9.9499999999999993" x14ac:dyDescent="0.2">
      <c r="A105" s="16">
        <v>1292</v>
      </c>
      <c r="B105" s="14" t="s">
        <v>186</v>
      </c>
      <c r="C105" s="144">
        <v>0</v>
      </c>
    </row>
    <row r="106" spans="1:8" ht="9.9499999999999993" x14ac:dyDescent="0.2">
      <c r="A106" s="16">
        <v>1293</v>
      </c>
      <c r="B106" s="14" t="s">
        <v>187</v>
      </c>
      <c r="C106" s="144">
        <v>0</v>
      </c>
    </row>
    <row r="107" spans="1:8" ht="9.9499999999999993" x14ac:dyDescent="0.2">
      <c r="C107" s="144"/>
    </row>
    <row r="108" spans="1:8" ht="10.5" x14ac:dyDescent="0.25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ht="9.9499999999999993" x14ac:dyDescent="0.2">
      <c r="A110" s="16">
        <v>2110</v>
      </c>
      <c r="B110" s="14" t="s">
        <v>189</v>
      </c>
      <c r="C110" s="144">
        <f>SUM(C111:C119)</f>
        <v>173912.78</v>
      </c>
      <c r="D110" s="144">
        <f>SUM(D111:D119)</f>
        <v>173912.78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9.9499999999999993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ht="9.9499999999999993" x14ac:dyDescent="0.2">
      <c r="A112" s="16">
        <v>2112</v>
      </c>
      <c r="B112" s="14" t="s">
        <v>191</v>
      </c>
      <c r="C112" s="144">
        <v>161749.96</v>
      </c>
      <c r="D112" s="144">
        <f t="shared" ref="D112:D119" si="1">C112</f>
        <v>161749.96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ht="9.9499999999999993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ht="9.9499999999999993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ht="9.9499999999999993" x14ac:dyDescent="0.2">
      <c r="A117" s="16">
        <v>2117</v>
      </c>
      <c r="B117" s="14" t="s">
        <v>196</v>
      </c>
      <c r="C117" s="144">
        <v>12162.82</v>
      </c>
      <c r="D117" s="144">
        <f t="shared" si="1"/>
        <v>12162.82</v>
      </c>
      <c r="E117" s="144">
        <v>0</v>
      </c>
      <c r="F117" s="144">
        <v>0</v>
      </c>
      <c r="G117" s="144">
        <v>0</v>
      </c>
    </row>
    <row r="118" spans="1:8" ht="9.9499999999999993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ht="9.9499999999999993" x14ac:dyDescent="0.2">
      <c r="A119" s="16">
        <v>2119</v>
      </c>
      <c r="B119" s="14" t="s">
        <v>198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ht="9.9499999999999993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ht="9.9499999999999993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ht="9.9499999999999993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ht="10.5" x14ac:dyDescent="0.25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ht="9.9499999999999993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ht="9.9499999999999993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ht="10.5" x14ac:dyDescent="0.25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ht="9.9499999999999993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ht="9.9499999999999993" x14ac:dyDescent="0.2">
      <c r="A145" s="16">
        <v>2151</v>
      </c>
      <c r="B145" s="14" t="s">
        <v>562</v>
      </c>
      <c r="C145" s="144">
        <v>0</v>
      </c>
    </row>
    <row r="146" spans="1:5" ht="9.9499999999999993" x14ac:dyDescent="0.2">
      <c r="A146" s="16">
        <v>2152</v>
      </c>
      <c r="B146" s="14" t="s">
        <v>563</v>
      </c>
      <c r="C146" s="144">
        <v>0</v>
      </c>
    </row>
    <row r="147" spans="1:5" ht="9.9499999999999993" x14ac:dyDescent="0.2">
      <c r="A147" s="16">
        <v>2159</v>
      </c>
      <c r="B147" s="14" t="s">
        <v>217</v>
      </c>
      <c r="C147" s="144">
        <v>0</v>
      </c>
    </row>
    <row r="148" spans="1:5" ht="9.9499999999999993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ht="9.9499999999999993" x14ac:dyDescent="0.2">
      <c r="A150" s="16">
        <v>2242</v>
      </c>
      <c r="B150" s="14" t="s">
        <v>221</v>
      </c>
      <c r="C150" s="144">
        <v>0</v>
      </c>
    </row>
    <row r="151" spans="1:5" ht="9.9499999999999993" x14ac:dyDescent="0.2">
      <c r="A151" s="16">
        <v>2249</v>
      </c>
      <c r="B151" s="14" t="s">
        <v>222</v>
      </c>
      <c r="C151" s="144">
        <v>0</v>
      </c>
    </row>
    <row r="153" spans="1:5" ht="10.5" x14ac:dyDescent="0.25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ht="9.9499999999999993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ht="9.9499999999999993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ht="9.9499999999999993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ht="9.9499999999999993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ht="9.9499999999999993" x14ac:dyDescent="0.2">
      <c r="A164" s="117"/>
      <c r="B164" s="117"/>
      <c r="C164" s="117"/>
      <c r="D164" s="117"/>
      <c r="E164" s="117"/>
    </row>
    <row r="165" spans="1:5" ht="10.5" x14ac:dyDescent="0.25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ht="9.9499999999999993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ht="9.9499999999999993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ht="9.9499999999999993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ht="9.9499999999999993" x14ac:dyDescent="0.2">
      <c r="A171" s="117"/>
      <c r="B171" s="117"/>
      <c r="C171" s="146"/>
      <c r="D171" s="117"/>
      <c r="E171" s="117"/>
    </row>
    <row r="172" spans="1:5" ht="9.9499999999999993" x14ac:dyDescent="0.2">
      <c r="A172" s="117"/>
      <c r="B172" s="117"/>
      <c r="C172" s="117"/>
      <c r="D172" s="117"/>
      <c r="E172" s="117"/>
    </row>
    <row r="173" spans="1:5" ht="9.9499999999999993" x14ac:dyDescent="0.2">
      <c r="A173" s="117"/>
      <c r="B173" s="117" t="s">
        <v>518</v>
      </c>
      <c r="C173" s="117"/>
      <c r="D173" s="117"/>
      <c r="E173" s="117"/>
    </row>
    <row r="180" spans="2:6" x14ac:dyDescent="0.2">
      <c r="B180" s="197"/>
      <c r="C180" s="197"/>
      <c r="D180" s="1"/>
      <c r="E180" s="1"/>
      <c r="F180" s="1"/>
    </row>
    <row r="181" spans="2:6" x14ac:dyDescent="0.2">
      <c r="B181" s="197" t="s">
        <v>598</v>
      </c>
      <c r="C181" s="1"/>
      <c r="D181" s="197" t="s">
        <v>598</v>
      </c>
      <c r="E181" s="1"/>
      <c r="F181" s="1"/>
    </row>
    <row r="182" spans="2:6" x14ac:dyDescent="0.2">
      <c r="B182" s="197" t="s">
        <v>599</v>
      </c>
      <c r="C182" s="1"/>
      <c r="D182" s="197" t="s">
        <v>600</v>
      </c>
      <c r="E182" s="1"/>
      <c r="F182" s="1"/>
    </row>
    <row r="183" spans="2:6" x14ac:dyDescent="0.2">
      <c r="B183" s="197" t="s">
        <v>601</v>
      </c>
      <c r="C183" s="1"/>
      <c r="D183" s="197" t="s">
        <v>602</v>
      </c>
      <c r="E183" s="1"/>
      <c r="F183" s="1"/>
    </row>
    <row r="184" spans="2:6" x14ac:dyDescent="0.2">
      <c r="B184" s="197"/>
      <c r="C184" s="197"/>
      <c r="D184" s="1"/>
      <c r="E184" s="1"/>
      <c r="F184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opLeftCell="A11" workbookViewId="0">
      <selection activeCell="B35" sqref="B35:G3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107</v>
      </c>
      <c r="B7" s="24"/>
      <c r="C7" s="24"/>
      <c r="D7" s="24"/>
      <c r="E7" s="24"/>
    </row>
    <row r="8" spans="1:5" ht="10.5" x14ac:dyDescent="0.25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ht="9.9499999999999993" x14ac:dyDescent="0.2">
      <c r="A9" s="26">
        <v>3110</v>
      </c>
      <c r="B9" s="22" t="s">
        <v>253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ht="9.9499999999999993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ht="10.5" x14ac:dyDescent="0.25">
      <c r="A13" s="24" t="s">
        <v>108</v>
      </c>
      <c r="B13" s="24"/>
      <c r="C13" s="24"/>
      <c r="D13" s="24"/>
      <c r="E13" s="24"/>
    </row>
    <row r="14" spans="1:5" ht="10.5" x14ac:dyDescent="0.25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ht="9.9499999999999993" x14ac:dyDescent="0.2">
      <c r="A15" s="26">
        <v>3210</v>
      </c>
      <c r="B15" s="22" t="s">
        <v>387</v>
      </c>
      <c r="C15" s="147">
        <v>1396474.23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ht="9.9499999999999993" x14ac:dyDescent="0.2">
      <c r="A16" s="26">
        <v>3220</v>
      </c>
      <c r="B16" s="22" t="s">
        <v>388</v>
      </c>
      <c r="C16" s="147">
        <v>0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ht="9.9499999999999993" x14ac:dyDescent="0.2">
      <c r="A22" s="26">
        <v>3240</v>
      </c>
      <c r="B22" s="22" t="s">
        <v>394</v>
      </c>
      <c r="C22" s="147">
        <f>SUM(C23:C25)</f>
        <v>0</v>
      </c>
    </row>
    <row r="23" spans="1:5" ht="9.9499999999999993" x14ac:dyDescent="0.2">
      <c r="A23" s="26">
        <v>3241</v>
      </c>
      <c r="B23" s="22" t="s">
        <v>395</v>
      </c>
      <c r="C23" s="147">
        <v>0</v>
      </c>
    </row>
    <row r="24" spans="1:5" ht="9.9499999999999993" x14ac:dyDescent="0.2">
      <c r="A24" s="26">
        <v>3242</v>
      </c>
      <c r="B24" s="22" t="s">
        <v>396</v>
      </c>
      <c r="C24" s="147">
        <v>0</v>
      </c>
    </row>
    <row r="25" spans="1:5" ht="9.9499999999999993" x14ac:dyDescent="0.2">
      <c r="A25" s="26">
        <v>3243</v>
      </c>
      <c r="B25" s="22" t="s">
        <v>397</v>
      </c>
      <c r="C25" s="147">
        <v>0</v>
      </c>
    </row>
    <row r="26" spans="1:5" ht="9.9499999999999993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ht="9.9499999999999993" x14ac:dyDescent="0.2">
      <c r="A28" s="26">
        <v>3252</v>
      </c>
      <c r="B28" s="22" t="s">
        <v>400</v>
      </c>
      <c r="C28" s="147">
        <v>0</v>
      </c>
    </row>
    <row r="29" spans="1:5" ht="9.9499999999999993" x14ac:dyDescent="0.2">
      <c r="A29" s="26">
        <v>3253</v>
      </c>
      <c r="B29" s="22" t="s">
        <v>595</v>
      </c>
      <c r="C29" s="147">
        <v>0</v>
      </c>
    </row>
    <row r="30" spans="1:5" ht="9.9499999999999993" x14ac:dyDescent="0.2">
      <c r="B30" s="22" t="s">
        <v>518</v>
      </c>
    </row>
    <row r="35" spans="2:7" x14ac:dyDescent="0.2">
      <c r="B35" s="197"/>
      <c r="C35" s="197"/>
      <c r="D35" s="1"/>
      <c r="E35" s="1"/>
      <c r="F35" s="1"/>
      <c r="G35" s="1"/>
    </row>
    <row r="36" spans="2:7" x14ac:dyDescent="0.2">
      <c r="B36" s="197" t="s">
        <v>598</v>
      </c>
      <c r="C36" s="1"/>
      <c r="D36" s="197" t="s">
        <v>598</v>
      </c>
      <c r="E36" s="1"/>
      <c r="F36" s="1"/>
      <c r="G36" s="1"/>
    </row>
    <row r="37" spans="2:7" x14ac:dyDescent="0.2">
      <c r="B37" s="197" t="s">
        <v>599</v>
      </c>
      <c r="C37" s="1"/>
      <c r="D37" s="197" t="s">
        <v>600</v>
      </c>
      <c r="E37" s="1"/>
      <c r="F37" s="1"/>
      <c r="G37" s="1"/>
    </row>
    <row r="38" spans="2:7" x14ac:dyDescent="0.2">
      <c r="B38" s="197" t="s">
        <v>601</v>
      </c>
      <c r="C38" s="1"/>
      <c r="D38" s="197" t="s">
        <v>602</v>
      </c>
      <c r="E38" s="1"/>
      <c r="F38" s="1"/>
      <c r="G38" s="1"/>
    </row>
    <row r="39" spans="2:7" x14ac:dyDescent="0.2">
      <c r="B39" s="197"/>
      <c r="C39" s="197"/>
      <c r="D39" s="1"/>
      <c r="E39" s="1"/>
      <c r="F39" s="1"/>
      <c r="G39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0"/>
  <sheetViews>
    <sheetView topLeftCell="A64" zoomScaleNormal="100" workbookViewId="0">
      <selection activeCell="B151" sqref="B15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3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3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35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95" customHeight="1" x14ac:dyDescent="0.35">
      <c r="A4" s="173" t="s">
        <v>516</v>
      </c>
      <c r="B4" s="173"/>
      <c r="C4" s="173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584</v>
      </c>
      <c r="B7" s="24"/>
      <c r="C7" s="24"/>
      <c r="D7" s="24"/>
      <c r="E7" s="137"/>
    </row>
    <row r="8" spans="1:5" ht="10.5" x14ac:dyDescent="0.25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ht="9.9499999999999993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656651.17000000004</v>
      </c>
      <c r="D10" s="147">
        <v>0</v>
      </c>
    </row>
    <row r="11" spans="1:5" ht="9.9499999999999993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ht="9.9499999999999993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ht="9.9499999999999993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ht="10.5" x14ac:dyDescent="0.25">
      <c r="A16" s="33">
        <v>1110</v>
      </c>
      <c r="B16" s="34" t="s">
        <v>519</v>
      </c>
      <c r="C16" s="148">
        <f>SUM(C9:C15)</f>
        <v>656651.17000000004</v>
      </c>
      <c r="D16" s="148">
        <f>SUM(D9:D15)</f>
        <v>0</v>
      </c>
    </row>
    <row r="19" spans="1:5" x14ac:dyDescent="0.2">
      <c r="A19" s="24" t="s">
        <v>585</v>
      </c>
      <c r="B19" s="24"/>
      <c r="C19" s="24"/>
      <c r="D19" s="24"/>
    </row>
    <row r="20" spans="1:5" ht="10.5" x14ac:dyDescent="0.25">
      <c r="A20" s="25" t="s">
        <v>86</v>
      </c>
      <c r="B20" s="25" t="s">
        <v>83</v>
      </c>
      <c r="C20" s="81">
        <v>2025</v>
      </c>
      <c r="D20" s="81">
        <v>2024</v>
      </c>
    </row>
    <row r="21" spans="1:5" ht="10.5" x14ac:dyDescent="0.25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ht="9.9499999999999993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ht="9.9499999999999993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ht="9.9499999999999993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ht="9.9499999999999993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ht="9.9499999999999993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ht="9.9499999999999993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ht="10.5" x14ac:dyDescent="0.25">
      <c r="A29" s="33">
        <v>1240</v>
      </c>
      <c r="B29" s="34" t="s">
        <v>157</v>
      </c>
      <c r="C29" s="148">
        <f>SUM(C30:C37)</f>
        <v>921266.09000000008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481766.08</v>
      </c>
      <c r="D30" s="147">
        <v>0</v>
      </c>
    </row>
    <row r="31" spans="1:5" ht="9.9499999999999993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439500.01</v>
      </c>
      <c r="D33" s="147">
        <v>0</v>
      </c>
    </row>
    <row r="34" spans="1:5" ht="9.9499999999999993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ht="9.9499999999999993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ht="9.9499999999999993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ht="10.5" x14ac:dyDescent="0.25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ht="9.9499999999999993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ht="9.9499999999999993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ht="9.9499999999999993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ht="9.9499999999999993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ht="9.9499999999999993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921266.09000000008</v>
      </c>
      <c r="D44" s="148">
        <f>D21+D29+D38</f>
        <v>0</v>
      </c>
    </row>
    <row r="45" spans="1:5" ht="9.9499999999999993" x14ac:dyDescent="0.2">
      <c r="E45" s="136"/>
    </row>
    <row r="46" spans="1:5" ht="10.5" x14ac:dyDescent="0.25">
      <c r="A46" s="24" t="s">
        <v>586</v>
      </c>
      <c r="B46" s="24"/>
      <c r="C46" s="24"/>
      <c r="D46" s="24"/>
      <c r="E46" s="137"/>
    </row>
    <row r="47" spans="1:5" ht="10.5" x14ac:dyDescent="0.25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ht="10.5" x14ac:dyDescent="0.25">
      <c r="A48" s="33">
        <v>3210</v>
      </c>
      <c r="B48" s="34" t="s">
        <v>521</v>
      </c>
      <c r="C48" s="148">
        <v>1396474.23</v>
      </c>
      <c r="D48" s="148">
        <v>0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ht="10.5" x14ac:dyDescent="0.25">
      <c r="A49" s="26"/>
      <c r="B49" s="82" t="s">
        <v>510</v>
      </c>
      <c r="C49" s="148">
        <f>C54+C66+C94+C97+C50</f>
        <v>19725.66</v>
      </c>
      <c r="D49" s="148">
        <f>D54+D66+D94+D97+D50</f>
        <v>0</v>
      </c>
    </row>
    <row r="50" spans="1:4" ht="10.5" x14ac:dyDescent="0.25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ht="10.5" x14ac:dyDescent="0.25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ht="9.9499999999999993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ht="9.9499999999999993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ht="9.9499999999999993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ht="9.9499999999999993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ht="9.9499999999999993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ht="10.5" x14ac:dyDescent="0.25">
      <c r="A66" s="33">
        <v>5500</v>
      </c>
      <c r="B66" s="34" t="s">
        <v>357</v>
      </c>
      <c r="C66" s="148">
        <f>C67+C76+C79+C85</f>
        <v>9156.25</v>
      </c>
      <c r="D66" s="148">
        <f>D67+D76+D79+D85</f>
        <v>0</v>
      </c>
    </row>
    <row r="67" spans="1:4" ht="9.9499999999999993" x14ac:dyDescent="0.2">
      <c r="A67" s="26">
        <v>5510</v>
      </c>
      <c r="B67" s="22" t="s">
        <v>358</v>
      </c>
      <c r="C67" s="147">
        <f>SUM(C68:C75)</f>
        <v>9156.25</v>
      </c>
      <c r="D67" s="147">
        <f>SUM(D68:D75)</f>
        <v>0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9156.25</v>
      </c>
      <c r="D72" s="147">
        <v>0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ht="9.9499999999999993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ht="9.9499999999999993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ht="9.9499999999999993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ht="9.9499999999999993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ht="9.9499999999999993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ht="9.9499999999999993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ht="9.9499999999999993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ht="9.9499999999999993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ht="9.9499999999999993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10569.41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10569.41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1416199.89</v>
      </c>
      <c r="D139" s="148">
        <f>D48+D49-D103-D106</f>
        <v>0</v>
      </c>
    </row>
    <row r="141" spans="1:4" x14ac:dyDescent="0.2">
      <c r="B141" s="22" t="s">
        <v>518</v>
      </c>
    </row>
    <row r="146" spans="2:7" x14ac:dyDescent="0.2">
      <c r="B146" s="197"/>
      <c r="C146" s="197"/>
      <c r="D146" s="1"/>
      <c r="E146" s="1"/>
      <c r="F146" s="1"/>
      <c r="G146" s="1"/>
    </row>
    <row r="147" spans="2:7" x14ac:dyDescent="0.2">
      <c r="B147" s="197" t="s">
        <v>598</v>
      </c>
      <c r="C147" s="1"/>
      <c r="D147" s="197" t="s">
        <v>598</v>
      </c>
      <c r="E147" s="1"/>
      <c r="F147" s="1"/>
      <c r="G147" s="1"/>
    </row>
    <row r="148" spans="2:7" x14ac:dyDescent="0.2">
      <c r="B148" s="197" t="s">
        <v>599</v>
      </c>
      <c r="C148" s="1"/>
      <c r="D148" s="197" t="s">
        <v>600</v>
      </c>
      <c r="E148" s="1"/>
      <c r="F148" s="1"/>
      <c r="G148" s="1"/>
    </row>
    <row r="149" spans="2:7" x14ac:dyDescent="0.2">
      <c r="B149" s="197" t="s">
        <v>601</v>
      </c>
      <c r="C149" s="1"/>
      <c r="D149" s="197" t="s">
        <v>602</v>
      </c>
      <c r="E149" s="1"/>
      <c r="F149" s="1"/>
      <c r="G149" s="1"/>
    </row>
    <row r="150" spans="2:7" x14ac:dyDescent="0.2">
      <c r="B150" s="197"/>
      <c r="C150" s="197"/>
      <c r="D150" s="1"/>
      <c r="E150" s="1"/>
      <c r="F150" s="1"/>
      <c r="G150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workbookViewId="0">
      <selection activeCell="B28" sqref="B28:G32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35">
      <c r="A3" s="177" t="s">
        <v>597</v>
      </c>
      <c r="B3" s="178"/>
      <c r="C3" s="179"/>
    </row>
    <row r="4" spans="1:3" s="31" customFormat="1" ht="18" customHeight="1" x14ac:dyDescent="0.25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13073293.029999999</v>
      </c>
    </row>
    <row r="7" spans="1:3" ht="10.5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ht="9.9499999999999993" x14ac:dyDescent="0.2">
      <c r="A15" s="46"/>
      <c r="B15" s="53"/>
      <c r="C15" s="54"/>
    </row>
    <row r="16" spans="1:3" ht="10.5" x14ac:dyDescent="0.2">
      <c r="A16" s="55" t="s">
        <v>592</v>
      </c>
      <c r="B16" s="47"/>
      <c r="C16" s="89">
        <f>SUM(C17:C19)</f>
        <v>0</v>
      </c>
    </row>
    <row r="17" spans="1:7" x14ac:dyDescent="0.2">
      <c r="A17" s="56">
        <v>3.1</v>
      </c>
      <c r="B17" s="50" t="s">
        <v>446</v>
      </c>
      <c r="C17" s="90">
        <v>0</v>
      </c>
    </row>
    <row r="18" spans="1:7" x14ac:dyDescent="0.2">
      <c r="A18" s="57">
        <v>3.2</v>
      </c>
      <c r="B18" s="50" t="s">
        <v>444</v>
      </c>
      <c r="C18" s="90">
        <v>0</v>
      </c>
    </row>
    <row r="19" spans="1:7" ht="9.9499999999999993" x14ac:dyDescent="0.2">
      <c r="A19" s="57">
        <v>3.3</v>
      </c>
      <c r="B19" s="52" t="s">
        <v>445</v>
      </c>
      <c r="C19" s="91">
        <v>0</v>
      </c>
    </row>
    <row r="20" spans="1:7" ht="9.9499999999999993" x14ac:dyDescent="0.2">
      <c r="A20" s="46"/>
      <c r="B20" s="58"/>
      <c r="C20" s="59"/>
    </row>
    <row r="21" spans="1:7" ht="10.5" x14ac:dyDescent="0.2">
      <c r="A21" s="60" t="s">
        <v>543</v>
      </c>
      <c r="B21" s="60"/>
      <c r="C21" s="88">
        <f>C6+C8-C16</f>
        <v>13073293.029999999</v>
      </c>
    </row>
    <row r="23" spans="1:7" ht="9.9499999999999993" x14ac:dyDescent="0.2">
      <c r="B23" s="30" t="s">
        <v>518</v>
      </c>
    </row>
    <row r="28" spans="1:7" x14ac:dyDescent="0.2">
      <c r="B28" s="197"/>
      <c r="C28" s="197"/>
      <c r="D28" s="1"/>
      <c r="E28" s="1"/>
      <c r="F28" s="1"/>
      <c r="G28" s="1"/>
    </row>
    <row r="29" spans="1:7" x14ac:dyDescent="0.2">
      <c r="B29" s="197" t="s">
        <v>598</v>
      </c>
      <c r="C29" s="1"/>
      <c r="D29" s="197" t="s">
        <v>598</v>
      </c>
      <c r="E29" s="1"/>
      <c r="F29" s="1"/>
      <c r="G29" s="1"/>
    </row>
    <row r="30" spans="1:7" x14ac:dyDescent="0.2">
      <c r="B30" s="197" t="s">
        <v>599</v>
      </c>
      <c r="C30" s="1"/>
      <c r="D30" s="197" t="s">
        <v>600</v>
      </c>
      <c r="E30" s="1"/>
      <c r="F30" s="1"/>
      <c r="G30" s="1"/>
    </row>
    <row r="31" spans="1:7" x14ac:dyDescent="0.2">
      <c r="B31" s="197" t="s">
        <v>601</v>
      </c>
      <c r="C31" s="1"/>
      <c r="D31" s="197" t="s">
        <v>602</v>
      </c>
      <c r="E31" s="1"/>
      <c r="F31" s="1"/>
      <c r="G31" s="1"/>
    </row>
    <row r="32" spans="1:7" x14ac:dyDescent="0.2">
      <c r="B32" s="197"/>
      <c r="C32" s="197"/>
      <c r="D32" s="1"/>
      <c r="E32" s="1"/>
      <c r="F32" s="1"/>
      <c r="G3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76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13" workbookViewId="0">
      <selection activeCell="B49" sqref="B49:G53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ht="10.5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ht="10.5" x14ac:dyDescent="0.2">
      <c r="A6" s="70" t="s">
        <v>448</v>
      </c>
      <c r="B6" s="45"/>
      <c r="C6" s="92">
        <v>12588928.640000001</v>
      </c>
    </row>
    <row r="7" spans="1:3" ht="10.5" x14ac:dyDescent="0.2">
      <c r="A7" s="64"/>
      <c r="B7" s="47"/>
      <c r="C7" s="65"/>
    </row>
    <row r="8" spans="1:3" ht="10.5" x14ac:dyDescent="0.2">
      <c r="A8" s="55" t="s">
        <v>449</v>
      </c>
      <c r="B8" s="66"/>
      <c r="C8" s="89">
        <f>SUM(C9:C29)</f>
        <v>921266.09000000008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481766.08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439500.01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9156.25</v>
      </c>
    </row>
    <row r="32" spans="1:3" x14ac:dyDescent="0.2">
      <c r="A32" s="76" t="s">
        <v>470</v>
      </c>
      <c r="B32" s="63" t="s">
        <v>358</v>
      </c>
      <c r="C32" s="93">
        <v>9156.25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11676818.800000001</v>
      </c>
    </row>
    <row r="42" spans="1:3" x14ac:dyDescent="0.2">
      <c r="B42" s="30" t="s">
        <v>518</v>
      </c>
    </row>
    <row r="49" spans="2:7" x14ac:dyDescent="0.2">
      <c r="B49" s="197"/>
      <c r="C49" s="197"/>
      <c r="D49" s="1"/>
      <c r="E49" s="1"/>
      <c r="F49" s="1"/>
      <c r="G49" s="1"/>
    </row>
    <row r="50" spans="2:7" x14ac:dyDescent="0.2">
      <c r="B50" s="197" t="s">
        <v>598</v>
      </c>
      <c r="C50" s="1"/>
      <c r="D50" s="197" t="s">
        <v>598</v>
      </c>
      <c r="E50" s="1"/>
      <c r="F50" s="1"/>
      <c r="G50" s="1"/>
    </row>
    <row r="51" spans="2:7" x14ac:dyDescent="0.2">
      <c r="B51" s="197" t="s">
        <v>599</v>
      </c>
      <c r="C51" s="1"/>
      <c r="D51" s="197" t="s">
        <v>600</v>
      </c>
      <c r="E51" s="1"/>
      <c r="F51" s="1"/>
      <c r="G51" s="1"/>
    </row>
    <row r="52" spans="2:7" x14ac:dyDescent="0.2">
      <c r="B52" s="197" t="s">
        <v>601</v>
      </c>
      <c r="C52" s="1"/>
      <c r="D52" s="197" t="s">
        <v>602</v>
      </c>
      <c r="E52" s="1"/>
      <c r="F52" s="1"/>
      <c r="G52" s="1"/>
    </row>
    <row r="53" spans="2:7" x14ac:dyDescent="0.2">
      <c r="B53" s="197"/>
      <c r="C53" s="197"/>
      <c r="D53" s="1"/>
      <c r="E53" s="1"/>
      <c r="F53" s="1"/>
      <c r="G5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zoomScale="78" workbookViewId="0">
      <selection activeCell="B63" sqref="B63:F69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5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ht="10.5" x14ac:dyDescent="0.25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ht="10.5" x14ac:dyDescent="0.25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ht="10.5" x14ac:dyDescent="0.25">
      <c r="A9" s="33">
        <v>7000</v>
      </c>
      <c r="B9" s="34" t="s">
        <v>80</v>
      </c>
    </row>
    <row r="10" spans="1:10" ht="9.9499999999999993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ht="9.9499999999999993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ht="9.9499999999999993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ht="9.9499999999999993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ht="9.9499999999999993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ht="9.9499999999999993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ht="9.9499999999999993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ht="9.9499999999999993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ht="9.9499999999999993" x14ac:dyDescent="0.2">
      <c r="C36" s="147"/>
      <c r="D36" s="147"/>
      <c r="E36" s="147"/>
      <c r="F36" s="147"/>
    </row>
    <row r="37" spans="1:6" s="34" customFormat="1" ht="10.5" x14ac:dyDescent="0.25">
      <c r="A37" s="33">
        <v>8000</v>
      </c>
      <c r="B37" s="34" t="s">
        <v>53</v>
      </c>
    </row>
    <row r="38" spans="1:6" ht="9.9499999999999993" x14ac:dyDescent="0.2">
      <c r="C38" s="27"/>
      <c r="D38" s="27"/>
      <c r="E38" s="27"/>
      <c r="F38" s="27"/>
    </row>
    <row r="39" spans="1:6" ht="10.5" x14ac:dyDescent="0.2">
      <c r="B39" s="193" t="s">
        <v>547</v>
      </c>
      <c r="C39" s="193"/>
      <c r="D39" s="27"/>
      <c r="E39" s="27"/>
      <c r="F39" s="27"/>
    </row>
    <row r="40" spans="1:6" ht="10.5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6" x14ac:dyDescent="0.2">
      <c r="B49" s="131" t="s">
        <v>406</v>
      </c>
      <c r="C49" s="130">
        <f>H1</f>
        <v>2025</v>
      </c>
    </row>
    <row r="50" spans="1:6" x14ac:dyDescent="0.2">
      <c r="A50" s="22">
        <v>8210</v>
      </c>
      <c r="B50" s="103" t="s">
        <v>47</v>
      </c>
      <c r="C50" s="161">
        <v>0</v>
      </c>
    </row>
    <row r="51" spans="1:6" x14ac:dyDescent="0.2">
      <c r="A51" s="22">
        <v>8220</v>
      </c>
      <c r="B51" s="103" t="s">
        <v>46</v>
      </c>
      <c r="C51" s="161">
        <v>0</v>
      </c>
    </row>
    <row r="52" spans="1:6" x14ac:dyDescent="0.2">
      <c r="A52" s="22">
        <v>8230</v>
      </c>
      <c r="B52" s="103" t="s">
        <v>594</v>
      </c>
      <c r="C52" s="161">
        <v>0</v>
      </c>
    </row>
    <row r="53" spans="1:6" x14ac:dyDescent="0.2">
      <c r="A53" s="22">
        <v>8240</v>
      </c>
      <c r="B53" s="103" t="s">
        <v>45</v>
      </c>
      <c r="C53" s="161">
        <v>0</v>
      </c>
    </row>
    <row r="54" spans="1:6" x14ac:dyDescent="0.2">
      <c r="A54" s="22">
        <v>8250</v>
      </c>
      <c r="B54" s="103" t="s">
        <v>44</v>
      </c>
      <c r="C54" s="161">
        <v>0</v>
      </c>
    </row>
    <row r="55" spans="1:6" x14ac:dyDescent="0.2">
      <c r="A55" s="22">
        <v>8260</v>
      </c>
      <c r="B55" s="103" t="s">
        <v>43</v>
      </c>
      <c r="C55" s="161">
        <v>0</v>
      </c>
    </row>
    <row r="56" spans="1:6" x14ac:dyDescent="0.2">
      <c r="A56" s="22">
        <v>8270</v>
      </c>
      <c r="B56" s="103" t="s">
        <v>42</v>
      </c>
      <c r="C56" s="161">
        <v>0</v>
      </c>
    </row>
    <row r="58" spans="1:6" x14ac:dyDescent="0.2">
      <c r="B58" s="14" t="s">
        <v>518</v>
      </c>
    </row>
    <row r="64" spans="1:6" x14ac:dyDescent="0.2">
      <c r="B64" s="197"/>
      <c r="C64" s="197"/>
      <c r="D64" s="1"/>
      <c r="E64" s="1"/>
      <c r="F64" s="1"/>
    </row>
    <row r="65" spans="2:6" x14ac:dyDescent="0.2">
      <c r="B65" s="197" t="s">
        <v>598</v>
      </c>
      <c r="C65" s="1"/>
      <c r="D65" s="197" t="s">
        <v>598</v>
      </c>
      <c r="E65" s="1"/>
      <c r="F65" s="1"/>
    </row>
    <row r="66" spans="2:6" x14ac:dyDescent="0.2">
      <c r="B66" s="197" t="s">
        <v>599</v>
      </c>
      <c r="C66" s="1"/>
      <c r="D66" s="197" t="s">
        <v>600</v>
      </c>
      <c r="E66" s="1"/>
      <c r="F66" s="1"/>
    </row>
    <row r="67" spans="2:6" x14ac:dyDescent="0.2">
      <c r="B67" s="197" t="s">
        <v>601</v>
      </c>
      <c r="C67" s="1"/>
      <c r="D67" s="197" t="s">
        <v>602</v>
      </c>
      <c r="E67" s="1"/>
      <c r="F67" s="1"/>
    </row>
    <row r="68" spans="2:6" x14ac:dyDescent="0.2">
      <c r="B68" s="197"/>
      <c r="C68" s="197"/>
      <c r="D68" s="1"/>
      <c r="E68" s="1"/>
      <c r="F68" s="1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2026-02-03T18:33:20Z</cp:lastPrinted>
  <dcterms:created xsi:type="dcterms:W3CDTF">2012-12-11T20:36:24Z</dcterms:created>
  <dcterms:modified xsi:type="dcterms:W3CDTF">2026-02-03T18:34:12Z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