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Terminados\"/>
    </mc:Choice>
  </mc:AlternateContent>
  <bookViews>
    <workbookView xWindow="0" yWindow="0" windowWidth="13065" windowHeight="3735" tabRatio="885" activeTab="2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3">CFG!$A$1:$G$60</definedName>
    <definedName name="_xlnm.Print_Area" localSheetId="2">COG!$A$1:$G$97</definedName>
    <definedName name="_xlnm.Print_Area" localSheetId="1">CTG!$A$1:$G$46</definedName>
    <definedName name="_xlnm.Print_Titles" localSheetId="2">COG!$1:$3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9" i="4" l="1"/>
  <c r="F20" i="4"/>
  <c r="E20" i="4"/>
  <c r="C20" i="4"/>
  <c r="B20" i="4"/>
  <c r="G19" i="4" l="1"/>
  <c r="D18" i="4"/>
  <c r="G18" i="4" s="1"/>
  <c r="F54" i="4" l="1"/>
  <c r="E54" i="4"/>
  <c r="C54" i="4"/>
  <c r="B54" i="4"/>
  <c r="D52" i="4"/>
  <c r="G52" i="4" s="1"/>
  <c r="D48" i="4"/>
  <c r="G48" i="4" s="1"/>
  <c r="D50" i="4"/>
  <c r="G50" i="4" s="1"/>
  <c r="D46" i="4"/>
  <c r="G46" i="4" s="1"/>
  <c r="D44" i="4"/>
  <c r="G44" i="4" s="1"/>
  <c r="D42" i="4"/>
  <c r="G42" i="4" s="1"/>
  <c r="D40" i="4"/>
  <c r="G40" i="4" s="1"/>
  <c r="D38" i="4"/>
  <c r="G38" i="4" s="1"/>
  <c r="F31" i="4"/>
  <c r="E31" i="4"/>
  <c r="D29" i="4"/>
  <c r="G29" i="4" s="1"/>
  <c r="D28" i="4"/>
  <c r="G28" i="4" s="1"/>
  <c r="D27" i="4"/>
  <c r="G27" i="4" s="1"/>
  <c r="D26" i="4"/>
  <c r="G26" i="4" s="1"/>
  <c r="C31" i="4"/>
  <c r="B31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0" i="4" s="1"/>
  <c r="D20" i="4"/>
  <c r="G54" i="4"/>
  <c r="D54" i="4"/>
  <c r="G31" i="4"/>
  <c r="D31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<sst xmlns="http://schemas.openxmlformats.org/spreadsheetml/2006/main" count="198" uniqueCount="146">
  <si>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</si>
  <si>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</si>
  <si>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</si>
  <si>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</si>
  <si>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</si>
  <si>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</si>
  <si>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</si>
  <si>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</si>
  <si>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</si>
  <si>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</si>
  <si>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</si>
  <si>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</si>
  <si>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</si>
  <si>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</si>
  <si>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</si>
  <si>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</si>
  <si>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</si>
  <si>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</si>
  <si>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</si>
  <si>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</si>
  <si>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</si>
  <si>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</si>
  <si>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</si>
  <si>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</si>
  <si>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</si>
  <si>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</si>
  <si>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</si>
  <si>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</si>
  <si>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</si>
  <si>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</si>
  <si>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</si>
  <si>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</si>
  <si>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</si>
  <si>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</si>
  <si>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</si>
  <si>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</si>
  <si>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</si>
  <si>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</si>
  <si>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</si>
  <si>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</si>
  <si>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</si>
  <si>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</si>
  <si>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</si>
  <si>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</si>
  <si>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</si>
  <si>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</si>
  <si>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</si>
  <si>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</si>
  <si>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</si>
  <si>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</si>
  <si>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</si>
  <si>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</si>
  <si>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</si>
  <si>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</si>
  <si>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</si>
  <si>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</si>
  <si>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</si>
  <si>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</si>
  <si>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</si>
  <si>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</si>
  <si>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</si>
  <si>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</si>
  <si>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</si>
  <si>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</si>
  <si>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</si>
  <si>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</si>
  <si>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</si>
  <si>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</si>
  <si>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</si>
  <si>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</si>
  <si>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</si>
  <si>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</si>
  <si>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</si>
  <si>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</si>
  <si>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</si>
  <si>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</si>
  <si>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</si>
  <si>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</si>
  <si>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</si>
  <si>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</si>
  <si>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</si>
  <si>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</si>
  <si>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</si>
  <si>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</si>
  <si>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</si>
  <si>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</si>
  <si>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</si>
  <si>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</si>
  <si>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</si>
  <si>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</si>
  <si>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</si>
  <si>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</si>
  <si>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</si>
  <si>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</si>
  <si>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</si>
  <si>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</si>
  <si>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</si>
  <si>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</si>
  <si>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</si>
  <si>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</si>
  <si>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</si>
  <si>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</si>
  <si>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</si>
  <si>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</si>
  <si>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</si>
  <si>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</si>
  <si>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</si>
  <si>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</si>
  <si>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</si>
  <si>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</si>
  <si>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</si>
  <si>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</si>
  <si>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</si>
  <si>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</si>
  <si>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</si>
  <si>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</si>
  <si>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</si>
  <si>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</si>
  <si>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</si>
  <si>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</si>
  <si>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</si>
  <si>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</si>
  <si>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</si>
  <si>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</si>
  <si>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</si>
  <si>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</si>
  <si>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</si>
  <si>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</si>
  <si>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 Guanajuato, Gto.
Estado Analítico del Ejercicio del Presupuesto de Egresos
Clasificación por Objeto del Gasto (Capítulo y Concepto)
Del 1 de Enero al 31 de Marzo de 2026
(Cifras en Pesos)</t>
  </si>
  <si>
    <t>Sistema para el Desarrollo Integral de la Familia de Guanajuato, Gto.
Estado Analítico del Ejercicio del Presupuesto de Egresos
Clasificación Económica (por Tipo de Gasto)
Del 1 de Enero al 31 de Marzo de 2026
(Cifras en Pesos)</t>
  </si>
  <si>
    <t>31120M13D010100 DIRECCION GENERAL</t>
  </si>
  <si>
    <t>31120M13D010200 UNIDAD MUNICIPAL DE REHA</t>
  </si>
  <si>
    <t>31120M13D010300 ASISTENCIA SOCIAL A POBL</t>
  </si>
  <si>
    <t>31120M13D010400 COORDINACION DE CENTROS</t>
  </si>
  <si>
    <t>31120M13D010500 CENTRO COLIBRI PROTECCIO</t>
  </si>
  <si>
    <t>31120M13D020100 DIRECCION ADMINISTRATIVA</t>
  </si>
  <si>
    <t>31120M13D020200 COORDINACION DE ESTANCIA</t>
  </si>
  <si>
    <t>31120M13D030100 DIRECCION OPERATIVA</t>
  </si>
  <si>
    <t>31120M13D030200 COMUNIDAD DIFERENTE</t>
  </si>
  <si>
    <t>31120M13D030300 ASISTENCIA ALIMENTARIA</t>
  </si>
  <si>
    <t>31120M13D030400 FORMANDO INFANCIAS LIBRE</t>
  </si>
  <si>
    <t>31120M13D030500 CENTRO DE ORIENTACION FA</t>
  </si>
  <si>
    <t>31120M13D030600 ATENCION PSICOLOGICA</t>
  </si>
  <si>
    <t>Sistema para el Desarrollo Integral de la Familia de Guanajuato, Gto.
Estado Analítico del Ejercicio del Presupuesto de Egresos
Clasificación Administrativa
Del 1 de Enero al 31 de Marzo de 2026
(Cifras en Pesos)</t>
  </si>
  <si>
    <t>Sistema para el Desarrollo Integral de la Familia de Guanajuato, Gto.
Estado Analítico del Ejercicio del Presupuesto de Egresos
Clasificación Funcional (Finalidad y Función)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</si>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</sst>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4" fontId="2" fillId="0" borderId="13" xfId="9" applyNumberFormat="1" applyFont="1" applyBorder="1" applyAlignment="1">
      <alignment horizontal="center" vertical="center" wrapText="1"/>
    </xf>
    <xf numFmtId="4" fontId="2" fillId="0" borderId="14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2" fillId="0" borderId="16" xfId="0" applyNumberFormat="1" applyFont="1" applyBorder="1" applyProtection="1">
      <protection locked="0"/>
    </xf>
    <xf numFmtId="4" fontId="2" fillId="0" borderId="17" xfId="0" applyNumberFormat="1" applyFont="1" applyBorder="1" applyProtection="1">
      <protection locked="0"/>
    </xf>
    <xf numFmtId="4" fontId="6" fillId="0" borderId="12" xfId="9" applyNumberFormat="1" applyFont="1" applyBorder="1" applyAlignment="1">
      <alignment horizontal="center" vertical="center" wrapText="1"/>
    </xf>
    <xf numFmtId="4" fontId="6" fillId="0" borderId="13" xfId="9" applyNumberFormat="1" applyFont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6" fillId="0" borderId="15" xfId="0" applyNumberFormat="1" applyFont="1" applyBorder="1" applyProtection="1"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6" fillId="0" borderId="18" xfId="9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wrapText="1" indent="1"/>
    </xf>
    <xf numFmtId="0" fontId="2" fillId="0" borderId="20" xfId="0" applyFont="1" applyBorder="1" applyAlignment="1">
      <alignment horizontal="left" wrapText="1" inden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 indent="1"/>
    </xf>
    <xf numFmtId="0" fontId="6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 indent="1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19" xfId="0" applyFont="1" applyBorder="1"/>
    <xf numFmtId="0" fontId="2" fillId="0" borderId="20" xfId="0" applyFont="1" applyBorder="1"/>
    <xf numFmtId="0" fontId="2" fillId="0" borderId="18" xfId="9" applyFont="1" applyBorder="1" applyAlignment="1">
      <alignment horizontal="left" vertical="center" indent="1"/>
    </xf>
    <xf numFmtId="0" fontId="2" fillId="0" borderId="19" xfId="0" applyFont="1" applyBorder="1" applyAlignment="1" applyProtection="1">
      <alignment horizontal="left" indent="1"/>
      <protection locked="0"/>
    </xf>
    <xf numFmtId="0" fontId="2" fillId="0" borderId="20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indent="1"/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0" fillId="0" borderId="19" xfId="0" applyBorder="1" applyAlignment="1" applyProtection="1">
      <alignment horizontal="left" wrapText="1" indent="1"/>
      <protection locked="0"/>
    </xf>
    <xf numFmtId="0" fontId="0" fillId="0" borderId="20" xfId="0" applyBorder="1" applyAlignment="1" applyProtection="1">
      <alignment horizontal="left" wrapText="1" inden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4" xfId="9" applyNumberFormat="1" applyFont="1" applyFill="1" applyBorder="1" applyAlignment="1" applyProtection="1">
      <alignment horizontal="center" vertical="center" wrapText="1"/>
      <protection locked="0"/>
    </xf>
    <xf numFmtId="4" fontId="6" fillId="2" borderId="5" xfId="9" applyNumberFormat="1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66</xdr:row>
      <xdr:rowOff>95250</xdr:rowOff>
    </xdr:from>
    <xdr:to>
      <xdr:col>6</xdr:col>
      <xdr:colOff>948849</xdr:colOff>
      <xdr:row>71</xdr:row>
      <xdr:rowOff>8817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2011025"/>
          <a:ext cx="10626249" cy="627942"/>
        </a:xfrm>
        <a:prstGeom prst="rect">
          <a:avLst/>
        </a:prstGeom>
      </xdr:spPr>
    </xdr:pic>
    <xdr:clientData/>
  </xdr:twoCellAnchor>
  <xdr:oneCellAnchor>
    <xdr:from>
      <xdr:col>0</xdr:col>
      <xdr:colOff>1962978</xdr:colOff>
      <xdr:row>26</xdr:row>
      <xdr:rowOff>74543</xdr:rowOff>
    </xdr:from>
    <xdr:ext cx="715645" cy="264560"/>
    <xdr:sp macro="" textlink="">
      <xdr:nvSpPr>
        <xdr:cNvPr id="3" name="CuadroTexto 2"/>
        <xdr:cNvSpPr txBox="1"/>
      </xdr:nvSpPr>
      <xdr:spPr>
        <a:xfrm>
          <a:off x="1962978" y="5673586"/>
          <a:ext cx="7156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No</a:t>
          </a:r>
          <a:r>
            <a:rPr lang="es-MX" sz="1100" baseline="0"/>
            <a:t> aplica</a:t>
          </a:r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42</xdr:row>
      <xdr:rowOff>37236</xdr:rowOff>
    </xdr:from>
    <xdr:to>
      <xdr:col>7</xdr:col>
      <xdr:colOff>228601</xdr:colOff>
      <xdr:row>46</xdr:row>
      <xdr:rowOff>11715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95845"/>
          <a:ext cx="9264926" cy="537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74542</xdr:colOff>
      <xdr:row>93</xdr:row>
      <xdr:rowOff>80563</xdr:rowOff>
    </xdr:from>
    <xdr:to>
      <xdr:col>7</xdr:col>
      <xdr:colOff>191641</xdr:colOff>
      <xdr:row>97</xdr:row>
      <xdr:rowOff>117956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65"/>
        <a:stretch/>
      </xdr:blipFill>
      <xdr:spPr>
        <a:xfrm>
          <a:off x="74542" y="14492621"/>
          <a:ext cx="10081714" cy="623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133350</xdr:rowOff>
    </xdr:from>
    <xdr:to>
      <xdr:col>6</xdr:col>
      <xdr:colOff>872649</xdr:colOff>
      <xdr:row>60</xdr:row>
      <xdr:rowOff>46917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10625"/>
          <a:ext cx="10626249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showGridLines="0" zoomScale="115" zoomScaleNormal="115" workbookViewId="0">
      <selection activeCell="J28" sqref="J28"/>
    </sheetView>
  </sheetViews>
  <sheetFormatPr baseColWidth="10" defaultColWidth="12" defaultRowHeight="11.25" x14ac:dyDescent="0.2"/>
  <cols>
    <col min="1" max="1" width="80.5" style="1" customWidth="1"/>
    <col min="2" max="7" width="18.33203125" style="8" customWidth="1"/>
    <col min="8" max="16384" width="12" style="1"/>
  </cols>
  <sheetData>
    <row r="1" spans="1:7" ht="62.25" customHeight="1" x14ac:dyDescent="0.2">
      <c r="A1" s="45" t="s">
        <v>143</v>
      </c>
      <c r="B1" s="46"/>
      <c r="C1" s="46"/>
      <c r="D1" s="46"/>
      <c r="E1" s="46"/>
      <c r="F1" s="46"/>
      <c r="G1" s="47"/>
    </row>
    <row r="2" spans="1:7" x14ac:dyDescent="0.2">
      <c r="A2" s="21"/>
      <c r="B2" s="52" t="s">
        <v>56</v>
      </c>
      <c r="C2" s="53"/>
      <c r="D2" s="53"/>
      <c r="E2" s="53"/>
      <c r="F2" s="54"/>
      <c r="G2" s="43" t="s">
        <v>55</v>
      </c>
    </row>
    <row r="3" spans="1:7" ht="24.95" customHeight="1" x14ac:dyDescent="0.2">
      <c r="A3" s="22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4"/>
    </row>
    <row r="4" spans="1:7" x14ac:dyDescent="0.2">
      <c r="A4" s="35"/>
      <c r="B4" s="9"/>
      <c r="C4" s="9"/>
      <c r="D4" s="9"/>
      <c r="E4" s="9"/>
      <c r="F4" s="9"/>
      <c r="G4" s="10"/>
    </row>
    <row r="5" spans="1:7" x14ac:dyDescent="0.2">
      <c r="A5" s="36" t="s">
        <v>130</v>
      </c>
      <c r="B5" s="11">
        <v>6220598.5499999998</v>
      </c>
      <c r="C5" s="11">
        <v>1365260.6</v>
      </c>
      <c r="D5" s="11">
        <f>B5+C5</f>
        <v>7585859.1500000004</v>
      </c>
      <c r="E5" s="11">
        <v>1488217.45</v>
      </c>
      <c r="F5" s="11">
        <v>1482080.22</v>
      </c>
      <c r="G5" s="12">
        <f>D5-E5</f>
        <v>6097641.7000000002</v>
      </c>
    </row>
    <row r="6" spans="1:7" x14ac:dyDescent="0.2">
      <c r="A6" s="36" t="s">
        <v>131</v>
      </c>
      <c r="B6" s="11">
        <v>1935094.96</v>
      </c>
      <c r="C6" s="11">
        <v>609295.96</v>
      </c>
      <c r="D6" s="11">
        <f t="shared" ref="D6:D11" si="0">B6+C6</f>
        <v>2544390.92</v>
      </c>
      <c r="E6" s="11">
        <v>528244.16</v>
      </c>
      <c r="F6" s="11">
        <v>525826.62</v>
      </c>
      <c r="G6" s="12">
        <f t="shared" ref="G6:G11" si="1">D6-E6</f>
        <v>2016146.7599999998</v>
      </c>
    </row>
    <row r="7" spans="1:7" x14ac:dyDescent="0.2">
      <c r="A7" s="36" t="s">
        <v>132</v>
      </c>
      <c r="B7" s="11">
        <v>2448396.89</v>
      </c>
      <c r="C7" s="11">
        <v>64820.73</v>
      </c>
      <c r="D7" s="11">
        <f t="shared" si="0"/>
        <v>2513217.62</v>
      </c>
      <c r="E7" s="11">
        <v>347104.39</v>
      </c>
      <c r="F7" s="11">
        <v>345895.53</v>
      </c>
      <c r="G7" s="12">
        <f t="shared" si="1"/>
        <v>2166113.23</v>
      </c>
    </row>
    <row r="8" spans="1:7" x14ac:dyDescent="0.2">
      <c r="A8" s="36" t="s">
        <v>133</v>
      </c>
      <c r="B8" s="11">
        <v>1373740.69</v>
      </c>
      <c r="C8" s="11">
        <v>248588.77</v>
      </c>
      <c r="D8" s="11">
        <f t="shared" si="0"/>
        <v>1622329.46</v>
      </c>
      <c r="E8" s="11">
        <v>250244.32</v>
      </c>
      <c r="F8" s="11">
        <v>248734.78</v>
      </c>
      <c r="G8" s="12">
        <f t="shared" si="1"/>
        <v>1372085.14</v>
      </c>
    </row>
    <row r="9" spans="1:7" x14ac:dyDescent="0.2">
      <c r="A9" s="36" t="s">
        <v>134</v>
      </c>
      <c r="B9" s="11">
        <v>10775608.359999999</v>
      </c>
      <c r="C9" s="11">
        <v>2279590.9</v>
      </c>
      <c r="D9" s="11">
        <f t="shared" si="0"/>
        <v>13055199.26</v>
      </c>
      <c r="E9" s="11">
        <v>2441548.7200000002</v>
      </c>
      <c r="F9" s="11">
        <v>2425314.69</v>
      </c>
      <c r="G9" s="12">
        <f t="shared" si="1"/>
        <v>10613650.539999999</v>
      </c>
    </row>
    <row r="10" spans="1:7" x14ac:dyDescent="0.2">
      <c r="A10" s="36" t="s">
        <v>135</v>
      </c>
      <c r="B10" s="11">
        <v>8729855.25</v>
      </c>
      <c r="C10" s="11">
        <v>1727843.73</v>
      </c>
      <c r="D10" s="11">
        <f t="shared" si="0"/>
        <v>10457698.98</v>
      </c>
      <c r="E10" s="11">
        <v>2232623.71</v>
      </c>
      <c r="F10" s="11">
        <v>2219048.2400000002</v>
      </c>
      <c r="G10" s="12">
        <f t="shared" si="1"/>
        <v>8225075.2700000005</v>
      </c>
    </row>
    <row r="11" spans="1:7" x14ac:dyDescent="0.2">
      <c r="A11" s="36" t="s">
        <v>136</v>
      </c>
      <c r="B11" s="11">
        <v>3005982.55</v>
      </c>
      <c r="C11" s="11">
        <v>1044298.58</v>
      </c>
      <c r="D11" s="11">
        <f t="shared" si="0"/>
        <v>4050281.13</v>
      </c>
      <c r="E11" s="11">
        <v>770882.72</v>
      </c>
      <c r="F11" s="11">
        <v>766515.17</v>
      </c>
      <c r="G11" s="12">
        <f t="shared" si="1"/>
        <v>3279398.41</v>
      </c>
    </row>
    <row r="12" spans="1:7" x14ac:dyDescent="0.2">
      <c r="A12" s="36" t="s">
        <v>137</v>
      </c>
      <c r="B12" s="11">
        <v>999365.48</v>
      </c>
      <c r="C12" s="11">
        <v>114018.15</v>
      </c>
      <c r="D12" s="11">
        <f t="shared" ref="D12" si="2">B12+C12</f>
        <v>1113383.6299999999</v>
      </c>
      <c r="E12" s="11">
        <v>222621.32</v>
      </c>
      <c r="F12" s="11">
        <v>220813.16</v>
      </c>
      <c r="G12" s="12">
        <f t="shared" ref="G12" si="3">D12-E12</f>
        <v>890762.30999999982</v>
      </c>
    </row>
    <row r="13" spans="1:7" x14ac:dyDescent="0.2">
      <c r="A13" s="36" t="s">
        <v>138</v>
      </c>
      <c r="B13" s="11">
        <v>903457.73</v>
      </c>
      <c r="C13" s="11">
        <v>208318.98</v>
      </c>
      <c r="D13" s="11">
        <f t="shared" ref="D13" si="4">B13+C13</f>
        <v>1111776.71</v>
      </c>
      <c r="E13" s="11">
        <v>211840.81</v>
      </c>
      <c r="F13" s="11">
        <v>210433.51</v>
      </c>
      <c r="G13" s="12">
        <f t="shared" ref="G13" si="5">D13-E13</f>
        <v>899935.89999999991</v>
      </c>
    </row>
    <row r="14" spans="1:7" x14ac:dyDescent="0.2">
      <c r="A14" s="36" t="s">
        <v>139</v>
      </c>
      <c r="B14" s="11">
        <v>1622281.72</v>
      </c>
      <c r="C14" s="11">
        <v>359370.21</v>
      </c>
      <c r="D14" s="11">
        <f t="shared" ref="D14" si="6">B14+C14</f>
        <v>1981651.93</v>
      </c>
      <c r="E14" s="11">
        <v>420101.26</v>
      </c>
      <c r="F14" s="11">
        <v>417789.44</v>
      </c>
      <c r="G14" s="12">
        <f t="shared" ref="G14" si="7">D14-E14</f>
        <v>1561550.67</v>
      </c>
    </row>
    <row r="15" spans="1:7" x14ac:dyDescent="0.2">
      <c r="A15" s="36" t="s">
        <v>140</v>
      </c>
      <c r="B15" s="11">
        <v>740063.62</v>
      </c>
      <c r="C15" s="11">
        <v>136454.84</v>
      </c>
      <c r="D15" s="11">
        <f t="shared" ref="D15" si="8">B15+C15</f>
        <v>876518.46</v>
      </c>
      <c r="E15" s="11">
        <v>174884.87</v>
      </c>
      <c r="F15" s="11">
        <v>173556.73</v>
      </c>
      <c r="G15" s="12">
        <f t="shared" ref="G15" si="9">D15-E15</f>
        <v>701633.59</v>
      </c>
    </row>
    <row r="16" spans="1:7" x14ac:dyDescent="0.2">
      <c r="A16" s="36" t="s">
        <v>141</v>
      </c>
      <c r="B16" s="11">
        <v>1689710.58</v>
      </c>
      <c r="C16" s="11">
        <v>564212.92000000004</v>
      </c>
      <c r="D16" s="11">
        <f t="shared" ref="D16" si="10">B16+C16</f>
        <v>2253923.5</v>
      </c>
      <c r="E16" s="11">
        <v>400307.77</v>
      </c>
      <c r="F16" s="11">
        <v>397264.96</v>
      </c>
      <c r="G16" s="12">
        <f t="shared" ref="G16" si="11">D16-E16</f>
        <v>1853615.73</v>
      </c>
    </row>
    <row r="17" spans="1:7" x14ac:dyDescent="0.2">
      <c r="A17" s="36" t="s">
        <v>142</v>
      </c>
      <c r="B17" s="11">
        <v>670746.72</v>
      </c>
      <c r="C17" s="11">
        <v>210128.82</v>
      </c>
      <c r="D17" s="11">
        <f t="shared" ref="D17" si="12">B17+C17</f>
        <v>880875.54</v>
      </c>
      <c r="E17" s="11">
        <v>183523.15</v>
      </c>
      <c r="F17" s="11">
        <v>182204.37</v>
      </c>
      <c r="G17" s="12">
        <f t="shared" ref="G17" si="13">D17-E17</f>
        <v>697352.39</v>
      </c>
    </row>
    <row r="18" spans="1:7" x14ac:dyDescent="0.2">
      <c r="A18" s="36"/>
      <c r="B18" s="11">
        <v>0</v>
      </c>
      <c r="C18" s="11">
        <v>0</v>
      </c>
      <c r="D18" s="11">
        <f t="shared" ref="D18:D19" si="14">B18+C18</f>
        <v>0</v>
      </c>
      <c r="E18" s="11">
        <v>0</v>
      </c>
      <c r="F18" s="11">
        <v>0</v>
      </c>
      <c r="G18" s="12">
        <f t="shared" ref="G18:G19" si="15">D18-E18</f>
        <v>0</v>
      </c>
    </row>
    <row r="19" spans="1:7" x14ac:dyDescent="0.2">
      <c r="A19" s="37"/>
      <c r="B19" s="13">
        <v>0</v>
      </c>
      <c r="C19" s="13">
        <v>0</v>
      </c>
      <c r="D19" s="13">
        <f t="shared" si="14"/>
        <v>0</v>
      </c>
      <c r="E19" s="13">
        <v>0</v>
      </c>
      <c r="F19" s="13">
        <v>0</v>
      </c>
      <c r="G19" s="14">
        <f t="shared" si="15"/>
        <v>0</v>
      </c>
    </row>
    <row r="20" spans="1:7" x14ac:dyDescent="0.2">
      <c r="A20" s="38" t="s">
        <v>122</v>
      </c>
      <c r="B20" s="6">
        <f t="shared" ref="B20:G20" si="16">SUM(B5:B19)</f>
        <v>41114903.099999987</v>
      </c>
      <c r="C20" s="6">
        <f t="shared" si="16"/>
        <v>8932203.1900000013</v>
      </c>
      <c r="D20" s="6">
        <f t="shared" si="16"/>
        <v>50047106.290000007</v>
      </c>
      <c r="E20" s="6">
        <f t="shared" si="16"/>
        <v>9672144.6499999985</v>
      </c>
      <c r="F20" s="6">
        <f t="shared" si="16"/>
        <v>9615477.4199999999</v>
      </c>
      <c r="G20" s="6">
        <f t="shared" si="16"/>
        <v>40374961.640000001</v>
      </c>
    </row>
    <row r="21" spans="1:7" ht="48.75" customHeight="1" x14ac:dyDescent="0.2"/>
    <row r="22" spans="1:7" ht="64.5" customHeight="1" x14ac:dyDescent="0.2">
      <c r="A22" s="45" t="s">
        <v>143</v>
      </c>
      <c r="B22" s="46"/>
      <c r="C22" s="46"/>
      <c r="D22" s="46"/>
      <c r="E22" s="46"/>
      <c r="F22" s="46"/>
      <c r="G22" s="47"/>
    </row>
    <row r="23" spans="1:7" x14ac:dyDescent="0.2">
      <c r="A23" s="21"/>
      <c r="B23" s="52" t="s">
        <v>56</v>
      </c>
      <c r="C23" s="53"/>
      <c r="D23" s="53"/>
      <c r="E23" s="53"/>
      <c r="F23" s="54"/>
      <c r="G23" s="43" t="s">
        <v>55</v>
      </c>
    </row>
    <row r="24" spans="1:7" ht="22.5" x14ac:dyDescent="0.2">
      <c r="A24" s="22" t="s">
        <v>50</v>
      </c>
      <c r="B24" s="5" t="s">
        <v>51</v>
      </c>
      <c r="C24" s="5" t="s">
        <v>114</v>
      </c>
      <c r="D24" s="5" t="s">
        <v>52</v>
      </c>
      <c r="E24" s="5" t="s">
        <v>53</v>
      </c>
      <c r="F24" s="5" t="s">
        <v>54</v>
      </c>
      <c r="G24" s="48"/>
    </row>
    <row r="25" spans="1:7" x14ac:dyDescent="0.2">
      <c r="A25" s="23"/>
      <c r="B25" s="15"/>
      <c r="C25" s="15"/>
      <c r="D25" s="15"/>
      <c r="E25" s="15"/>
      <c r="F25" s="15"/>
      <c r="G25" s="16"/>
    </row>
    <row r="26" spans="1:7" x14ac:dyDescent="0.2">
      <c r="A26" s="39" t="s">
        <v>8</v>
      </c>
      <c r="B26" s="11">
        <v>0</v>
      </c>
      <c r="C26" s="11">
        <v>0</v>
      </c>
      <c r="D26" s="11">
        <f>B26+C26</f>
        <v>0</v>
      </c>
      <c r="E26" s="11">
        <v>0</v>
      </c>
      <c r="F26" s="11">
        <v>0</v>
      </c>
      <c r="G26" s="12">
        <f>D26-E26</f>
        <v>0</v>
      </c>
    </row>
    <row r="27" spans="1:7" x14ac:dyDescent="0.2">
      <c r="A27" s="39" t="s">
        <v>9</v>
      </c>
      <c r="B27" s="11">
        <v>0</v>
      </c>
      <c r="C27" s="11">
        <v>0</v>
      </c>
      <c r="D27" s="11">
        <f t="shared" ref="D27:D29" si="17">B27+C27</f>
        <v>0</v>
      </c>
      <c r="E27" s="11">
        <v>0</v>
      </c>
      <c r="F27" s="11">
        <v>0</v>
      </c>
      <c r="G27" s="12">
        <f t="shared" ref="G27:G29" si="18">D27-E27</f>
        <v>0</v>
      </c>
    </row>
    <row r="28" spans="1:7" x14ac:dyDescent="0.2">
      <c r="A28" s="39" t="s">
        <v>10</v>
      </c>
      <c r="B28" s="11">
        <v>0</v>
      </c>
      <c r="C28" s="11">
        <v>0</v>
      </c>
      <c r="D28" s="11">
        <f t="shared" si="17"/>
        <v>0</v>
      </c>
      <c r="E28" s="11">
        <v>0</v>
      </c>
      <c r="F28" s="11">
        <v>0</v>
      </c>
      <c r="G28" s="12">
        <f t="shared" si="18"/>
        <v>0</v>
      </c>
    </row>
    <row r="29" spans="1:7" x14ac:dyDescent="0.2">
      <c r="A29" s="39" t="s">
        <v>123</v>
      </c>
      <c r="B29" s="11">
        <v>0</v>
      </c>
      <c r="C29" s="11">
        <v>0</v>
      </c>
      <c r="D29" s="11">
        <f t="shared" si="17"/>
        <v>0</v>
      </c>
      <c r="E29" s="11">
        <v>0</v>
      </c>
      <c r="F29" s="11">
        <v>0</v>
      </c>
      <c r="G29" s="12">
        <f t="shared" si="18"/>
        <v>0</v>
      </c>
    </row>
    <row r="30" spans="1:7" x14ac:dyDescent="0.2">
      <c r="A30" s="40"/>
      <c r="B30" s="13"/>
      <c r="C30" s="13"/>
      <c r="D30" s="13"/>
      <c r="E30" s="13"/>
      <c r="F30" s="13"/>
      <c r="G30" s="14"/>
    </row>
    <row r="31" spans="1:7" x14ac:dyDescent="0.2">
      <c r="A31" s="27" t="s">
        <v>122</v>
      </c>
      <c r="B31" s="6">
        <f t="shared" ref="B31:G31" si="19">SUM(B26:B29)</f>
        <v>0</v>
      </c>
      <c r="C31" s="6">
        <f t="shared" si="19"/>
        <v>0</v>
      </c>
      <c r="D31" s="6">
        <f t="shared" si="19"/>
        <v>0</v>
      </c>
      <c r="E31" s="6">
        <f t="shared" si="19"/>
        <v>0</v>
      </c>
      <c r="F31" s="6">
        <f t="shared" si="19"/>
        <v>0</v>
      </c>
      <c r="G31" s="6">
        <f t="shared" si="19"/>
        <v>0</v>
      </c>
    </row>
    <row r="34" spans="1:7" ht="66.75" customHeight="1" x14ac:dyDescent="0.2">
      <c r="A34" s="49" t="s">
        <v>143</v>
      </c>
      <c r="B34" s="50"/>
      <c r="C34" s="50"/>
      <c r="D34" s="50"/>
      <c r="E34" s="50"/>
      <c r="F34" s="50"/>
      <c r="G34" s="51"/>
    </row>
    <row r="35" spans="1:7" x14ac:dyDescent="0.2">
      <c r="A35" s="21"/>
      <c r="B35" s="52" t="s">
        <v>56</v>
      </c>
      <c r="C35" s="53"/>
      <c r="D35" s="53"/>
      <c r="E35" s="53"/>
      <c r="F35" s="54"/>
      <c r="G35" s="43" t="s">
        <v>55</v>
      </c>
    </row>
    <row r="36" spans="1:7" ht="22.5" x14ac:dyDescent="0.2">
      <c r="A36" s="22" t="s">
        <v>50</v>
      </c>
      <c r="B36" s="5" t="s">
        <v>51</v>
      </c>
      <c r="C36" s="5" t="s">
        <v>114</v>
      </c>
      <c r="D36" s="5" t="s">
        <v>52</v>
      </c>
      <c r="E36" s="5" t="s">
        <v>53</v>
      </c>
      <c r="F36" s="5" t="s">
        <v>54</v>
      </c>
      <c r="G36" s="48"/>
    </row>
    <row r="37" spans="1:7" x14ac:dyDescent="0.2">
      <c r="A37" s="23"/>
      <c r="B37" s="15"/>
      <c r="C37" s="15"/>
      <c r="D37" s="15"/>
      <c r="E37" s="15"/>
      <c r="F37" s="15"/>
      <c r="G37" s="16"/>
    </row>
    <row r="38" spans="1:7" x14ac:dyDescent="0.2">
      <c r="A38" s="41" t="s">
        <v>12</v>
      </c>
      <c r="B38" s="11">
        <v>0</v>
      </c>
      <c r="C38" s="11">
        <v>0</v>
      </c>
      <c r="D38" s="11">
        <f t="shared" ref="D38:D50" si="20">B38+C38</f>
        <v>0</v>
      </c>
      <c r="E38" s="11">
        <v>0</v>
      </c>
      <c r="F38" s="11">
        <v>0</v>
      </c>
      <c r="G38" s="12">
        <f t="shared" ref="G38:G50" si="21">D38-E38</f>
        <v>0</v>
      </c>
    </row>
    <row r="39" spans="1:7" x14ac:dyDescent="0.2">
      <c r="A39" s="41"/>
      <c r="B39" s="11"/>
      <c r="C39" s="11"/>
      <c r="D39" s="11"/>
      <c r="E39" s="11"/>
      <c r="F39" s="11"/>
      <c r="G39" s="12"/>
    </row>
    <row r="40" spans="1:7" x14ac:dyDescent="0.2">
      <c r="A40" s="41" t="s">
        <v>11</v>
      </c>
      <c r="B40" s="11">
        <v>0</v>
      </c>
      <c r="C40" s="11">
        <v>0</v>
      </c>
      <c r="D40" s="11">
        <f t="shared" si="20"/>
        <v>0</v>
      </c>
      <c r="E40" s="11">
        <v>0</v>
      </c>
      <c r="F40" s="11">
        <v>0</v>
      </c>
      <c r="G40" s="12">
        <f t="shared" si="21"/>
        <v>0</v>
      </c>
    </row>
    <row r="41" spans="1:7" x14ac:dyDescent="0.2">
      <c r="A41" s="41"/>
      <c r="B41" s="11"/>
      <c r="C41" s="11"/>
      <c r="D41" s="11"/>
      <c r="E41" s="11"/>
      <c r="F41" s="11"/>
      <c r="G41" s="12"/>
    </row>
    <row r="42" spans="1:7" x14ac:dyDescent="0.2">
      <c r="A42" s="41" t="s">
        <v>13</v>
      </c>
      <c r="B42" s="11">
        <v>0</v>
      </c>
      <c r="C42" s="11">
        <v>0</v>
      </c>
      <c r="D42" s="11">
        <f t="shared" si="20"/>
        <v>0</v>
      </c>
      <c r="E42" s="11">
        <v>0</v>
      </c>
      <c r="F42" s="11">
        <v>0</v>
      </c>
      <c r="G42" s="12">
        <f t="shared" si="21"/>
        <v>0</v>
      </c>
    </row>
    <row r="43" spans="1:7" x14ac:dyDescent="0.2">
      <c r="A43" s="41"/>
      <c r="B43" s="11"/>
      <c r="C43" s="11"/>
      <c r="D43" s="11"/>
      <c r="E43" s="11"/>
      <c r="F43" s="11"/>
      <c r="G43" s="12"/>
    </row>
    <row r="44" spans="1:7" x14ac:dyDescent="0.2">
      <c r="A44" s="41" t="s">
        <v>25</v>
      </c>
      <c r="B44" s="11">
        <v>0</v>
      </c>
      <c r="C44" s="11">
        <v>0</v>
      </c>
      <c r="D44" s="11">
        <f t="shared" si="20"/>
        <v>0</v>
      </c>
      <c r="E44" s="11">
        <v>0</v>
      </c>
      <c r="F44" s="11">
        <v>0</v>
      </c>
      <c r="G44" s="12">
        <f t="shared" si="21"/>
        <v>0</v>
      </c>
    </row>
    <row r="45" spans="1:7" x14ac:dyDescent="0.2">
      <c r="A45" s="41"/>
      <c r="B45" s="11"/>
      <c r="C45" s="11"/>
      <c r="D45" s="11"/>
      <c r="E45" s="11"/>
      <c r="F45" s="11"/>
      <c r="G45" s="12"/>
    </row>
    <row r="46" spans="1:7" ht="22.5" x14ac:dyDescent="0.2">
      <c r="A46" s="41" t="s">
        <v>26</v>
      </c>
      <c r="B46" s="11">
        <v>0</v>
      </c>
      <c r="C46" s="11">
        <v>0</v>
      </c>
      <c r="D46" s="11">
        <f t="shared" si="20"/>
        <v>0</v>
      </c>
      <c r="E46" s="11">
        <v>0</v>
      </c>
      <c r="F46" s="11">
        <v>0</v>
      </c>
      <c r="G46" s="12">
        <f t="shared" si="21"/>
        <v>0</v>
      </c>
    </row>
    <row r="47" spans="1:7" x14ac:dyDescent="0.2">
      <c r="A47" s="41"/>
      <c r="B47" s="11"/>
      <c r="C47" s="11"/>
      <c r="D47" s="11"/>
      <c r="E47" s="11"/>
      <c r="F47" s="11"/>
      <c r="G47" s="12"/>
    </row>
    <row r="48" spans="1:7" ht="22.5" x14ac:dyDescent="0.2">
      <c r="A48" s="41" t="s">
        <v>124</v>
      </c>
      <c r="B48" s="11">
        <v>0</v>
      </c>
      <c r="C48" s="11">
        <v>0</v>
      </c>
      <c r="D48" s="11">
        <f t="shared" ref="D48" si="22">B48+C48</f>
        <v>0</v>
      </c>
      <c r="E48" s="11">
        <v>0</v>
      </c>
      <c r="F48" s="11">
        <v>0</v>
      </c>
      <c r="G48" s="12">
        <f t="shared" ref="G48" si="23">D48-E48</f>
        <v>0</v>
      </c>
    </row>
    <row r="49" spans="1:9" x14ac:dyDescent="0.2">
      <c r="A49" s="41"/>
      <c r="B49" s="11"/>
      <c r="C49" s="11"/>
      <c r="D49" s="11"/>
      <c r="E49" s="11"/>
      <c r="F49" s="11"/>
      <c r="G49" s="12"/>
    </row>
    <row r="50" spans="1:9" x14ac:dyDescent="0.2">
      <c r="A50" s="41" t="s">
        <v>14</v>
      </c>
      <c r="B50" s="11">
        <v>0</v>
      </c>
      <c r="C50" s="11">
        <v>0</v>
      </c>
      <c r="D50" s="11">
        <f t="shared" si="20"/>
        <v>0</v>
      </c>
      <c r="E50" s="11">
        <v>0</v>
      </c>
      <c r="F50" s="11">
        <v>0</v>
      </c>
      <c r="G50" s="12">
        <f t="shared" si="21"/>
        <v>0</v>
      </c>
    </row>
    <row r="51" spans="1:9" x14ac:dyDescent="0.2">
      <c r="A51" s="41"/>
      <c r="B51" s="11"/>
      <c r="C51" s="11"/>
      <c r="D51" s="11"/>
      <c r="E51" s="11"/>
      <c r="F51" s="11"/>
      <c r="G51" s="12"/>
    </row>
    <row r="52" spans="1:9" x14ac:dyDescent="0.2">
      <c r="A52" s="41" t="s">
        <v>125</v>
      </c>
      <c r="B52" s="11">
        <v>41114903.100000001</v>
      </c>
      <c r="C52" s="11">
        <v>8932203.1899999995</v>
      </c>
      <c r="D52" s="11">
        <f t="shared" ref="D52" si="24">B52+C52</f>
        <v>50047106.289999999</v>
      </c>
      <c r="E52" s="11">
        <v>9672144.6500000004</v>
      </c>
      <c r="F52" s="11">
        <v>9615477.4199999999</v>
      </c>
      <c r="G52" s="12">
        <f t="shared" ref="G52" si="25">D52-E52</f>
        <v>40374961.640000001</v>
      </c>
    </row>
    <row r="53" spans="1:9" x14ac:dyDescent="0.2">
      <c r="A53" s="42"/>
      <c r="B53" s="13"/>
      <c r="C53" s="13"/>
      <c r="D53" s="13"/>
      <c r="E53" s="13"/>
      <c r="F53" s="13"/>
      <c r="G53" s="14"/>
    </row>
    <row r="54" spans="1:9" x14ac:dyDescent="0.2">
      <c r="A54" s="27" t="s">
        <v>122</v>
      </c>
      <c r="B54" s="6">
        <f t="shared" ref="B54:G54" si="26">SUM(B38:B52)</f>
        <v>41114903.100000001</v>
      </c>
      <c r="C54" s="6">
        <f t="shared" si="26"/>
        <v>8932203.1899999995</v>
      </c>
      <c r="D54" s="6">
        <f t="shared" si="26"/>
        <v>50047106.289999999</v>
      </c>
      <c r="E54" s="6">
        <f t="shared" si="26"/>
        <v>9672144.6500000004</v>
      </c>
      <c r="F54" s="6">
        <f t="shared" si="26"/>
        <v>9615477.4199999999</v>
      </c>
      <c r="G54" s="6">
        <f t="shared" si="26"/>
        <v>40374961.640000001</v>
      </c>
    </row>
    <row r="55" spans="1:9" x14ac:dyDescent="0.2">
      <c r="I55" s="8"/>
    </row>
    <row r="56" spans="1:9" x14ac:dyDescent="0.2">
      <c r="A56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2:G22"/>
    <mergeCell ref="G35:G36"/>
    <mergeCell ref="G23:G24"/>
    <mergeCell ref="A34:G34"/>
    <mergeCell ref="B2:F2"/>
    <mergeCell ref="B23:F23"/>
    <mergeCell ref="B35:F35"/>
  </mergeCells>
  <printOptions horizontalCentered="1"/>
  <pageMargins left="0.59055118110236227" right="0.59055118110236227" top="0.59055118110236227" bottom="0.39370078740157483" header="0.31496062992125984" footer="0.31496062992125984"/>
  <pageSetup scale="80" orientation="landscape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zoomScaleSheetLayoutView="115" workbookViewId="0">
      <selection activeCell="E26" sqref="E2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3.75" customHeight="1" x14ac:dyDescent="0.2">
      <c r="A1" s="49" t="s">
        <v>129</v>
      </c>
      <c r="B1" s="50"/>
      <c r="C1" s="50"/>
      <c r="D1" s="50"/>
      <c r="E1" s="50"/>
      <c r="F1" s="50"/>
      <c r="G1" s="51"/>
    </row>
    <row r="2" spans="1:7" x14ac:dyDescent="0.2">
      <c r="A2" s="21"/>
      <c r="B2" s="49" t="s">
        <v>56</v>
      </c>
      <c r="C2" s="50"/>
      <c r="D2" s="50"/>
      <c r="E2" s="50"/>
      <c r="F2" s="51"/>
      <c r="G2" s="43" t="s">
        <v>55</v>
      </c>
    </row>
    <row r="3" spans="1:7" ht="24.95" customHeight="1" x14ac:dyDescent="0.2">
      <c r="A3" s="22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48"/>
    </row>
    <row r="4" spans="1:7" x14ac:dyDescent="0.2">
      <c r="A4" s="23"/>
      <c r="B4" s="15"/>
      <c r="C4" s="15"/>
      <c r="D4" s="15"/>
      <c r="E4" s="15"/>
      <c r="F4" s="15"/>
      <c r="G4" s="16"/>
    </row>
    <row r="5" spans="1:7" x14ac:dyDescent="0.2">
      <c r="A5" s="33" t="s">
        <v>0</v>
      </c>
      <c r="B5" s="11">
        <v>40629253.539999999</v>
      </c>
      <c r="C5" s="11">
        <v>8246319.29</v>
      </c>
      <c r="D5" s="11">
        <f>B5+C5</f>
        <v>48875572.829999998</v>
      </c>
      <c r="E5" s="11">
        <v>9027370.4100000001</v>
      </c>
      <c r="F5" s="11">
        <v>8970703.1799999997</v>
      </c>
      <c r="G5" s="12">
        <f>D5-E5</f>
        <v>39848202.420000002</v>
      </c>
    </row>
    <row r="6" spans="1:7" x14ac:dyDescent="0.2">
      <c r="A6" s="33"/>
      <c r="B6" s="11"/>
      <c r="C6" s="11"/>
      <c r="D6" s="11"/>
      <c r="E6" s="11"/>
      <c r="F6" s="11"/>
      <c r="G6" s="12"/>
    </row>
    <row r="7" spans="1:7" x14ac:dyDescent="0.2">
      <c r="A7" s="33" t="s">
        <v>1</v>
      </c>
      <c r="B7" s="11">
        <v>15000</v>
      </c>
      <c r="C7" s="11">
        <v>485000</v>
      </c>
      <c r="D7" s="11">
        <f>B7+C7</f>
        <v>500000</v>
      </c>
      <c r="E7" s="11">
        <v>485000</v>
      </c>
      <c r="F7" s="11">
        <v>485000</v>
      </c>
      <c r="G7" s="12">
        <f>D7-E7</f>
        <v>15000</v>
      </c>
    </row>
    <row r="8" spans="1:7" x14ac:dyDescent="0.2">
      <c r="A8" s="33"/>
      <c r="B8" s="11"/>
      <c r="C8" s="11"/>
      <c r="D8" s="11"/>
      <c r="E8" s="11"/>
      <c r="F8" s="11"/>
      <c r="G8" s="12"/>
    </row>
    <row r="9" spans="1:7" x14ac:dyDescent="0.2">
      <c r="A9" s="33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2">
        <f>D9-E9</f>
        <v>0</v>
      </c>
    </row>
    <row r="10" spans="1:7" x14ac:dyDescent="0.2">
      <c r="A10" s="33"/>
      <c r="B10" s="11"/>
      <c r="C10" s="11"/>
      <c r="D10" s="11"/>
      <c r="E10" s="11"/>
      <c r="F10" s="11"/>
      <c r="G10" s="12"/>
    </row>
    <row r="11" spans="1:7" x14ac:dyDescent="0.2">
      <c r="A11" s="33" t="s">
        <v>39</v>
      </c>
      <c r="B11" s="11">
        <v>470649.56</v>
      </c>
      <c r="C11" s="11">
        <v>200883.9</v>
      </c>
      <c r="D11" s="11">
        <f>B11+C11</f>
        <v>671533.46</v>
      </c>
      <c r="E11" s="11">
        <v>159774.24</v>
      </c>
      <c r="F11" s="11">
        <v>159774.24</v>
      </c>
      <c r="G11" s="12">
        <f>D11-E11</f>
        <v>511759.22</v>
      </c>
    </row>
    <row r="12" spans="1:7" x14ac:dyDescent="0.2">
      <c r="A12" s="33"/>
      <c r="B12" s="11"/>
      <c r="C12" s="11"/>
      <c r="D12" s="11"/>
      <c r="E12" s="11"/>
      <c r="F12" s="11"/>
      <c r="G12" s="12"/>
    </row>
    <row r="13" spans="1:7" x14ac:dyDescent="0.2">
      <c r="A13" s="33" t="s">
        <v>36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2">
        <f>D13-E13</f>
        <v>0</v>
      </c>
    </row>
    <row r="14" spans="1:7" x14ac:dyDescent="0.2">
      <c r="A14" s="34"/>
      <c r="B14" s="13"/>
      <c r="C14" s="13"/>
      <c r="D14" s="13"/>
      <c r="E14" s="13"/>
      <c r="F14" s="13"/>
      <c r="G14" s="14"/>
    </row>
    <row r="15" spans="1:7" x14ac:dyDescent="0.2">
      <c r="A15" s="32" t="s">
        <v>122</v>
      </c>
      <c r="B15" s="7">
        <f t="shared" ref="B15:G15" si="0">SUM(B5+B7+B9+B11+B13)</f>
        <v>41114903.100000001</v>
      </c>
      <c r="C15" s="7">
        <f t="shared" si="0"/>
        <v>8932203.1899999995</v>
      </c>
      <c r="D15" s="7">
        <f t="shared" si="0"/>
        <v>50047106.289999999</v>
      </c>
      <c r="E15" s="7">
        <f t="shared" si="0"/>
        <v>9672144.6500000004</v>
      </c>
      <c r="F15" s="7">
        <f t="shared" si="0"/>
        <v>9615477.4199999999</v>
      </c>
      <c r="G15" s="7">
        <f t="shared" si="0"/>
        <v>40374961.640000001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59055118110236227" right="0.59055118110236227" top="0.59055118110236227" bottom="0.3937007874015748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zoomScale="115" zoomScaleNormal="115" zoomScaleSheetLayoutView="13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9" t="s">
        <v>128</v>
      </c>
      <c r="B1" s="50"/>
      <c r="C1" s="50"/>
      <c r="D1" s="50"/>
      <c r="E1" s="50"/>
      <c r="F1" s="50"/>
      <c r="G1" s="51"/>
    </row>
    <row r="2" spans="1:8" x14ac:dyDescent="0.2">
      <c r="A2" s="21"/>
      <c r="B2" s="49" t="s">
        <v>56</v>
      </c>
      <c r="C2" s="50"/>
      <c r="D2" s="50"/>
      <c r="E2" s="50"/>
      <c r="F2" s="51"/>
      <c r="G2" s="43" t="s">
        <v>55</v>
      </c>
    </row>
    <row r="3" spans="1:8" ht="24.95" customHeight="1" x14ac:dyDescent="0.2">
      <c r="A3" s="22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48"/>
    </row>
    <row r="4" spans="1:8" x14ac:dyDescent="0.2">
      <c r="A4" s="28" t="s">
        <v>57</v>
      </c>
      <c r="B4" s="17">
        <f>SUM(B5:B11)</f>
        <v>29036004.670000002</v>
      </c>
      <c r="C4" s="17">
        <f>SUM(C5:C11)</f>
        <v>8109373.4499999993</v>
      </c>
      <c r="D4" s="17">
        <f>B4+C4</f>
        <v>37145378.120000005</v>
      </c>
      <c r="E4" s="17">
        <f>SUM(E5:E11)</f>
        <v>7582561.9100000001</v>
      </c>
      <c r="F4" s="17">
        <f>SUM(F5:F11)</f>
        <v>7582561.9100000001</v>
      </c>
      <c r="G4" s="18">
        <f>D4-E4</f>
        <v>29562816.210000005</v>
      </c>
    </row>
    <row r="5" spans="1:8" x14ac:dyDescent="0.2">
      <c r="A5" s="29" t="s">
        <v>61</v>
      </c>
      <c r="B5" s="11">
        <v>11953526.33</v>
      </c>
      <c r="C5" s="11">
        <v>1036502.94</v>
      </c>
      <c r="D5" s="11">
        <f t="shared" ref="D5:D68" si="0">B5+C5</f>
        <v>12990029.27</v>
      </c>
      <c r="E5" s="11">
        <v>3075918.52</v>
      </c>
      <c r="F5" s="11">
        <v>3075918.52</v>
      </c>
      <c r="G5" s="12">
        <f t="shared" ref="G5:G68" si="1">D5-E5</f>
        <v>9914110.75</v>
      </c>
      <c r="H5" s="3">
        <v>1100</v>
      </c>
    </row>
    <row r="6" spans="1:8" x14ac:dyDescent="0.2">
      <c r="A6" s="29" t="s">
        <v>62</v>
      </c>
      <c r="B6" s="11">
        <v>962787.85</v>
      </c>
      <c r="C6" s="11">
        <v>2028657.14</v>
      </c>
      <c r="D6" s="11">
        <f t="shared" si="0"/>
        <v>2991444.9899999998</v>
      </c>
      <c r="E6" s="11">
        <v>944693.86</v>
      </c>
      <c r="F6" s="11">
        <v>944693.86</v>
      </c>
      <c r="G6" s="12">
        <f t="shared" si="1"/>
        <v>2046751.13</v>
      </c>
      <c r="H6" s="3">
        <v>1200</v>
      </c>
    </row>
    <row r="7" spans="1:8" x14ac:dyDescent="0.2">
      <c r="A7" s="29" t="s">
        <v>63</v>
      </c>
      <c r="B7" s="11">
        <v>2722364.42</v>
      </c>
      <c r="C7" s="11">
        <v>726320.63</v>
      </c>
      <c r="D7" s="11">
        <f t="shared" si="0"/>
        <v>3448685.05</v>
      </c>
      <c r="E7" s="11">
        <v>155584.24</v>
      </c>
      <c r="F7" s="11">
        <v>155584.24</v>
      </c>
      <c r="G7" s="12">
        <f t="shared" si="1"/>
        <v>3293100.8099999996</v>
      </c>
      <c r="H7" s="3">
        <v>1300</v>
      </c>
    </row>
    <row r="8" spans="1:8" x14ac:dyDescent="0.2">
      <c r="A8" s="29" t="s">
        <v>33</v>
      </c>
      <c r="B8" s="11">
        <v>3941416.1</v>
      </c>
      <c r="C8" s="11">
        <v>3563015.06</v>
      </c>
      <c r="D8" s="11">
        <f t="shared" si="0"/>
        <v>7504431.1600000001</v>
      </c>
      <c r="E8" s="11">
        <v>1246532.04</v>
      </c>
      <c r="F8" s="11">
        <v>1246532.04</v>
      </c>
      <c r="G8" s="12">
        <f t="shared" si="1"/>
        <v>6257899.1200000001</v>
      </c>
      <c r="H8" s="3">
        <v>1400</v>
      </c>
    </row>
    <row r="9" spans="1:8" x14ac:dyDescent="0.2">
      <c r="A9" s="29" t="s">
        <v>64</v>
      </c>
      <c r="B9" s="11">
        <v>8655909.9700000007</v>
      </c>
      <c r="C9" s="11">
        <v>754877.68</v>
      </c>
      <c r="D9" s="11">
        <f t="shared" si="0"/>
        <v>9410787.6500000004</v>
      </c>
      <c r="E9" s="11">
        <v>2159833.25</v>
      </c>
      <c r="F9" s="11">
        <v>2159833.25</v>
      </c>
      <c r="G9" s="12">
        <f t="shared" si="1"/>
        <v>7250954.4000000004</v>
      </c>
      <c r="H9" s="3">
        <v>1500</v>
      </c>
    </row>
    <row r="10" spans="1:8" x14ac:dyDescent="0.2">
      <c r="A10" s="29" t="s">
        <v>34</v>
      </c>
      <c r="B10" s="11">
        <v>800000</v>
      </c>
      <c r="C10" s="11">
        <v>0</v>
      </c>
      <c r="D10" s="11">
        <f t="shared" si="0"/>
        <v>800000</v>
      </c>
      <c r="E10" s="11">
        <v>0</v>
      </c>
      <c r="F10" s="11">
        <v>0</v>
      </c>
      <c r="G10" s="12">
        <f t="shared" si="1"/>
        <v>800000</v>
      </c>
      <c r="H10" s="3">
        <v>1600</v>
      </c>
    </row>
    <row r="11" spans="1:8" x14ac:dyDescent="0.2">
      <c r="A11" s="29" t="s">
        <v>65</v>
      </c>
      <c r="B11" s="11">
        <v>0</v>
      </c>
      <c r="C11" s="11">
        <v>0</v>
      </c>
      <c r="D11" s="11">
        <f t="shared" si="0"/>
        <v>0</v>
      </c>
      <c r="E11" s="11">
        <v>0</v>
      </c>
      <c r="F11" s="11">
        <v>0</v>
      </c>
      <c r="G11" s="12">
        <f t="shared" si="1"/>
        <v>0</v>
      </c>
      <c r="H11" s="3">
        <v>1700</v>
      </c>
    </row>
    <row r="12" spans="1:8" x14ac:dyDescent="0.2">
      <c r="A12" s="30" t="s">
        <v>117</v>
      </c>
      <c r="B12" s="19">
        <f>SUM(B13:B21)</f>
        <v>4732220</v>
      </c>
      <c r="C12" s="19">
        <f>SUM(C13:C21)</f>
        <v>10000</v>
      </c>
      <c r="D12" s="19">
        <f t="shared" si="0"/>
        <v>4742220</v>
      </c>
      <c r="E12" s="19">
        <f>SUM(E13:E21)</f>
        <v>826658.76</v>
      </c>
      <c r="F12" s="19">
        <f>SUM(F13:F21)</f>
        <v>826658.76</v>
      </c>
      <c r="G12" s="20">
        <f t="shared" si="1"/>
        <v>3915561.24</v>
      </c>
      <c r="H12" s="4">
        <v>0</v>
      </c>
    </row>
    <row r="13" spans="1:8" x14ac:dyDescent="0.2">
      <c r="A13" s="29" t="s">
        <v>66</v>
      </c>
      <c r="B13" s="11">
        <v>677600</v>
      </c>
      <c r="C13" s="11">
        <v>0</v>
      </c>
      <c r="D13" s="11">
        <f t="shared" si="0"/>
        <v>677600</v>
      </c>
      <c r="E13" s="11">
        <v>101853.73</v>
      </c>
      <c r="F13" s="11">
        <v>101853.73</v>
      </c>
      <c r="G13" s="12">
        <f t="shared" si="1"/>
        <v>575746.27</v>
      </c>
      <c r="H13" s="3">
        <v>2100</v>
      </c>
    </row>
    <row r="14" spans="1:8" x14ac:dyDescent="0.2">
      <c r="A14" s="29" t="s">
        <v>67</v>
      </c>
      <c r="B14" s="11">
        <v>1496040</v>
      </c>
      <c r="C14" s="11">
        <v>0</v>
      </c>
      <c r="D14" s="11">
        <f t="shared" si="0"/>
        <v>1496040</v>
      </c>
      <c r="E14" s="11">
        <v>236412.41</v>
      </c>
      <c r="F14" s="11">
        <v>236412.41</v>
      </c>
      <c r="G14" s="12">
        <f t="shared" si="1"/>
        <v>1259627.5900000001</v>
      </c>
      <c r="H14" s="3">
        <v>2200</v>
      </c>
    </row>
    <row r="15" spans="1:8" x14ac:dyDescent="0.2">
      <c r="A15" s="29" t="s">
        <v>68</v>
      </c>
      <c r="B15" s="11">
        <v>1100000</v>
      </c>
      <c r="C15" s="11">
        <v>0</v>
      </c>
      <c r="D15" s="11">
        <f t="shared" si="0"/>
        <v>1100000</v>
      </c>
      <c r="E15" s="11">
        <v>194741.1</v>
      </c>
      <c r="F15" s="11">
        <v>194741.1</v>
      </c>
      <c r="G15" s="12">
        <f t="shared" si="1"/>
        <v>905258.9</v>
      </c>
      <c r="H15" s="3">
        <v>2300</v>
      </c>
    </row>
    <row r="16" spans="1:8" x14ac:dyDescent="0.2">
      <c r="A16" s="29" t="s">
        <v>69</v>
      </c>
      <c r="B16" s="11">
        <v>106020</v>
      </c>
      <c r="C16" s="11">
        <v>0</v>
      </c>
      <c r="D16" s="11">
        <f t="shared" si="0"/>
        <v>106020</v>
      </c>
      <c r="E16" s="11">
        <v>20605.12</v>
      </c>
      <c r="F16" s="11">
        <v>20605.12</v>
      </c>
      <c r="G16" s="12">
        <f t="shared" si="1"/>
        <v>85414.88</v>
      </c>
      <c r="H16" s="3">
        <v>2400</v>
      </c>
    </row>
    <row r="17" spans="1:8" x14ac:dyDescent="0.2">
      <c r="A17" s="29" t="s">
        <v>70</v>
      </c>
      <c r="B17" s="11">
        <v>73240</v>
      </c>
      <c r="C17" s="11">
        <v>10000</v>
      </c>
      <c r="D17" s="11">
        <f t="shared" si="0"/>
        <v>83240</v>
      </c>
      <c r="E17" s="11">
        <v>16109.03</v>
      </c>
      <c r="F17" s="11">
        <v>16109.03</v>
      </c>
      <c r="G17" s="12">
        <f t="shared" si="1"/>
        <v>67130.97</v>
      </c>
      <c r="H17" s="3">
        <v>2500</v>
      </c>
    </row>
    <row r="18" spans="1:8" x14ac:dyDescent="0.2">
      <c r="A18" s="29" t="s">
        <v>71</v>
      </c>
      <c r="B18" s="11">
        <v>907200</v>
      </c>
      <c r="C18" s="11">
        <v>0</v>
      </c>
      <c r="D18" s="11">
        <f t="shared" si="0"/>
        <v>907200</v>
      </c>
      <c r="E18" s="11">
        <v>207023.86</v>
      </c>
      <c r="F18" s="11">
        <v>207023.86</v>
      </c>
      <c r="G18" s="12">
        <f t="shared" si="1"/>
        <v>700176.14</v>
      </c>
      <c r="H18" s="3">
        <v>2600</v>
      </c>
    </row>
    <row r="19" spans="1:8" x14ac:dyDescent="0.2">
      <c r="A19" s="29" t="s">
        <v>72</v>
      </c>
      <c r="B19" s="11">
        <v>271000</v>
      </c>
      <c r="C19" s="11">
        <v>0</v>
      </c>
      <c r="D19" s="11">
        <f t="shared" si="0"/>
        <v>271000</v>
      </c>
      <c r="E19" s="11">
        <v>40600</v>
      </c>
      <c r="F19" s="11">
        <v>40600</v>
      </c>
      <c r="G19" s="12">
        <f t="shared" si="1"/>
        <v>230400</v>
      </c>
      <c r="H19" s="3">
        <v>2700</v>
      </c>
    </row>
    <row r="20" spans="1:8" x14ac:dyDescent="0.2">
      <c r="A20" s="29" t="s">
        <v>73</v>
      </c>
      <c r="B20" s="11">
        <v>0</v>
      </c>
      <c r="C20" s="11">
        <v>0</v>
      </c>
      <c r="D20" s="11">
        <f t="shared" si="0"/>
        <v>0</v>
      </c>
      <c r="E20" s="11">
        <v>0</v>
      </c>
      <c r="F20" s="11">
        <v>0</v>
      </c>
      <c r="G20" s="12">
        <f t="shared" si="1"/>
        <v>0</v>
      </c>
      <c r="H20" s="3">
        <v>2800</v>
      </c>
    </row>
    <row r="21" spans="1:8" x14ac:dyDescent="0.2">
      <c r="A21" s="29" t="s">
        <v>74</v>
      </c>
      <c r="B21" s="11">
        <v>101120</v>
      </c>
      <c r="C21" s="11">
        <v>0</v>
      </c>
      <c r="D21" s="11">
        <f t="shared" si="0"/>
        <v>101120</v>
      </c>
      <c r="E21" s="11">
        <v>9313.51</v>
      </c>
      <c r="F21" s="11">
        <v>9313.51</v>
      </c>
      <c r="G21" s="12">
        <f t="shared" si="1"/>
        <v>91806.49</v>
      </c>
      <c r="H21" s="3">
        <v>2900</v>
      </c>
    </row>
    <row r="22" spans="1:8" x14ac:dyDescent="0.2">
      <c r="A22" s="30" t="s">
        <v>58</v>
      </c>
      <c r="B22" s="19">
        <f>SUM(B23:B31)</f>
        <v>4360560.62</v>
      </c>
      <c r="C22" s="19">
        <f>SUM(C23:C31)</f>
        <v>136945.84</v>
      </c>
      <c r="D22" s="19">
        <f t="shared" si="0"/>
        <v>4497506.46</v>
      </c>
      <c r="E22" s="19">
        <f>SUM(E23:E31)</f>
        <v>416384.92000000004</v>
      </c>
      <c r="F22" s="19">
        <f>SUM(F23:F31)</f>
        <v>359717.69</v>
      </c>
      <c r="G22" s="20">
        <f t="shared" si="1"/>
        <v>4081121.54</v>
      </c>
      <c r="H22" s="4">
        <v>0</v>
      </c>
    </row>
    <row r="23" spans="1:8" x14ac:dyDescent="0.2">
      <c r="A23" s="29" t="s">
        <v>75</v>
      </c>
      <c r="B23" s="11">
        <v>967785.51</v>
      </c>
      <c r="C23" s="11">
        <v>50000</v>
      </c>
      <c r="D23" s="11">
        <f t="shared" si="0"/>
        <v>1017785.51</v>
      </c>
      <c r="E23" s="11">
        <v>96041.29</v>
      </c>
      <c r="F23" s="11">
        <v>96041.29</v>
      </c>
      <c r="G23" s="12">
        <f t="shared" si="1"/>
        <v>921744.22</v>
      </c>
      <c r="H23" s="3">
        <v>3100</v>
      </c>
    </row>
    <row r="24" spans="1:8" x14ac:dyDescent="0.2">
      <c r="A24" s="29" t="s">
        <v>76</v>
      </c>
      <c r="B24" s="11">
        <v>80840</v>
      </c>
      <c r="C24" s="11">
        <v>0</v>
      </c>
      <c r="D24" s="11">
        <f t="shared" si="0"/>
        <v>80840</v>
      </c>
      <c r="E24" s="11">
        <v>6869.4</v>
      </c>
      <c r="F24" s="11">
        <v>6869.4</v>
      </c>
      <c r="G24" s="12">
        <f t="shared" si="1"/>
        <v>73970.600000000006</v>
      </c>
      <c r="H24" s="3">
        <v>3200</v>
      </c>
    </row>
    <row r="25" spans="1:8" x14ac:dyDescent="0.2">
      <c r="A25" s="29" t="s">
        <v>77</v>
      </c>
      <c r="B25" s="11">
        <v>417760</v>
      </c>
      <c r="C25" s="11">
        <v>0</v>
      </c>
      <c r="D25" s="11">
        <f t="shared" si="0"/>
        <v>417760</v>
      </c>
      <c r="E25" s="11">
        <v>0</v>
      </c>
      <c r="F25" s="11">
        <v>0</v>
      </c>
      <c r="G25" s="12">
        <f t="shared" si="1"/>
        <v>417760</v>
      </c>
      <c r="H25" s="3">
        <v>3300</v>
      </c>
    </row>
    <row r="26" spans="1:8" x14ac:dyDescent="0.2">
      <c r="A26" s="29" t="s">
        <v>78</v>
      </c>
      <c r="B26" s="11">
        <v>297000</v>
      </c>
      <c r="C26" s="11">
        <v>20000</v>
      </c>
      <c r="D26" s="11">
        <f t="shared" si="0"/>
        <v>317000</v>
      </c>
      <c r="E26" s="11">
        <v>125.28</v>
      </c>
      <c r="F26" s="11">
        <v>125.28</v>
      </c>
      <c r="G26" s="12">
        <f t="shared" si="1"/>
        <v>316874.71999999997</v>
      </c>
      <c r="H26" s="3">
        <v>3400</v>
      </c>
    </row>
    <row r="27" spans="1:8" x14ac:dyDescent="0.2">
      <c r="A27" s="29" t="s">
        <v>79</v>
      </c>
      <c r="B27" s="11">
        <v>1062868.25</v>
      </c>
      <c r="C27" s="11">
        <v>0</v>
      </c>
      <c r="D27" s="11">
        <f t="shared" si="0"/>
        <v>1062868.25</v>
      </c>
      <c r="E27" s="11">
        <v>41258.239999999998</v>
      </c>
      <c r="F27" s="11">
        <v>41258.239999999998</v>
      </c>
      <c r="G27" s="12">
        <f t="shared" si="1"/>
        <v>1021610.01</v>
      </c>
      <c r="H27" s="3">
        <v>3500</v>
      </c>
    </row>
    <row r="28" spans="1:8" x14ac:dyDescent="0.2">
      <c r="A28" s="29" t="s">
        <v>126</v>
      </c>
      <c r="B28" s="11">
        <v>52000</v>
      </c>
      <c r="C28" s="11">
        <v>0</v>
      </c>
      <c r="D28" s="11">
        <f t="shared" si="0"/>
        <v>52000</v>
      </c>
      <c r="E28" s="11">
        <v>0</v>
      </c>
      <c r="F28" s="11">
        <v>0</v>
      </c>
      <c r="G28" s="12">
        <f t="shared" si="1"/>
        <v>52000</v>
      </c>
      <c r="H28" s="3">
        <v>3600</v>
      </c>
    </row>
    <row r="29" spans="1:8" x14ac:dyDescent="0.2">
      <c r="A29" s="29" t="s">
        <v>80</v>
      </c>
      <c r="B29" s="11">
        <v>56000</v>
      </c>
      <c r="C29" s="11">
        <v>0</v>
      </c>
      <c r="D29" s="11">
        <f t="shared" si="0"/>
        <v>56000</v>
      </c>
      <c r="E29" s="11">
        <v>358</v>
      </c>
      <c r="F29" s="11">
        <v>358</v>
      </c>
      <c r="G29" s="12">
        <f t="shared" si="1"/>
        <v>55642</v>
      </c>
      <c r="H29" s="3">
        <v>3700</v>
      </c>
    </row>
    <row r="30" spans="1:8" x14ac:dyDescent="0.2">
      <c r="A30" s="29" t="s">
        <v>81</v>
      </c>
      <c r="B30" s="11">
        <v>660800</v>
      </c>
      <c r="C30" s="11">
        <v>0</v>
      </c>
      <c r="D30" s="11">
        <f t="shared" si="0"/>
        <v>660800</v>
      </c>
      <c r="E30" s="11">
        <v>78194.48</v>
      </c>
      <c r="F30" s="11">
        <v>78194.48</v>
      </c>
      <c r="G30" s="12">
        <f t="shared" si="1"/>
        <v>582605.52</v>
      </c>
      <c r="H30" s="3">
        <v>3800</v>
      </c>
    </row>
    <row r="31" spans="1:8" x14ac:dyDescent="0.2">
      <c r="A31" s="29" t="s">
        <v>18</v>
      </c>
      <c r="B31" s="11">
        <v>765506.86</v>
      </c>
      <c r="C31" s="11">
        <v>66945.84</v>
      </c>
      <c r="D31" s="11">
        <f t="shared" si="0"/>
        <v>832452.7</v>
      </c>
      <c r="E31" s="11">
        <v>193538.23</v>
      </c>
      <c r="F31" s="11">
        <v>136871</v>
      </c>
      <c r="G31" s="12">
        <f t="shared" si="1"/>
        <v>638914.47</v>
      </c>
      <c r="H31" s="3">
        <v>3900</v>
      </c>
    </row>
    <row r="32" spans="1:8" x14ac:dyDescent="0.2">
      <c r="A32" s="30" t="s">
        <v>118</v>
      </c>
      <c r="B32" s="19">
        <f>SUM(B33:B41)</f>
        <v>2571117.81</v>
      </c>
      <c r="C32" s="19">
        <f>SUM(C33:C41)</f>
        <v>200883.9</v>
      </c>
      <c r="D32" s="19">
        <f t="shared" si="0"/>
        <v>2772001.71</v>
      </c>
      <c r="E32" s="19">
        <f>SUM(E33:E41)</f>
        <v>361539.06</v>
      </c>
      <c r="F32" s="19">
        <f>SUM(F33:F41)</f>
        <v>361539.06</v>
      </c>
      <c r="G32" s="20">
        <f t="shared" si="1"/>
        <v>2410462.65</v>
      </c>
      <c r="H32" s="4">
        <v>0</v>
      </c>
    </row>
    <row r="33" spans="1:8" x14ac:dyDescent="0.2">
      <c r="A33" s="29" t="s">
        <v>82</v>
      </c>
      <c r="B33" s="11">
        <v>0</v>
      </c>
      <c r="C33" s="11">
        <v>0</v>
      </c>
      <c r="D33" s="11">
        <f t="shared" si="0"/>
        <v>0</v>
      </c>
      <c r="E33" s="11">
        <v>0</v>
      </c>
      <c r="F33" s="11">
        <v>0</v>
      </c>
      <c r="G33" s="12">
        <f t="shared" si="1"/>
        <v>0</v>
      </c>
      <c r="H33" s="3">
        <v>4100</v>
      </c>
    </row>
    <row r="34" spans="1:8" x14ac:dyDescent="0.2">
      <c r="A34" s="29" t="s">
        <v>83</v>
      </c>
      <c r="B34" s="11">
        <v>0</v>
      </c>
      <c r="C34" s="11">
        <v>0</v>
      </c>
      <c r="D34" s="11">
        <f t="shared" si="0"/>
        <v>0</v>
      </c>
      <c r="E34" s="11">
        <v>0</v>
      </c>
      <c r="F34" s="11">
        <v>0</v>
      </c>
      <c r="G34" s="12">
        <f t="shared" si="1"/>
        <v>0</v>
      </c>
      <c r="H34" s="3">
        <v>4200</v>
      </c>
    </row>
    <row r="35" spans="1:8" x14ac:dyDescent="0.2">
      <c r="A35" s="29" t="s">
        <v>84</v>
      </c>
      <c r="B35" s="11">
        <v>0</v>
      </c>
      <c r="C35" s="11">
        <v>0</v>
      </c>
      <c r="D35" s="11">
        <f t="shared" si="0"/>
        <v>0</v>
      </c>
      <c r="E35" s="11">
        <v>0</v>
      </c>
      <c r="F35" s="11">
        <v>0</v>
      </c>
      <c r="G35" s="12">
        <f t="shared" si="1"/>
        <v>0</v>
      </c>
      <c r="H35" s="3">
        <v>4300</v>
      </c>
    </row>
    <row r="36" spans="1:8" x14ac:dyDescent="0.2">
      <c r="A36" s="29" t="s">
        <v>85</v>
      </c>
      <c r="B36" s="11">
        <v>2100468.25</v>
      </c>
      <c r="C36" s="11">
        <v>0</v>
      </c>
      <c r="D36" s="11">
        <f t="shared" si="0"/>
        <v>2100468.25</v>
      </c>
      <c r="E36" s="11">
        <v>201764.82</v>
      </c>
      <c r="F36" s="11">
        <v>201764.82</v>
      </c>
      <c r="G36" s="12">
        <f t="shared" si="1"/>
        <v>1898703.43</v>
      </c>
      <c r="H36" s="3">
        <v>4400</v>
      </c>
    </row>
    <row r="37" spans="1:8" x14ac:dyDescent="0.2">
      <c r="A37" s="29" t="s">
        <v>39</v>
      </c>
      <c r="B37" s="11">
        <v>470649.56</v>
      </c>
      <c r="C37" s="11">
        <v>200883.9</v>
      </c>
      <c r="D37" s="11">
        <f t="shared" si="0"/>
        <v>671533.46</v>
      </c>
      <c r="E37" s="11">
        <v>159774.24</v>
      </c>
      <c r="F37" s="11">
        <v>159774.24</v>
      </c>
      <c r="G37" s="12">
        <f t="shared" si="1"/>
        <v>511759.22</v>
      </c>
      <c r="H37" s="3">
        <v>4500</v>
      </c>
    </row>
    <row r="38" spans="1:8" x14ac:dyDescent="0.2">
      <c r="A38" s="29" t="s">
        <v>86</v>
      </c>
      <c r="B38" s="11">
        <v>0</v>
      </c>
      <c r="C38" s="11">
        <v>0</v>
      </c>
      <c r="D38" s="11">
        <f t="shared" si="0"/>
        <v>0</v>
      </c>
      <c r="E38" s="11">
        <v>0</v>
      </c>
      <c r="F38" s="11">
        <v>0</v>
      </c>
      <c r="G38" s="12">
        <f t="shared" si="1"/>
        <v>0</v>
      </c>
      <c r="H38" s="3">
        <v>4600</v>
      </c>
    </row>
    <row r="39" spans="1:8" x14ac:dyDescent="0.2">
      <c r="A39" s="29" t="s">
        <v>87</v>
      </c>
      <c r="B39" s="11">
        <v>0</v>
      </c>
      <c r="C39" s="11">
        <v>0</v>
      </c>
      <c r="D39" s="11">
        <f t="shared" si="0"/>
        <v>0</v>
      </c>
      <c r="E39" s="11">
        <v>0</v>
      </c>
      <c r="F39" s="11">
        <v>0</v>
      </c>
      <c r="G39" s="12">
        <f t="shared" si="1"/>
        <v>0</v>
      </c>
      <c r="H39" s="3">
        <v>4700</v>
      </c>
    </row>
    <row r="40" spans="1:8" x14ac:dyDescent="0.2">
      <c r="A40" s="29" t="s">
        <v>35</v>
      </c>
      <c r="B40" s="11">
        <v>0</v>
      </c>
      <c r="C40" s="11">
        <v>0</v>
      </c>
      <c r="D40" s="11">
        <f t="shared" si="0"/>
        <v>0</v>
      </c>
      <c r="E40" s="11">
        <v>0</v>
      </c>
      <c r="F40" s="11">
        <v>0</v>
      </c>
      <c r="G40" s="12">
        <f t="shared" si="1"/>
        <v>0</v>
      </c>
      <c r="H40" s="3">
        <v>4800</v>
      </c>
    </row>
    <row r="41" spans="1:8" x14ac:dyDescent="0.2">
      <c r="A41" s="29" t="s">
        <v>88</v>
      </c>
      <c r="B41" s="11">
        <v>0</v>
      </c>
      <c r="C41" s="11">
        <v>0</v>
      </c>
      <c r="D41" s="11">
        <f t="shared" si="0"/>
        <v>0</v>
      </c>
      <c r="E41" s="11">
        <v>0</v>
      </c>
      <c r="F41" s="11">
        <v>0</v>
      </c>
      <c r="G41" s="12">
        <f t="shared" si="1"/>
        <v>0</v>
      </c>
      <c r="H41" s="3">
        <v>4900</v>
      </c>
    </row>
    <row r="42" spans="1:8" x14ac:dyDescent="0.2">
      <c r="A42" s="30" t="s">
        <v>119</v>
      </c>
      <c r="B42" s="19">
        <f>SUM(B43:B51)</f>
        <v>15000</v>
      </c>
      <c r="C42" s="19">
        <f>SUM(C43:C51)</f>
        <v>485000</v>
      </c>
      <c r="D42" s="19">
        <f t="shared" si="0"/>
        <v>500000</v>
      </c>
      <c r="E42" s="19">
        <f>SUM(E43:E51)</f>
        <v>485000</v>
      </c>
      <c r="F42" s="19">
        <f>SUM(F43:F51)</f>
        <v>485000</v>
      </c>
      <c r="G42" s="20">
        <f t="shared" si="1"/>
        <v>15000</v>
      </c>
      <c r="H42" s="4">
        <v>0</v>
      </c>
    </row>
    <row r="43" spans="1:8" x14ac:dyDescent="0.2">
      <c r="A43" s="29" t="s">
        <v>89</v>
      </c>
      <c r="B43" s="11">
        <v>15000</v>
      </c>
      <c r="C43" s="11">
        <v>0</v>
      </c>
      <c r="D43" s="11">
        <f t="shared" si="0"/>
        <v>15000</v>
      </c>
      <c r="E43" s="11">
        <v>0</v>
      </c>
      <c r="F43" s="11">
        <v>0</v>
      </c>
      <c r="G43" s="12">
        <f t="shared" si="1"/>
        <v>15000</v>
      </c>
      <c r="H43" s="3">
        <v>5100</v>
      </c>
    </row>
    <row r="44" spans="1:8" x14ac:dyDescent="0.2">
      <c r="A44" s="29" t="s">
        <v>90</v>
      </c>
      <c r="B44" s="11">
        <v>0</v>
      </c>
      <c r="C44" s="11">
        <v>0</v>
      </c>
      <c r="D44" s="11">
        <f t="shared" si="0"/>
        <v>0</v>
      </c>
      <c r="E44" s="11">
        <v>0</v>
      </c>
      <c r="F44" s="11">
        <v>0</v>
      </c>
      <c r="G44" s="12">
        <f t="shared" si="1"/>
        <v>0</v>
      </c>
      <c r="H44" s="3">
        <v>5200</v>
      </c>
    </row>
    <row r="45" spans="1:8" x14ac:dyDescent="0.2">
      <c r="A45" s="29" t="s">
        <v>91</v>
      </c>
      <c r="B45" s="11">
        <v>0</v>
      </c>
      <c r="C45" s="11">
        <v>0</v>
      </c>
      <c r="D45" s="11">
        <f t="shared" si="0"/>
        <v>0</v>
      </c>
      <c r="E45" s="11">
        <v>0</v>
      </c>
      <c r="F45" s="11">
        <v>0</v>
      </c>
      <c r="G45" s="12">
        <f t="shared" si="1"/>
        <v>0</v>
      </c>
      <c r="H45" s="3">
        <v>5300</v>
      </c>
    </row>
    <row r="46" spans="1:8" x14ac:dyDescent="0.2">
      <c r="A46" s="29" t="s">
        <v>92</v>
      </c>
      <c r="B46" s="11">
        <v>0</v>
      </c>
      <c r="C46" s="11">
        <v>485000</v>
      </c>
      <c r="D46" s="11">
        <f t="shared" si="0"/>
        <v>485000</v>
      </c>
      <c r="E46" s="11">
        <v>485000</v>
      </c>
      <c r="F46" s="11">
        <v>485000</v>
      </c>
      <c r="G46" s="12">
        <f t="shared" si="1"/>
        <v>0</v>
      </c>
      <c r="H46" s="3">
        <v>5400</v>
      </c>
    </row>
    <row r="47" spans="1:8" x14ac:dyDescent="0.2">
      <c r="A47" s="29" t="s">
        <v>93</v>
      </c>
      <c r="B47" s="11">
        <v>0</v>
      </c>
      <c r="C47" s="11">
        <v>0</v>
      </c>
      <c r="D47" s="11">
        <f t="shared" si="0"/>
        <v>0</v>
      </c>
      <c r="E47" s="11">
        <v>0</v>
      </c>
      <c r="F47" s="11">
        <v>0</v>
      </c>
      <c r="G47" s="12">
        <f t="shared" si="1"/>
        <v>0</v>
      </c>
      <c r="H47" s="3">
        <v>5500</v>
      </c>
    </row>
    <row r="48" spans="1:8" x14ac:dyDescent="0.2">
      <c r="A48" s="29" t="s">
        <v>94</v>
      </c>
      <c r="B48" s="11">
        <v>0</v>
      </c>
      <c r="C48" s="11">
        <v>0</v>
      </c>
      <c r="D48" s="11">
        <f t="shared" si="0"/>
        <v>0</v>
      </c>
      <c r="E48" s="11">
        <v>0</v>
      </c>
      <c r="F48" s="11">
        <v>0</v>
      </c>
      <c r="G48" s="12">
        <f t="shared" si="1"/>
        <v>0</v>
      </c>
      <c r="H48" s="3">
        <v>5600</v>
      </c>
    </row>
    <row r="49" spans="1:8" x14ac:dyDescent="0.2">
      <c r="A49" s="29" t="s">
        <v>95</v>
      </c>
      <c r="B49" s="11">
        <v>0</v>
      </c>
      <c r="C49" s="11">
        <v>0</v>
      </c>
      <c r="D49" s="11">
        <f t="shared" si="0"/>
        <v>0</v>
      </c>
      <c r="E49" s="11">
        <v>0</v>
      </c>
      <c r="F49" s="11">
        <v>0</v>
      </c>
      <c r="G49" s="12">
        <f t="shared" si="1"/>
        <v>0</v>
      </c>
      <c r="H49" s="3">
        <v>5700</v>
      </c>
    </row>
    <row r="50" spans="1:8" x14ac:dyDescent="0.2">
      <c r="A50" s="29" t="s">
        <v>96</v>
      </c>
      <c r="B50" s="11">
        <v>0</v>
      </c>
      <c r="C50" s="11">
        <v>0</v>
      </c>
      <c r="D50" s="11">
        <f t="shared" si="0"/>
        <v>0</v>
      </c>
      <c r="E50" s="11">
        <v>0</v>
      </c>
      <c r="F50" s="11">
        <v>0</v>
      </c>
      <c r="G50" s="12">
        <f t="shared" si="1"/>
        <v>0</v>
      </c>
      <c r="H50" s="3">
        <v>5800</v>
      </c>
    </row>
    <row r="51" spans="1:8" x14ac:dyDescent="0.2">
      <c r="A51" s="29" t="s">
        <v>97</v>
      </c>
      <c r="B51" s="11">
        <v>0</v>
      </c>
      <c r="C51" s="11">
        <v>0</v>
      </c>
      <c r="D51" s="11">
        <f t="shared" si="0"/>
        <v>0</v>
      </c>
      <c r="E51" s="11">
        <v>0</v>
      </c>
      <c r="F51" s="11">
        <v>0</v>
      </c>
      <c r="G51" s="12">
        <f t="shared" si="1"/>
        <v>0</v>
      </c>
      <c r="H51" s="3">
        <v>5900</v>
      </c>
    </row>
    <row r="52" spans="1:8" x14ac:dyDescent="0.2">
      <c r="A52" s="30" t="s">
        <v>59</v>
      </c>
      <c r="B52" s="19">
        <f>SUM(B53:B55)</f>
        <v>0</v>
      </c>
      <c r="C52" s="19">
        <f>SUM(C53:C55)</f>
        <v>0</v>
      </c>
      <c r="D52" s="19">
        <f t="shared" si="0"/>
        <v>0</v>
      </c>
      <c r="E52" s="19">
        <f>SUM(E53:E55)</f>
        <v>0</v>
      </c>
      <c r="F52" s="19">
        <f>SUM(F53:F55)</f>
        <v>0</v>
      </c>
      <c r="G52" s="20">
        <f t="shared" si="1"/>
        <v>0</v>
      </c>
      <c r="H52" s="4">
        <v>0</v>
      </c>
    </row>
    <row r="53" spans="1:8" x14ac:dyDescent="0.2">
      <c r="A53" s="29" t="s">
        <v>98</v>
      </c>
      <c r="B53" s="11">
        <v>0</v>
      </c>
      <c r="C53" s="11">
        <v>0</v>
      </c>
      <c r="D53" s="11">
        <f t="shared" si="0"/>
        <v>0</v>
      </c>
      <c r="E53" s="11">
        <v>0</v>
      </c>
      <c r="F53" s="11">
        <v>0</v>
      </c>
      <c r="G53" s="12">
        <f t="shared" si="1"/>
        <v>0</v>
      </c>
      <c r="H53" s="3">
        <v>6100</v>
      </c>
    </row>
    <row r="54" spans="1:8" x14ac:dyDescent="0.2">
      <c r="A54" s="29" t="s">
        <v>99</v>
      </c>
      <c r="B54" s="11">
        <v>0</v>
      </c>
      <c r="C54" s="11">
        <v>0</v>
      </c>
      <c r="D54" s="11">
        <f t="shared" si="0"/>
        <v>0</v>
      </c>
      <c r="E54" s="11">
        <v>0</v>
      </c>
      <c r="F54" s="11">
        <v>0</v>
      </c>
      <c r="G54" s="12">
        <f t="shared" si="1"/>
        <v>0</v>
      </c>
      <c r="H54" s="3">
        <v>6200</v>
      </c>
    </row>
    <row r="55" spans="1:8" x14ac:dyDescent="0.2">
      <c r="A55" s="29" t="s">
        <v>100</v>
      </c>
      <c r="B55" s="11">
        <v>0</v>
      </c>
      <c r="C55" s="11">
        <v>0</v>
      </c>
      <c r="D55" s="11">
        <f t="shared" si="0"/>
        <v>0</v>
      </c>
      <c r="E55" s="11">
        <v>0</v>
      </c>
      <c r="F55" s="11">
        <v>0</v>
      </c>
      <c r="G55" s="12">
        <f t="shared" si="1"/>
        <v>0</v>
      </c>
      <c r="H55" s="3">
        <v>6300</v>
      </c>
    </row>
    <row r="56" spans="1:8" x14ac:dyDescent="0.2">
      <c r="A56" s="30" t="s">
        <v>120</v>
      </c>
      <c r="B56" s="19">
        <f>SUM(B57:B63)</f>
        <v>400000</v>
      </c>
      <c r="C56" s="19">
        <f>SUM(C57:C63)</f>
        <v>-10000</v>
      </c>
      <c r="D56" s="19">
        <f t="shared" si="0"/>
        <v>390000</v>
      </c>
      <c r="E56" s="19">
        <f>SUM(E57:E63)</f>
        <v>0</v>
      </c>
      <c r="F56" s="19">
        <f>SUM(F57:F63)</f>
        <v>0</v>
      </c>
      <c r="G56" s="20">
        <f t="shared" si="1"/>
        <v>390000</v>
      </c>
      <c r="H56" s="4">
        <v>0</v>
      </c>
    </row>
    <row r="57" spans="1:8" x14ac:dyDescent="0.2">
      <c r="A57" s="29" t="s">
        <v>127</v>
      </c>
      <c r="B57" s="11">
        <v>0</v>
      </c>
      <c r="C57" s="11">
        <v>0</v>
      </c>
      <c r="D57" s="11">
        <f t="shared" si="0"/>
        <v>0</v>
      </c>
      <c r="E57" s="11">
        <v>0</v>
      </c>
      <c r="F57" s="11">
        <v>0</v>
      </c>
      <c r="G57" s="12">
        <f t="shared" si="1"/>
        <v>0</v>
      </c>
      <c r="H57" s="3">
        <v>7100</v>
      </c>
    </row>
    <row r="58" spans="1:8" x14ac:dyDescent="0.2">
      <c r="A58" s="29" t="s">
        <v>101</v>
      </c>
      <c r="B58" s="11">
        <v>0</v>
      </c>
      <c r="C58" s="11">
        <v>0</v>
      </c>
      <c r="D58" s="11">
        <f t="shared" si="0"/>
        <v>0</v>
      </c>
      <c r="E58" s="11">
        <v>0</v>
      </c>
      <c r="F58" s="11">
        <v>0</v>
      </c>
      <c r="G58" s="12">
        <f t="shared" si="1"/>
        <v>0</v>
      </c>
      <c r="H58" s="3">
        <v>7200</v>
      </c>
    </row>
    <row r="59" spans="1:8" x14ac:dyDescent="0.2">
      <c r="A59" s="29" t="s">
        <v>102</v>
      </c>
      <c r="B59" s="11">
        <v>0</v>
      </c>
      <c r="C59" s="11">
        <v>0</v>
      </c>
      <c r="D59" s="11">
        <f t="shared" si="0"/>
        <v>0</v>
      </c>
      <c r="E59" s="11">
        <v>0</v>
      </c>
      <c r="F59" s="11">
        <v>0</v>
      </c>
      <c r="G59" s="12">
        <f t="shared" si="1"/>
        <v>0</v>
      </c>
      <c r="H59" s="3">
        <v>7300</v>
      </c>
    </row>
    <row r="60" spans="1:8" x14ac:dyDescent="0.2">
      <c r="A60" s="29" t="s">
        <v>103</v>
      </c>
      <c r="B60" s="11">
        <v>0</v>
      </c>
      <c r="C60" s="11">
        <v>0</v>
      </c>
      <c r="D60" s="11">
        <f t="shared" si="0"/>
        <v>0</v>
      </c>
      <c r="E60" s="11">
        <v>0</v>
      </c>
      <c r="F60" s="11">
        <v>0</v>
      </c>
      <c r="G60" s="12">
        <f t="shared" si="1"/>
        <v>0</v>
      </c>
      <c r="H60" s="3">
        <v>7400</v>
      </c>
    </row>
    <row r="61" spans="1:8" x14ac:dyDescent="0.2">
      <c r="A61" s="29" t="s">
        <v>104</v>
      </c>
      <c r="B61" s="11">
        <v>0</v>
      </c>
      <c r="C61" s="11">
        <v>0</v>
      </c>
      <c r="D61" s="11">
        <f t="shared" si="0"/>
        <v>0</v>
      </c>
      <c r="E61" s="11">
        <v>0</v>
      </c>
      <c r="F61" s="11">
        <v>0</v>
      </c>
      <c r="G61" s="12">
        <f t="shared" si="1"/>
        <v>0</v>
      </c>
      <c r="H61" s="3">
        <v>7500</v>
      </c>
    </row>
    <row r="62" spans="1:8" x14ac:dyDescent="0.2">
      <c r="A62" s="29" t="s">
        <v>105</v>
      </c>
      <c r="B62" s="11">
        <v>0</v>
      </c>
      <c r="C62" s="11">
        <v>0</v>
      </c>
      <c r="D62" s="11">
        <f t="shared" si="0"/>
        <v>0</v>
      </c>
      <c r="E62" s="11">
        <v>0</v>
      </c>
      <c r="F62" s="11">
        <v>0</v>
      </c>
      <c r="G62" s="12">
        <f t="shared" si="1"/>
        <v>0</v>
      </c>
      <c r="H62" s="3">
        <v>7600</v>
      </c>
    </row>
    <row r="63" spans="1:8" x14ac:dyDescent="0.2">
      <c r="A63" s="29" t="s">
        <v>106</v>
      </c>
      <c r="B63" s="11">
        <v>400000</v>
      </c>
      <c r="C63" s="11">
        <v>-10000</v>
      </c>
      <c r="D63" s="11">
        <f t="shared" si="0"/>
        <v>390000</v>
      </c>
      <c r="E63" s="11">
        <v>0</v>
      </c>
      <c r="F63" s="11">
        <v>0</v>
      </c>
      <c r="G63" s="12">
        <f t="shared" si="1"/>
        <v>390000</v>
      </c>
      <c r="H63" s="3">
        <v>7900</v>
      </c>
    </row>
    <row r="64" spans="1:8" x14ac:dyDescent="0.2">
      <c r="A64" s="30" t="s">
        <v>121</v>
      </c>
      <c r="B64" s="19">
        <f>SUM(B65:B67)</f>
        <v>0</v>
      </c>
      <c r="C64" s="19">
        <f>SUM(C65:C67)</f>
        <v>0</v>
      </c>
      <c r="D64" s="19">
        <f t="shared" si="0"/>
        <v>0</v>
      </c>
      <c r="E64" s="19">
        <f>SUM(E65:E67)</f>
        <v>0</v>
      </c>
      <c r="F64" s="19">
        <f>SUM(F65:F67)</f>
        <v>0</v>
      </c>
      <c r="G64" s="20">
        <f t="shared" si="1"/>
        <v>0</v>
      </c>
      <c r="H64" s="4">
        <v>0</v>
      </c>
    </row>
    <row r="65" spans="1:8" x14ac:dyDescent="0.2">
      <c r="A65" s="29" t="s">
        <v>36</v>
      </c>
      <c r="B65" s="11">
        <v>0</v>
      </c>
      <c r="C65" s="11">
        <v>0</v>
      </c>
      <c r="D65" s="11">
        <f t="shared" si="0"/>
        <v>0</v>
      </c>
      <c r="E65" s="11">
        <v>0</v>
      </c>
      <c r="F65" s="11">
        <v>0</v>
      </c>
      <c r="G65" s="12">
        <f t="shared" si="1"/>
        <v>0</v>
      </c>
      <c r="H65" s="3">
        <v>8100</v>
      </c>
    </row>
    <row r="66" spans="1:8" x14ac:dyDescent="0.2">
      <c r="A66" s="29" t="s">
        <v>37</v>
      </c>
      <c r="B66" s="11">
        <v>0</v>
      </c>
      <c r="C66" s="11">
        <v>0</v>
      </c>
      <c r="D66" s="11">
        <f t="shared" si="0"/>
        <v>0</v>
      </c>
      <c r="E66" s="11">
        <v>0</v>
      </c>
      <c r="F66" s="11">
        <v>0</v>
      </c>
      <c r="G66" s="12">
        <f t="shared" si="1"/>
        <v>0</v>
      </c>
      <c r="H66" s="3">
        <v>8300</v>
      </c>
    </row>
    <row r="67" spans="1:8" x14ac:dyDescent="0.2">
      <c r="A67" s="29" t="s">
        <v>38</v>
      </c>
      <c r="B67" s="11">
        <v>0</v>
      </c>
      <c r="C67" s="11">
        <v>0</v>
      </c>
      <c r="D67" s="11">
        <f t="shared" si="0"/>
        <v>0</v>
      </c>
      <c r="E67" s="11">
        <v>0</v>
      </c>
      <c r="F67" s="11">
        <v>0</v>
      </c>
      <c r="G67" s="12">
        <f t="shared" si="1"/>
        <v>0</v>
      </c>
      <c r="H67" s="3">
        <v>8500</v>
      </c>
    </row>
    <row r="68" spans="1:8" x14ac:dyDescent="0.2">
      <c r="A68" s="30" t="s">
        <v>60</v>
      </c>
      <c r="B68" s="19">
        <f>SUM(B69:B75)</f>
        <v>0</v>
      </c>
      <c r="C68" s="19">
        <f>SUM(C69:C75)</f>
        <v>0</v>
      </c>
      <c r="D68" s="19">
        <f t="shared" si="0"/>
        <v>0</v>
      </c>
      <c r="E68" s="19">
        <f>SUM(E69:E75)</f>
        <v>0</v>
      </c>
      <c r="F68" s="19">
        <f>SUM(F69:F75)</f>
        <v>0</v>
      </c>
      <c r="G68" s="20">
        <f t="shared" si="1"/>
        <v>0</v>
      </c>
      <c r="H68" s="4">
        <v>0</v>
      </c>
    </row>
    <row r="69" spans="1:8" x14ac:dyDescent="0.2">
      <c r="A69" s="29" t="s">
        <v>107</v>
      </c>
      <c r="B69" s="11">
        <v>0</v>
      </c>
      <c r="C69" s="11">
        <v>0</v>
      </c>
      <c r="D69" s="11">
        <f t="shared" ref="D69:D75" si="2">B69+C69</f>
        <v>0</v>
      </c>
      <c r="E69" s="11">
        <v>0</v>
      </c>
      <c r="F69" s="11">
        <v>0</v>
      </c>
      <c r="G69" s="12">
        <f t="shared" ref="G69:G75" si="3">D69-E69</f>
        <v>0</v>
      </c>
      <c r="H69" s="3">
        <v>9100</v>
      </c>
    </row>
    <row r="70" spans="1:8" x14ac:dyDescent="0.2">
      <c r="A70" s="29" t="s">
        <v>108</v>
      </c>
      <c r="B70" s="11">
        <v>0</v>
      </c>
      <c r="C70" s="11">
        <v>0</v>
      </c>
      <c r="D70" s="11">
        <f t="shared" si="2"/>
        <v>0</v>
      </c>
      <c r="E70" s="11">
        <v>0</v>
      </c>
      <c r="F70" s="11">
        <v>0</v>
      </c>
      <c r="G70" s="12">
        <f t="shared" si="3"/>
        <v>0</v>
      </c>
      <c r="H70" s="3">
        <v>9200</v>
      </c>
    </row>
    <row r="71" spans="1:8" x14ac:dyDescent="0.2">
      <c r="A71" s="29" t="s">
        <v>109</v>
      </c>
      <c r="B71" s="11">
        <v>0</v>
      </c>
      <c r="C71" s="11">
        <v>0</v>
      </c>
      <c r="D71" s="11">
        <f t="shared" si="2"/>
        <v>0</v>
      </c>
      <c r="E71" s="11">
        <v>0</v>
      </c>
      <c r="F71" s="11">
        <v>0</v>
      </c>
      <c r="G71" s="12">
        <f t="shared" si="3"/>
        <v>0</v>
      </c>
      <c r="H71" s="3">
        <v>9300</v>
      </c>
    </row>
    <row r="72" spans="1:8" x14ac:dyDescent="0.2">
      <c r="A72" s="29" t="s">
        <v>110</v>
      </c>
      <c r="B72" s="11">
        <v>0</v>
      </c>
      <c r="C72" s="11">
        <v>0</v>
      </c>
      <c r="D72" s="11">
        <f t="shared" si="2"/>
        <v>0</v>
      </c>
      <c r="E72" s="11">
        <v>0</v>
      </c>
      <c r="F72" s="11">
        <v>0</v>
      </c>
      <c r="G72" s="12">
        <f t="shared" si="3"/>
        <v>0</v>
      </c>
      <c r="H72" s="3">
        <v>9400</v>
      </c>
    </row>
    <row r="73" spans="1:8" x14ac:dyDescent="0.2">
      <c r="A73" s="29" t="s">
        <v>111</v>
      </c>
      <c r="B73" s="11">
        <v>0</v>
      </c>
      <c r="C73" s="11">
        <v>0</v>
      </c>
      <c r="D73" s="11">
        <f t="shared" si="2"/>
        <v>0</v>
      </c>
      <c r="E73" s="11">
        <v>0</v>
      </c>
      <c r="F73" s="11">
        <v>0</v>
      </c>
      <c r="G73" s="12">
        <f t="shared" si="3"/>
        <v>0</v>
      </c>
      <c r="H73" s="3">
        <v>9500</v>
      </c>
    </row>
    <row r="74" spans="1:8" x14ac:dyDescent="0.2">
      <c r="A74" s="29" t="s">
        <v>112</v>
      </c>
      <c r="B74" s="11">
        <v>0</v>
      </c>
      <c r="C74" s="11">
        <v>0</v>
      </c>
      <c r="D74" s="11">
        <f t="shared" si="2"/>
        <v>0</v>
      </c>
      <c r="E74" s="11">
        <v>0</v>
      </c>
      <c r="F74" s="11">
        <v>0</v>
      </c>
      <c r="G74" s="12">
        <f t="shared" si="3"/>
        <v>0</v>
      </c>
      <c r="H74" s="3">
        <v>9600</v>
      </c>
    </row>
    <row r="75" spans="1:8" x14ac:dyDescent="0.2">
      <c r="A75" s="31" t="s">
        <v>113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4">
        <f t="shared" si="3"/>
        <v>0</v>
      </c>
      <c r="H75" s="3">
        <v>9900</v>
      </c>
    </row>
    <row r="76" spans="1:8" x14ac:dyDescent="0.2">
      <c r="A76" s="32" t="s">
        <v>122</v>
      </c>
      <c r="B76" s="7">
        <f t="shared" ref="B76:G76" si="4">SUM(B4+B12+B22+B32+B42+B52+B56+B64+B68)</f>
        <v>41114903.100000001</v>
      </c>
      <c r="C76" s="7">
        <f t="shared" si="4"/>
        <v>8932203.1899999995</v>
      </c>
      <c r="D76" s="7">
        <f t="shared" si="4"/>
        <v>50047106.290000007</v>
      </c>
      <c r="E76" s="7">
        <f t="shared" si="4"/>
        <v>9672144.6500000004</v>
      </c>
      <c r="F76" s="7">
        <f t="shared" si="4"/>
        <v>9615477.4199999999</v>
      </c>
      <c r="G76" s="7">
        <f t="shared" si="4"/>
        <v>40374961.640000001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59055118110236227" right="0.59055118110236227" top="0.59055118110236227" bottom="0.39370078740157483" header="0.31496062992125984" footer="0.31496062992125984"/>
  <pageSetup scale="80" orientation="landscape" r:id="rId1"/>
  <rowBreaks count="1" manualBreakCount="1">
    <brk id="55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zoomScaleNormal="100" zoomScaleSheetLayoutView="100" workbookViewId="0">
      <selection activeCell="B49" sqref="B49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2.25" customHeight="1" x14ac:dyDescent="0.2">
      <c r="A1" s="49" t="s">
        <v>144</v>
      </c>
      <c r="B1" s="50"/>
      <c r="C1" s="50"/>
      <c r="D1" s="50"/>
      <c r="E1" s="50"/>
      <c r="F1" s="50"/>
      <c r="G1" s="51"/>
    </row>
    <row r="2" spans="1:7" x14ac:dyDescent="0.2">
      <c r="A2" s="21"/>
      <c r="B2" s="49" t="s">
        <v>56</v>
      </c>
      <c r="C2" s="50"/>
      <c r="D2" s="50"/>
      <c r="E2" s="50"/>
      <c r="F2" s="51"/>
      <c r="G2" s="43" t="s">
        <v>55</v>
      </c>
    </row>
    <row r="3" spans="1:7" ht="24.95" customHeight="1" x14ac:dyDescent="0.2">
      <c r="A3" s="22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48"/>
    </row>
    <row r="4" spans="1:7" x14ac:dyDescent="0.2">
      <c r="A4" s="23"/>
      <c r="B4" s="15"/>
      <c r="C4" s="15"/>
      <c r="D4" s="15"/>
      <c r="E4" s="15"/>
      <c r="F4" s="15"/>
      <c r="G4" s="16"/>
    </row>
    <row r="5" spans="1:7" x14ac:dyDescent="0.2">
      <c r="A5" s="24" t="s">
        <v>15</v>
      </c>
      <c r="B5" s="19">
        <f t="shared" ref="B5:G5" si="0">SUM(B6:B13)</f>
        <v>8729855.25</v>
      </c>
      <c r="C5" s="19">
        <f t="shared" si="0"/>
        <v>1727843.73</v>
      </c>
      <c r="D5" s="19">
        <f t="shared" si="0"/>
        <v>10457698.98</v>
      </c>
      <c r="E5" s="19">
        <f t="shared" si="0"/>
        <v>2232623.71</v>
      </c>
      <c r="F5" s="19">
        <f t="shared" si="0"/>
        <v>2219048.2400000002</v>
      </c>
      <c r="G5" s="20">
        <f t="shared" si="0"/>
        <v>8225075.2700000005</v>
      </c>
    </row>
    <row r="6" spans="1:7" x14ac:dyDescent="0.2">
      <c r="A6" s="25" t="s">
        <v>40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2">
        <f>D6-E6</f>
        <v>0</v>
      </c>
    </row>
    <row r="7" spans="1:7" x14ac:dyDescent="0.2">
      <c r="A7" s="25" t="s">
        <v>16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2">
        <f t="shared" ref="G7:G13" si="2">D7-E7</f>
        <v>0</v>
      </c>
    </row>
    <row r="8" spans="1:7" x14ac:dyDescent="0.2">
      <c r="A8" s="25" t="s">
        <v>116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2">
        <f t="shared" si="2"/>
        <v>0</v>
      </c>
    </row>
    <row r="9" spans="1:7" x14ac:dyDescent="0.2">
      <c r="A9" s="25" t="s">
        <v>3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2">
        <f t="shared" si="2"/>
        <v>0</v>
      </c>
    </row>
    <row r="10" spans="1:7" x14ac:dyDescent="0.2">
      <c r="A10" s="25" t="s">
        <v>22</v>
      </c>
      <c r="B10" s="11">
        <v>8729855.25</v>
      </c>
      <c r="C10" s="11">
        <v>1727843.73</v>
      </c>
      <c r="D10" s="11">
        <f t="shared" si="1"/>
        <v>10457698.98</v>
      </c>
      <c r="E10" s="11">
        <v>2232623.71</v>
      </c>
      <c r="F10" s="11">
        <v>2219048.2400000002</v>
      </c>
      <c r="G10" s="12">
        <f t="shared" si="2"/>
        <v>8225075.2700000005</v>
      </c>
    </row>
    <row r="11" spans="1:7" x14ac:dyDescent="0.2">
      <c r="A11" s="25" t="s">
        <v>17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2">
        <f t="shared" si="2"/>
        <v>0</v>
      </c>
    </row>
    <row r="12" spans="1:7" x14ac:dyDescent="0.2">
      <c r="A12" s="25" t="s">
        <v>41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2">
        <f t="shared" si="2"/>
        <v>0</v>
      </c>
    </row>
    <row r="13" spans="1:7" x14ac:dyDescent="0.2">
      <c r="A13" s="25" t="s">
        <v>18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2">
        <f t="shared" si="2"/>
        <v>0</v>
      </c>
    </row>
    <row r="14" spans="1:7" x14ac:dyDescent="0.2">
      <c r="A14" s="25"/>
      <c r="B14" s="11"/>
      <c r="C14" s="11"/>
      <c r="D14" s="11"/>
      <c r="E14" s="11"/>
      <c r="F14" s="11"/>
      <c r="G14" s="12"/>
    </row>
    <row r="15" spans="1:7" x14ac:dyDescent="0.2">
      <c r="A15" s="24" t="s">
        <v>19</v>
      </c>
      <c r="B15" s="19">
        <f t="shared" ref="B15:G15" si="3">SUM(B16:B22)</f>
        <v>32385047.849999998</v>
      </c>
      <c r="C15" s="19">
        <f t="shared" si="3"/>
        <v>7204359.46</v>
      </c>
      <c r="D15" s="19">
        <f t="shared" si="3"/>
        <v>39589407.310000002</v>
      </c>
      <c r="E15" s="19">
        <f t="shared" si="3"/>
        <v>7439520.9400000004</v>
      </c>
      <c r="F15" s="19">
        <f t="shared" si="3"/>
        <v>7396429.1800000006</v>
      </c>
      <c r="G15" s="20">
        <f t="shared" si="3"/>
        <v>32149886.370000001</v>
      </c>
    </row>
    <row r="16" spans="1:7" x14ac:dyDescent="0.2">
      <c r="A16" s="25" t="s">
        <v>42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2">
        <f t="shared" ref="G16:G22" si="4">D16-E16</f>
        <v>0</v>
      </c>
    </row>
    <row r="17" spans="1:7" x14ac:dyDescent="0.2">
      <c r="A17" s="25" t="s">
        <v>27</v>
      </c>
      <c r="B17" s="11">
        <v>903457.73</v>
      </c>
      <c r="C17" s="11">
        <v>208318.98</v>
      </c>
      <c r="D17" s="11">
        <f t="shared" ref="D17:D22" si="5">B17+C17</f>
        <v>1111776.71</v>
      </c>
      <c r="E17" s="11">
        <v>211840.81</v>
      </c>
      <c r="F17" s="11">
        <v>210433.51</v>
      </c>
      <c r="G17" s="12">
        <f t="shared" si="4"/>
        <v>899935.89999999991</v>
      </c>
    </row>
    <row r="18" spans="1:7" x14ac:dyDescent="0.2">
      <c r="A18" s="25" t="s">
        <v>20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2">
        <f t="shared" si="4"/>
        <v>0</v>
      </c>
    </row>
    <row r="19" spans="1:7" x14ac:dyDescent="0.2">
      <c r="A19" s="25" t="s">
        <v>43</v>
      </c>
      <c r="B19" s="11">
        <v>0</v>
      </c>
      <c r="C19" s="11">
        <v>0</v>
      </c>
      <c r="D19" s="11">
        <f t="shared" si="5"/>
        <v>0</v>
      </c>
      <c r="E19" s="11">
        <v>0</v>
      </c>
      <c r="F19" s="11">
        <v>0</v>
      </c>
      <c r="G19" s="12">
        <f t="shared" si="4"/>
        <v>0</v>
      </c>
    </row>
    <row r="20" spans="1:7" x14ac:dyDescent="0.2">
      <c r="A20" s="25" t="s">
        <v>44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2">
        <f t="shared" si="4"/>
        <v>0</v>
      </c>
    </row>
    <row r="21" spans="1:7" x14ac:dyDescent="0.2">
      <c r="A21" s="25" t="s">
        <v>45</v>
      </c>
      <c r="B21" s="11">
        <v>1622281.72</v>
      </c>
      <c r="C21" s="11">
        <v>359370.21</v>
      </c>
      <c r="D21" s="11">
        <f t="shared" si="5"/>
        <v>1981651.93</v>
      </c>
      <c r="E21" s="11">
        <v>420101.26</v>
      </c>
      <c r="F21" s="11">
        <v>417789.44</v>
      </c>
      <c r="G21" s="12">
        <f t="shared" si="4"/>
        <v>1561550.67</v>
      </c>
    </row>
    <row r="22" spans="1:7" x14ac:dyDescent="0.2">
      <c r="A22" s="25" t="s">
        <v>4</v>
      </c>
      <c r="B22" s="11">
        <v>29859308.399999999</v>
      </c>
      <c r="C22" s="11">
        <v>6636670.2699999996</v>
      </c>
      <c r="D22" s="11">
        <f t="shared" si="5"/>
        <v>36495978.670000002</v>
      </c>
      <c r="E22" s="11">
        <v>6807578.8700000001</v>
      </c>
      <c r="F22" s="11">
        <v>6768206.2300000004</v>
      </c>
      <c r="G22" s="12">
        <f t="shared" si="4"/>
        <v>29688399.800000001</v>
      </c>
    </row>
    <row r="23" spans="1:7" x14ac:dyDescent="0.2">
      <c r="A23" s="25"/>
      <c r="B23" s="11"/>
      <c r="C23" s="11"/>
      <c r="D23" s="11"/>
      <c r="E23" s="11"/>
      <c r="F23" s="11"/>
      <c r="G23" s="12"/>
    </row>
    <row r="24" spans="1:7" x14ac:dyDescent="0.2">
      <c r="A24" s="24" t="s">
        <v>46</v>
      </c>
      <c r="B24" s="19">
        <f t="shared" ref="B24:G24" si="6">SUM(B25:B33)</f>
        <v>0</v>
      </c>
      <c r="C24" s="19">
        <f t="shared" si="6"/>
        <v>0</v>
      </c>
      <c r="D24" s="19">
        <f t="shared" si="6"/>
        <v>0</v>
      </c>
      <c r="E24" s="19">
        <f t="shared" si="6"/>
        <v>0</v>
      </c>
      <c r="F24" s="19">
        <f t="shared" si="6"/>
        <v>0</v>
      </c>
      <c r="G24" s="20">
        <f t="shared" si="6"/>
        <v>0</v>
      </c>
    </row>
    <row r="25" spans="1:7" x14ac:dyDescent="0.2">
      <c r="A25" s="25" t="s">
        <v>28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2">
        <f t="shared" ref="G25:G33" si="7">D25-E25</f>
        <v>0</v>
      </c>
    </row>
    <row r="26" spans="1:7" x14ac:dyDescent="0.2">
      <c r="A26" s="25" t="s">
        <v>23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2">
        <f t="shared" si="7"/>
        <v>0</v>
      </c>
    </row>
    <row r="27" spans="1:7" x14ac:dyDescent="0.2">
      <c r="A27" s="25" t="s">
        <v>29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2">
        <f t="shared" si="7"/>
        <v>0</v>
      </c>
    </row>
    <row r="28" spans="1:7" x14ac:dyDescent="0.2">
      <c r="A28" s="25" t="s">
        <v>47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2">
        <f t="shared" si="7"/>
        <v>0</v>
      </c>
    </row>
    <row r="29" spans="1:7" x14ac:dyDescent="0.2">
      <c r="A29" s="25" t="s">
        <v>21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2">
        <f t="shared" si="7"/>
        <v>0</v>
      </c>
    </row>
    <row r="30" spans="1:7" x14ac:dyDescent="0.2">
      <c r="A30" s="25" t="s">
        <v>5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2">
        <f t="shared" si="7"/>
        <v>0</v>
      </c>
    </row>
    <row r="31" spans="1:7" x14ac:dyDescent="0.2">
      <c r="A31" s="25" t="s">
        <v>6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2">
        <f t="shared" si="7"/>
        <v>0</v>
      </c>
    </row>
    <row r="32" spans="1:7" x14ac:dyDescent="0.2">
      <c r="A32" s="25" t="s">
        <v>48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2">
        <f t="shared" si="7"/>
        <v>0</v>
      </c>
    </row>
    <row r="33" spans="1:7" x14ac:dyDescent="0.2">
      <c r="A33" s="25" t="s">
        <v>30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2">
        <f t="shared" si="7"/>
        <v>0</v>
      </c>
    </row>
    <row r="34" spans="1:7" x14ac:dyDescent="0.2">
      <c r="A34" s="25"/>
      <c r="B34" s="11"/>
      <c r="C34" s="11"/>
      <c r="D34" s="11"/>
      <c r="E34" s="11"/>
      <c r="F34" s="11"/>
      <c r="G34" s="12"/>
    </row>
    <row r="35" spans="1:7" x14ac:dyDescent="0.2">
      <c r="A35" s="24" t="s">
        <v>31</v>
      </c>
      <c r="B35" s="19">
        <f t="shared" ref="B35:G35" si="9">SUM(B36:B39)</f>
        <v>0</v>
      </c>
      <c r="C35" s="19">
        <f t="shared" si="9"/>
        <v>0</v>
      </c>
      <c r="D35" s="19">
        <f t="shared" si="9"/>
        <v>0</v>
      </c>
      <c r="E35" s="19">
        <f t="shared" si="9"/>
        <v>0</v>
      </c>
      <c r="F35" s="19">
        <f t="shared" si="9"/>
        <v>0</v>
      </c>
      <c r="G35" s="20">
        <f t="shared" si="9"/>
        <v>0</v>
      </c>
    </row>
    <row r="36" spans="1:7" x14ac:dyDescent="0.2">
      <c r="A36" s="25" t="s">
        <v>49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2">
        <f t="shared" ref="G36:G39" si="10">D36-E36</f>
        <v>0</v>
      </c>
    </row>
    <row r="37" spans="1:7" ht="11.25" customHeight="1" x14ac:dyDescent="0.2">
      <c r="A37" s="25" t="s">
        <v>24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2">
        <f t="shared" si="10"/>
        <v>0</v>
      </c>
    </row>
    <row r="38" spans="1:7" x14ac:dyDescent="0.2">
      <c r="A38" s="25" t="s">
        <v>32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2">
        <f t="shared" si="10"/>
        <v>0</v>
      </c>
    </row>
    <row r="39" spans="1:7" x14ac:dyDescent="0.2">
      <c r="A39" s="25" t="s">
        <v>7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2">
        <f t="shared" si="10"/>
        <v>0</v>
      </c>
    </row>
    <row r="40" spans="1:7" x14ac:dyDescent="0.2">
      <c r="A40" s="26"/>
      <c r="B40" s="13"/>
      <c r="C40" s="13"/>
      <c r="D40" s="13"/>
      <c r="E40" s="13"/>
      <c r="F40" s="13"/>
      <c r="G40" s="14"/>
    </row>
    <row r="41" spans="1:7" x14ac:dyDescent="0.2">
      <c r="A41" s="27" t="s">
        <v>122</v>
      </c>
      <c r="B41" s="6">
        <f t="shared" ref="B41:G41" si="12">SUM(B35+B24+B15+B5)</f>
        <v>41114903.099999994</v>
      </c>
      <c r="C41" s="6">
        <f t="shared" si="12"/>
        <v>8932203.1899999995</v>
      </c>
      <c r="D41" s="6">
        <f t="shared" si="12"/>
        <v>50047106.290000007</v>
      </c>
      <c r="E41" s="6">
        <f t="shared" si="12"/>
        <v>9672144.6500000004</v>
      </c>
      <c r="F41" s="6">
        <f t="shared" si="12"/>
        <v>9615477.4200000018</v>
      </c>
      <c r="G41" s="6">
        <f t="shared" si="12"/>
        <v>40374961.640000001</v>
      </c>
    </row>
    <row r="43" spans="1:7" x14ac:dyDescent="0.2">
      <c r="A43" s="1" t="s">
        <v>145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59055118110236227" right="0.59055118110236227" top="0.59055118110236227" bottom="0.3937007874015748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CFG!Área_de_impresión</vt:lpstr>
      <vt:lpstr>COG!Área_de_impresión</vt:lpstr>
      <vt:lpstr>CTG!Área_de_impresión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2026-04-17T17:09:04Z</cp:lastPrinted>
  <dcterms:created xsi:type="dcterms:W3CDTF">2014-02-10T03:37:14Z</dcterms:created>
  <dcterms:modified xsi:type="dcterms:W3CDTF">2026-04-17T21:15:38Z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