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\Desktop\2026 IF1T\DATOS ABIERTOS\"/>
    </mc:Choice>
  </mc:AlternateContent>
  <bookViews>
    <workbookView xWindow="-120" yWindow="-120" windowWidth="20730" windowHeight="1116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'NDF-02'!$A$87:$J$161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F154" i="1"/>
  <c r="E154" i="1"/>
  <c r="D154" i="1"/>
  <c r="C154" i="1"/>
  <c r="G150" i="1"/>
  <c r="F150" i="1"/>
  <c r="E150" i="1"/>
  <c r="D150" i="1"/>
  <c r="C150" i="1"/>
  <c r="G141" i="1"/>
  <c r="F141" i="1"/>
  <c r="E141" i="1"/>
  <c r="D141" i="1"/>
  <c r="C141" i="1"/>
  <c r="G137" i="1"/>
  <c r="F137" i="1"/>
  <c r="E137" i="1"/>
  <c r="D137" i="1"/>
  <c r="C137" i="1"/>
  <c r="G127" i="1"/>
  <c r="F127" i="1"/>
  <c r="E127" i="1"/>
  <c r="D127" i="1"/>
  <c r="C127" i="1"/>
  <c r="G117" i="1"/>
  <c r="F117" i="1"/>
  <c r="E117" i="1"/>
  <c r="D117" i="1"/>
  <c r="C117" i="1"/>
  <c r="G107" i="1"/>
  <c r="G88" i="1" s="1"/>
  <c r="F107" i="1"/>
  <c r="E107" i="1"/>
  <c r="D107" i="1"/>
  <c r="C107" i="1"/>
  <c r="C88" i="1" s="1"/>
  <c r="G97" i="1"/>
  <c r="F97" i="1"/>
  <c r="E97" i="1"/>
  <c r="D97" i="1"/>
  <c r="D88" i="1" s="1"/>
  <c r="C97" i="1"/>
  <c r="G89" i="1"/>
  <c r="F89" i="1"/>
  <c r="E89" i="1"/>
  <c r="E88" i="1" s="1"/>
  <c r="D89" i="1"/>
  <c r="C89" i="1"/>
  <c r="F88" i="1"/>
  <c r="G79" i="1"/>
  <c r="F79" i="1"/>
  <c r="E79" i="1"/>
  <c r="D79" i="1"/>
  <c r="C79" i="1"/>
  <c r="G75" i="1"/>
  <c r="F75" i="1"/>
  <c r="E75" i="1"/>
  <c r="D75" i="1"/>
  <c r="C75" i="1"/>
  <c r="G66" i="1"/>
  <c r="F66" i="1"/>
  <c r="E66" i="1"/>
  <c r="D66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E13" i="1" s="1"/>
  <c r="E163" i="1" s="1"/>
  <c r="D32" i="1"/>
  <c r="C32" i="1"/>
  <c r="G22" i="1"/>
  <c r="F22" i="1"/>
  <c r="F13" i="1" s="1"/>
  <c r="F163" i="1" s="1"/>
  <c r="E22" i="1"/>
  <c r="D22" i="1"/>
  <c r="C22" i="1"/>
  <c r="G14" i="1"/>
  <c r="G13" i="1" s="1"/>
  <c r="G163" i="1" s="1"/>
  <c r="F14" i="1"/>
  <c r="E14" i="1"/>
  <c r="D14" i="1"/>
  <c r="C14" i="1"/>
  <c r="C13" i="1" s="1"/>
  <c r="C163" i="1" s="1"/>
  <c r="D13" i="1"/>
  <c r="D163" i="1" l="1"/>
  <c r="F21" i="3" l="1"/>
  <c r="E21" i="3"/>
  <c r="D21" i="3"/>
  <c r="F11" i="3"/>
  <c r="F31" i="3" s="1"/>
  <c r="E11" i="3"/>
  <c r="E31" i="3" s="1"/>
  <c r="D11" i="3"/>
  <c r="D31" i="3" s="1"/>
  <c r="H161" i="1" l="1"/>
  <c r="H160" i="1"/>
  <c r="H159" i="1"/>
  <c r="H158" i="1"/>
  <c r="H157" i="1"/>
  <c r="H156" i="1"/>
  <c r="H155" i="1"/>
  <c r="H153" i="1"/>
  <c r="H152" i="1"/>
  <c r="H151" i="1"/>
  <c r="H149" i="1"/>
  <c r="H148" i="1"/>
  <c r="H147" i="1"/>
  <c r="H146" i="1"/>
  <c r="H145" i="1"/>
  <c r="H144" i="1"/>
  <c r="H143" i="1"/>
  <c r="H142" i="1"/>
  <c r="H140" i="1"/>
  <c r="H139" i="1"/>
  <c r="H138" i="1"/>
  <c r="H136" i="1"/>
  <c r="H135" i="1"/>
  <c r="H134" i="1"/>
  <c r="H133" i="1"/>
  <c r="H132" i="1"/>
  <c r="H131" i="1"/>
  <c r="H130" i="1"/>
  <c r="H129" i="1"/>
  <c r="H128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1" i="1"/>
  <c r="H100" i="1"/>
  <c r="H99" i="1"/>
  <c r="H98" i="1"/>
  <c r="H96" i="1"/>
  <c r="H95" i="1"/>
  <c r="H94" i="1"/>
  <c r="H93" i="1"/>
  <c r="H92" i="1"/>
  <c r="H91" i="1"/>
  <c r="H90" i="1"/>
  <c r="H86" i="1"/>
  <c r="H85" i="1"/>
  <c r="H84" i="1"/>
  <c r="H83" i="1"/>
  <c r="H82" i="1"/>
  <c r="H81" i="1"/>
  <c r="H80" i="1"/>
  <c r="H78" i="1"/>
  <c r="H77" i="1"/>
  <c r="H76" i="1"/>
  <c r="H74" i="1"/>
  <c r="H73" i="1"/>
  <c r="H72" i="1"/>
  <c r="H71" i="1"/>
  <c r="H70" i="1"/>
  <c r="H69" i="1"/>
  <c r="H68" i="1"/>
  <c r="H67" i="1"/>
  <c r="H65" i="1"/>
  <c r="H64" i="1"/>
  <c r="H62" i="1" s="1"/>
  <c r="H63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22" i="1" l="1"/>
  <c r="H32" i="1"/>
  <c r="H66" i="1"/>
  <c r="H75" i="1"/>
  <c r="H141" i="1"/>
  <c r="H150" i="1"/>
  <c r="H107" i="1"/>
  <c r="H42" i="1"/>
  <c r="H52" i="1"/>
  <c r="H97" i="1"/>
  <c r="H137" i="1"/>
  <c r="H14" i="1"/>
  <c r="H13" i="1" s="1"/>
  <c r="H89" i="1"/>
  <c r="H117" i="1"/>
  <c r="H79" i="1"/>
  <c r="H154" i="1"/>
  <c r="H127" i="1"/>
  <c r="H88" i="1"/>
  <c r="H163" i="1" l="1"/>
  <c r="I72" i="1"/>
  <c r="I13" i="1"/>
  <c r="I78" i="1" l="1"/>
  <c r="F3" i="9" l="1"/>
  <c r="F3" i="8"/>
  <c r="F3" i="7"/>
  <c r="F3" i="3"/>
  <c r="F3" i="1"/>
  <c r="F3" i="6"/>
  <c r="I67" i="1" l="1"/>
  <c r="I68" i="1"/>
  <c r="I69" i="1"/>
  <c r="I70" i="1"/>
  <c r="I71" i="1"/>
  <c r="I73" i="1"/>
  <c r="I76" i="1"/>
  <c r="I77" i="1"/>
  <c r="I80" i="1"/>
  <c r="I81" i="1"/>
  <c r="I82" i="1"/>
  <c r="I83" i="1"/>
  <c r="I84" i="1"/>
  <c r="I85" i="1"/>
  <c r="I86" i="1"/>
  <c r="I128" i="1"/>
  <c r="I129" i="1"/>
  <c r="I130" i="1"/>
  <c r="I131" i="1"/>
  <c r="I132" i="1"/>
  <c r="I133" i="1"/>
  <c r="I134" i="1"/>
  <c r="I135" i="1"/>
  <c r="I136" i="1"/>
  <c r="I142" i="1"/>
  <c r="I143" i="1"/>
  <c r="I144" i="1"/>
  <c r="I145" i="1"/>
  <c r="I146" i="1"/>
  <c r="I148" i="1"/>
  <c r="I149" i="1"/>
  <c r="I151" i="1"/>
  <c r="I152" i="1"/>
  <c r="I155" i="1"/>
  <c r="I156" i="1"/>
  <c r="I157" i="1"/>
  <c r="I158" i="1"/>
  <c r="I159" i="1"/>
  <c r="I160" i="1"/>
  <c r="I161" i="1"/>
  <c r="I154" i="1"/>
  <c r="I140" i="1"/>
  <c r="I139" i="1"/>
  <c r="I138" i="1"/>
  <c r="I126" i="1"/>
  <c r="I125" i="1"/>
  <c r="I124" i="1"/>
  <c r="I123" i="1"/>
  <c r="I122" i="1"/>
  <c r="I121" i="1"/>
  <c r="I120" i="1"/>
  <c r="I119" i="1"/>
  <c r="I116" i="1"/>
  <c r="I115" i="1"/>
  <c r="I114" i="1"/>
  <c r="I113" i="1"/>
  <c r="I112" i="1"/>
  <c r="I111" i="1"/>
  <c r="I110" i="1"/>
  <c r="I109" i="1"/>
  <c r="I106" i="1"/>
  <c r="I105" i="1"/>
  <c r="I104" i="1"/>
  <c r="I103" i="1"/>
  <c r="I102" i="1"/>
  <c r="I101" i="1"/>
  <c r="I100" i="1"/>
  <c r="I98" i="1"/>
  <c r="I96" i="1"/>
  <c r="I95" i="1"/>
  <c r="I94" i="1"/>
  <c r="I93" i="1"/>
  <c r="I92" i="1"/>
  <c r="I90" i="1"/>
  <c r="I65" i="1"/>
  <c r="I64" i="1"/>
  <c r="I61" i="1"/>
  <c r="I60" i="1"/>
  <c r="I59" i="1"/>
  <c r="I58" i="1"/>
  <c r="I57" i="1"/>
  <c r="I56" i="1"/>
  <c r="I55" i="1"/>
  <c r="I54" i="1"/>
  <c r="I51" i="1"/>
  <c r="I50" i="1"/>
  <c r="I49" i="1"/>
  <c r="I48" i="1"/>
  <c r="I47" i="1"/>
  <c r="I45" i="1"/>
  <c r="I44" i="1"/>
  <c r="I43" i="1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3" i="1"/>
  <c r="I21" i="1"/>
  <c r="I20" i="1"/>
  <c r="I19" i="1"/>
  <c r="I18" i="1"/>
  <c r="I17" i="1"/>
  <c r="I16" i="1"/>
  <c r="I15" i="1"/>
  <c r="I79" i="1" l="1"/>
  <c r="I66" i="1"/>
  <c r="I127" i="1"/>
  <c r="I22" i="1"/>
  <c r="I75" i="1"/>
  <c r="I97" i="1"/>
  <c r="I107" i="1"/>
  <c r="I89" i="1"/>
  <c r="I117" i="1"/>
  <c r="I150" i="1"/>
  <c r="I42" i="1"/>
  <c r="I141" i="1"/>
  <c r="I153" i="1"/>
  <c r="I137" i="1"/>
  <c r="I118" i="1"/>
  <c r="I108" i="1"/>
  <c r="I99" i="1"/>
  <c r="I91" i="1"/>
  <c r="I74" i="1"/>
  <c r="I62" i="1"/>
  <c r="I63" i="1"/>
  <c r="I52" i="1"/>
  <c r="I53" i="1"/>
  <c r="I46" i="1"/>
  <c r="I32" i="1"/>
  <c r="I33" i="1"/>
  <c r="I24" i="1"/>
  <c r="F2" i="9"/>
  <c r="F1" i="9"/>
  <c r="F2" i="8"/>
  <c r="F1" i="8"/>
  <c r="F2" i="7"/>
  <c r="F1" i="7"/>
  <c r="F2" i="3"/>
  <c r="F1" i="3"/>
  <c r="F2" i="1"/>
  <c r="F1" i="1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I88" i="1" l="1"/>
  <c r="I14" i="1"/>
  <c r="I163" i="1" l="1"/>
</calcChain>
</file>

<file path=xl/sharedStrings.xml><?xml version="1.0" encoding="utf-8"?>
<sst xmlns="http://schemas.openxmlformats.org/spreadsheetml/2006/main" count="269" uniqueCount="154">
  <si>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</si>
  <si>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</si>
  <si>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</si>
  <si>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</si>
  <si>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</si>
  <si>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</si>
  <si>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</si>
  <si>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</si>
  <si>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</si>
  <si>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</si>
  <si>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</si>
  <si>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</si>
  <si>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</si>
  <si>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</si>
  <si>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</si>
  <si>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</si>
  <si>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</si>
  <si>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</si>
  <si>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</si>
  <si>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</si>
  <si>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</si>
  <si>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</si>
  <si>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</si>
  <si>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</si>
  <si>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</si>
  <si>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</si>
  <si>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</si>
  <si>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</si>
  <si>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</si>
  <si>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</si>
  <si>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</si>
  <si>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</si>
  <si>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</si>
  <si>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</si>
  <si>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</si>
  <si>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</si>
  <si>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</si>
  <si>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</si>
  <si>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</si>
  <si>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</si>
  <si>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</si>
  <si>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</si>
  <si>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</si>
  <si>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</si>
  <si>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</si>
  <si>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</si>
  <si>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</si>
  <si>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</si>
  <si>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</si>
  <si>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</si>
  <si>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</si>
  <si>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</si>
  <si>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</si>
  <si>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</si>
  <si>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</si>
  <si>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</si>
  <si>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</si>
  <si>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</si>
  <si>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</si>
  <si>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</si>
  <si>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</si>
  <si>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</si>
  <si>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</si>
  <si>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</si>
  <si>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</si>
  <si>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</si>
  <si>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</si>
  <si>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</si>
  <si>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</si>
  <si>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</si>
  <si>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</si>
  <si>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</si>
  <si>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</si>
  <si>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</si>
  <si>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</si>
  <si>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</si>
  <si>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</si>
  <si>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</si>
  <si>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</si>
  <si>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</si>
  <si>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</si>
  <si>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</si>
  <si>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</si>
  <si>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</si>
  <si>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</si>
  <si>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</si>
  <si>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</si>
  <si>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</si>
  <si>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</si>
  <si>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</si>
  <si>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</si>
  <si>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</si>
  <si>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</si>
  <si>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</si>
  <si>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</si>
  <si>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</si>
  <si>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</si>
  <si>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</si>
  <si>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</si>
  <si>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</si>
  <si>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</si>
  <si>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</si>
  <si>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</si>
  <si>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</si>
  <si>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</si>
  <si>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</si>
  <si>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</si>
  <si>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</si>
  <si>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</si>
  <si>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</si>
  <si>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</si>
  <si>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</si>
  <si>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</si>
  <si>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</si>
  <si>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</si>
  <si>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</si>
  <si>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</si>
  <si>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</si>
  <si>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</si>
  <si>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</si>
  <si>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</si>
  <si>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</si>
  <si>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</si>
  <si>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</si>
  <si>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</si>
  <si>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</si>
  <si>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</si>
  <si>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</si>
  <si>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</si>
  <si>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</si>
  <si>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</si>
  <si>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</si>
  <si>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</si>
  <si>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</si>
  <si>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</si>
  <si>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</si>
  <si>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</si>
  <si>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</si>
  <si>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</si>
  <si>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</si>
  <si>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Guanajuato</t>
  </si>
  <si>
    <t>No aplica, ya que el Municipio de Guanajuato cuenta con Balance Presupuestario Sostenible.</t>
  </si>
  <si>
    <t>El Municipio de Guanajuato no cuenta con Financiamiento u Obligaciones contraídas, en el RPU.</t>
  </si>
  <si>
    <t>Respuesta:</t>
  </si>
  <si>
    <t>Respuesta</t>
  </si>
  <si>
    <t>Favor de ver el instructivo de esta nota (NDF-03):</t>
  </si>
  <si>
    <t>En caso de no tener pasivos al cierre del ejercicio, hacer la aclaración o la inidcación.</t>
  </si>
  <si>
    <t>Se informará solo al 31 de diciembre.</t>
  </si>
  <si>
    <t>Correspondiente del 1 de Enero al 31 de Marzo de 2026</t>
  </si>
  <si>
    <t>Al primer trimestre del 2026, el Municipio de Guanajuato presenta un Balance Presupuestario de Recursos Disponibles sostenible, por lo que no es aplicable determinar las acciones establecidas en el artículo 6 de la LDF.</t>
  </si>
  <si>
    <t>Ejercicio 2026</t>
  </si>
  <si>
    <t>No aplica, al primer trimestre del 2026, el Municipio de Guanajuato no cuenta con Obligaciones a Corto Plazo contraídas en los términos del Título Tercero Capítulo Uno de la Ley de Disciplina Financiera de las Entidades Federativas y Municipios.</t>
  </si>
  <si>
    <t>No aplica, al primer trimestre del 2026, el Municipio de Guanajuato no cuenta con convenios de Deuda Garantizada.</t>
  </si>
  <si>
    <t xml:space="preserve">          Fideicomiso de Desastres Naturales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</si>
</sst>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23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i/>
      <sz val="8"/>
      <color theme="1"/>
      <name val="Arial"/>
      <family val="2"/>
    </font>
    <font>
      <sz val="9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15" fillId="0" borderId="0"/>
    <xf numFmtId="0" fontId="16" fillId="0" borderId="0"/>
    <xf numFmtId="0" fontId="7" fillId="0" borderId="0"/>
    <xf numFmtId="0" fontId="3" fillId="0" borderId="0"/>
    <xf numFmtId="43" fontId="2" fillId="0" borderId="0" applyFont="0" applyFill="0" applyBorder="0" applyAlignment="0" applyProtection="0"/>
    <xf numFmtId="0" fontId="20" fillId="0" borderId="0"/>
    <xf numFmtId="0" fontId="5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3" fontId="5" fillId="0" borderId="3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8" fillId="3" borderId="9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centerContinuous" vertical="center"/>
    </xf>
    <xf numFmtId="0" fontId="8" fillId="3" borderId="10" xfId="2" applyFont="1" applyFill="1" applyBorder="1" applyAlignment="1">
      <alignment horizontal="right"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centerContinuous" vertical="center"/>
    </xf>
    <xf numFmtId="0" fontId="8" fillId="3" borderId="0" xfId="2" applyFont="1" applyFill="1" applyAlignment="1">
      <alignment horizontal="centerContinuous" vertical="center"/>
    </xf>
    <xf numFmtId="0" fontId="8" fillId="3" borderId="0" xfId="2" applyFont="1" applyFill="1" applyAlignment="1">
      <alignment horizontal="right" vertical="center"/>
    </xf>
    <xf numFmtId="0" fontId="8" fillId="3" borderId="8" xfId="2" applyFont="1" applyFill="1" applyBorder="1" applyAlignment="1">
      <alignment vertical="center"/>
    </xf>
    <xf numFmtId="0" fontId="8" fillId="3" borderId="14" xfId="2" applyFont="1" applyFill="1" applyBorder="1" applyAlignment="1">
      <alignment horizontal="centerContinuous" vertical="center"/>
    </xf>
    <xf numFmtId="0" fontId="8" fillId="3" borderId="15" xfId="2" applyFont="1" applyFill="1" applyBorder="1" applyAlignment="1">
      <alignment horizontal="centerContinuous" vertical="center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Protection="1"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left" indent="1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left" indent="1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10" fontId="12" fillId="3" borderId="0" xfId="2" applyNumberFormat="1" applyFont="1" applyFill="1" applyAlignment="1">
      <alignment horizontal="right" vertical="center"/>
    </xf>
    <xf numFmtId="0" fontId="8" fillId="3" borderId="0" xfId="2" applyFont="1" applyFill="1" applyAlignment="1">
      <alignment horizontal="left" vertical="center"/>
    </xf>
    <xf numFmtId="0" fontId="9" fillId="0" borderId="0" xfId="0" applyFont="1"/>
    <xf numFmtId="0" fontId="4" fillId="0" borderId="0" xfId="0" applyFont="1"/>
    <xf numFmtId="0" fontId="13" fillId="0" borderId="20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0" fontId="14" fillId="0" borderId="28" xfId="0" applyFont="1" applyBorder="1" applyAlignment="1">
      <alignment vertical="center"/>
    </xf>
    <xf numFmtId="4" fontId="12" fillId="0" borderId="29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4" fillId="0" borderId="3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vertical="center" wrapText="1"/>
    </xf>
    <xf numFmtId="4" fontId="14" fillId="0" borderId="34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1"/>
    </xf>
    <xf numFmtId="4" fontId="5" fillId="0" borderId="3" xfId="0" applyNumberFormat="1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7" fillId="0" borderId="0" xfId="3" applyFont="1"/>
    <xf numFmtId="0" fontId="18" fillId="0" borderId="0" xfId="1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"/>
    </xf>
    <xf numFmtId="4" fontId="4" fillId="0" borderId="2" xfId="8" applyNumberFormat="1" applyFont="1" applyBorder="1" applyAlignment="1" applyProtection="1">
      <alignment horizontal="right" vertical="top"/>
      <protection locked="0"/>
    </xf>
    <xf numFmtId="4" fontId="5" fillId="0" borderId="2" xfId="8" applyNumberFormat="1" applyFont="1" applyBorder="1" applyAlignment="1" applyProtection="1">
      <alignment horizontal="right" vertical="top"/>
      <protection locked="0"/>
    </xf>
    <xf numFmtId="164" fontId="5" fillId="5" borderId="2" xfId="7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/>
    <xf numFmtId="43" fontId="5" fillId="0" borderId="0" xfId="24" applyFont="1"/>
    <xf numFmtId="4" fontId="4" fillId="0" borderId="1" xfId="0" applyNumberFormat="1" applyFont="1" applyBorder="1" applyAlignment="1" applyProtection="1">
      <alignment horizontal="right" vertical="top"/>
      <protection locked="0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8" fillId="3" borderId="8" xfId="2" applyFont="1" applyFill="1" applyBorder="1" applyAlignment="1">
      <alignment horizontal="centerContinuous" vertical="center"/>
    </xf>
    <xf numFmtId="0" fontId="5" fillId="0" borderId="0" xfId="0" applyFont="1" applyAlignment="1">
      <alignment horizontal="justify" wrapText="1"/>
    </xf>
    <xf numFmtId="10" fontId="12" fillId="3" borderId="10" xfId="2" applyNumberFormat="1" applyFont="1" applyFill="1" applyBorder="1" applyAlignment="1">
      <alignment horizontal="right" vertical="center"/>
    </xf>
    <xf numFmtId="0" fontId="8" fillId="3" borderId="8" xfId="2" applyFont="1" applyFill="1" applyBorder="1" applyAlignment="1">
      <alignment horizontal="left" vertical="center"/>
    </xf>
    <xf numFmtId="10" fontId="12" fillId="3" borderId="14" xfId="2" applyNumberFormat="1" applyFont="1" applyFill="1" applyBorder="1" applyAlignment="1">
      <alignment horizontal="right" vertical="center"/>
    </xf>
    <xf numFmtId="0" fontId="8" fillId="3" borderId="15" xfId="2" applyFont="1" applyFill="1" applyBorder="1" applyAlignment="1">
      <alignment horizontal="left" vertical="center"/>
    </xf>
    <xf numFmtId="0" fontId="5" fillId="0" borderId="0" xfId="6" applyFont="1"/>
    <xf numFmtId="164" fontId="0" fillId="0" borderId="0" xfId="0" applyNumberFormat="1"/>
    <xf numFmtId="43" fontId="0" fillId="0" borderId="0" xfId="24" applyFont="1"/>
    <xf numFmtId="4" fontId="14" fillId="0" borderId="17" xfId="0" applyNumberFormat="1" applyFont="1" applyBorder="1" applyAlignment="1">
      <alignment vertical="center" wrapText="1"/>
    </xf>
    <xf numFmtId="0" fontId="12" fillId="0" borderId="29" xfId="0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indent="3"/>
    </xf>
    <xf numFmtId="164" fontId="4" fillId="5" borderId="2" xfId="7" applyNumberFormat="1" applyFont="1" applyFill="1" applyBorder="1" applyAlignment="1" applyProtection="1">
      <alignment vertical="center"/>
      <protection locked="0"/>
    </xf>
    <xf numFmtId="0" fontId="5" fillId="5" borderId="2" xfId="0" applyFont="1" applyFill="1" applyBorder="1" applyAlignment="1">
      <alignment horizontal="left" vertical="center" indent="6"/>
    </xf>
    <xf numFmtId="0" fontId="5" fillId="5" borderId="2" xfId="0" applyFont="1" applyFill="1" applyBorder="1" applyAlignment="1">
      <alignment horizontal="left" vertical="center" indent="9"/>
    </xf>
    <xf numFmtId="0" fontId="5" fillId="5" borderId="2" xfId="0" applyFont="1" applyFill="1" applyBorder="1" applyAlignment="1">
      <alignment horizontal="left" vertical="center" indent="3"/>
    </xf>
    <xf numFmtId="164" fontId="5" fillId="5" borderId="2" xfId="7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center" indent="3"/>
    </xf>
    <xf numFmtId="0" fontId="5" fillId="5" borderId="2" xfId="0" applyFont="1" applyFill="1" applyBorder="1" applyAlignment="1">
      <alignment horizontal="left" indent="9"/>
    </xf>
    <xf numFmtId="0" fontId="5" fillId="5" borderId="2" xfId="0" applyFont="1" applyFill="1" applyBorder="1" applyAlignment="1">
      <alignment horizontal="left" indent="3"/>
    </xf>
    <xf numFmtId="0" fontId="4" fillId="5" borderId="2" xfId="0" applyFont="1" applyFill="1" applyBorder="1" applyAlignment="1">
      <alignment horizontal="left" indent="3"/>
    </xf>
    <xf numFmtId="164" fontId="5" fillId="0" borderId="2" xfId="25" applyNumberFormat="1" applyFont="1" applyFill="1" applyBorder="1" applyAlignment="1" applyProtection="1">
      <alignment vertical="center"/>
      <protection locked="0"/>
    </xf>
    <xf numFmtId="4" fontId="5" fillId="0" borderId="2" xfId="3" applyNumberFormat="1" applyFont="1" applyFill="1" applyBorder="1" applyAlignment="1" applyProtection="1">
      <alignment horizontal="right" vertical="top"/>
      <protection locked="0"/>
    </xf>
    <xf numFmtId="164" fontId="4" fillId="0" borderId="2" xfId="7" applyNumberFormat="1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9" fillId="0" borderId="0" xfId="4" applyFont="1" applyAlignment="1" applyProtection="1">
      <alignment horizontal="justify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</cellXfs>
  <cellStyles count="27">
    <cellStyle name="Euro" xfId="10"/>
    <cellStyle name="Hipervínculo" xfId="1" builtinId="8"/>
    <cellStyle name="Millares" xfId="24" builtinId="3"/>
    <cellStyle name="Millares 2" xfId="7"/>
    <cellStyle name="Millares 2 2" xfId="12"/>
    <cellStyle name="Millares 2 3" xfId="13"/>
    <cellStyle name="Millares 2 4" xfId="11"/>
    <cellStyle name="Millares 2 6" xfId="25"/>
    <cellStyle name="Millares 3" xfId="14"/>
    <cellStyle name="Millares 6" xfId="26"/>
    <cellStyle name="Moneda 2" xfId="15"/>
    <cellStyle name="Normal" xfId="0" builtinId="0"/>
    <cellStyle name="Normal 10" xfId="8"/>
    <cellStyle name="Normal 2" xfId="3"/>
    <cellStyle name="Normal 2 2" xfId="4"/>
    <cellStyle name="Normal 2 3" xfId="6"/>
    <cellStyle name="Normal 2 4" xfId="16"/>
    <cellStyle name="Normal 3" xfId="2"/>
    <cellStyle name="Normal 3 2" xfId="17"/>
    <cellStyle name="Normal 3 3" xfId="5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50</xdr:row>
      <xdr:rowOff>0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xmlns="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" y="7383780"/>
          <a:ext cx="5431999" cy="21021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D3" sqref="D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8" t="s">
        <v>140</v>
      </c>
      <c r="B1" s="9"/>
      <c r="C1" s="10" t="s">
        <v>0</v>
      </c>
      <c r="D1" s="11">
        <v>2026</v>
      </c>
    </row>
    <row r="2" spans="1:4" x14ac:dyDescent="0.2">
      <c r="A2" s="12" t="s">
        <v>1</v>
      </c>
      <c r="B2" s="13"/>
      <c r="C2" s="14" t="s">
        <v>2</v>
      </c>
      <c r="D2" s="15" t="s">
        <v>3</v>
      </c>
    </row>
    <row r="3" spans="1:4" x14ac:dyDescent="0.2">
      <c r="A3" s="12" t="s">
        <v>148</v>
      </c>
      <c r="B3" s="13"/>
      <c r="C3" s="14" t="s">
        <v>4</v>
      </c>
      <c r="D3" s="68">
        <v>1</v>
      </c>
    </row>
    <row r="4" spans="1:4" x14ac:dyDescent="0.2">
      <c r="A4" s="93" t="s">
        <v>5</v>
      </c>
      <c r="B4" s="94"/>
      <c r="C4" s="16"/>
      <c r="D4" s="17"/>
    </row>
    <row r="5" spans="1:4" x14ac:dyDescent="0.2">
      <c r="A5" s="18" t="s">
        <v>6</v>
      </c>
      <c r="B5" s="19" t="s">
        <v>7</v>
      </c>
    </row>
    <row r="6" spans="1:4" x14ac:dyDescent="0.2">
      <c r="A6" s="20"/>
      <c r="B6" s="21"/>
    </row>
    <row r="7" spans="1:4" x14ac:dyDescent="0.2">
      <c r="A7" s="22"/>
      <c r="B7" s="27" t="s">
        <v>8</v>
      </c>
    </row>
    <row r="8" spans="1:4" x14ac:dyDescent="0.2">
      <c r="A8" s="22"/>
      <c r="B8" s="23"/>
    </row>
    <row r="9" spans="1:4" x14ac:dyDescent="0.2">
      <c r="A9" s="32" t="s">
        <v>9</v>
      </c>
      <c r="B9" s="24" t="s">
        <v>10</v>
      </c>
    </row>
    <row r="10" spans="1:4" x14ac:dyDescent="0.2">
      <c r="A10" s="32" t="s">
        <v>11</v>
      </c>
      <c r="B10" s="24" t="s">
        <v>12</v>
      </c>
    </row>
    <row r="11" spans="1:4" x14ac:dyDescent="0.2">
      <c r="A11" s="32" t="s">
        <v>13</v>
      </c>
      <c r="B11" s="24" t="s">
        <v>14</v>
      </c>
    </row>
    <row r="12" spans="1:4" x14ac:dyDescent="0.2">
      <c r="A12" s="32" t="s">
        <v>15</v>
      </c>
      <c r="B12" s="24" t="s">
        <v>16</v>
      </c>
    </row>
    <row r="13" spans="1:4" x14ac:dyDescent="0.2">
      <c r="A13" s="32" t="s">
        <v>17</v>
      </c>
      <c r="B13" s="24" t="s">
        <v>18</v>
      </c>
    </row>
    <row r="14" spans="1:4" x14ac:dyDescent="0.2">
      <c r="A14" s="32" t="s">
        <v>19</v>
      </c>
      <c r="B14" s="24" t="s">
        <v>20</v>
      </c>
    </row>
    <row r="15" spans="1:4" ht="12" thickBot="1" x14ac:dyDescent="0.25">
      <c r="A15" s="25"/>
      <c r="B15" s="26"/>
    </row>
  </sheetData>
  <mergeCells count="1">
    <mergeCell ref="A4:B4"/>
  </mergeCells>
  <phoneticPr fontId="10" type="noConversion"/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zoomScale="140" zoomScaleNormal="14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5" t="str">
        <f>'Notas de Disciplina Financiera'!A1</f>
        <v>Municipio de Guanajuato</v>
      </c>
      <c r="C1" s="96"/>
      <c r="D1" s="97"/>
      <c r="E1" s="28" t="s">
        <v>0</v>
      </c>
      <c r="F1" s="29">
        <f>'Notas de Disciplina Financiera'!D1</f>
        <v>2026</v>
      </c>
    </row>
    <row r="2" spans="1:6" x14ac:dyDescent="0.2">
      <c r="B2" s="98" t="s">
        <v>1</v>
      </c>
      <c r="C2" s="99"/>
      <c r="D2" s="100"/>
      <c r="E2" s="28" t="s">
        <v>2</v>
      </c>
      <c r="F2" s="29" t="str">
        <f>'Notas de Disciplina Financiera'!D2</f>
        <v>Trimestral</v>
      </c>
    </row>
    <row r="3" spans="1:6" x14ac:dyDescent="0.2">
      <c r="B3" s="101" t="str">
        <f>'Notas de Disciplina Financiera'!A3</f>
        <v>Correspondiente del 1 de Enero al 31 de Marzo de 2026</v>
      </c>
      <c r="C3" s="102"/>
      <c r="D3" s="103"/>
      <c r="E3" s="28" t="s">
        <v>4</v>
      </c>
      <c r="F3" s="29">
        <f>'Notas de Disciplina Financiera'!D3</f>
        <v>1</v>
      </c>
    </row>
    <row r="5" spans="1:6" x14ac:dyDescent="0.2">
      <c r="B5" s="31"/>
      <c r="C5" s="31" t="s">
        <v>10</v>
      </c>
    </row>
    <row r="7" spans="1:6" x14ac:dyDescent="0.2">
      <c r="B7" s="1" t="s">
        <v>21</v>
      </c>
    </row>
    <row r="8" spans="1:6" x14ac:dyDescent="0.2">
      <c r="B8" s="33" t="s">
        <v>22</v>
      </c>
    </row>
    <row r="9" spans="1:6" x14ac:dyDescent="0.2">
      <c r="A9" s="30"/>
      <c r="C9" s="57"/>
    </row>
    <row r="10" spans="1:6" x14ac:dyDescent="0.2">
      <c r="B10" s="31" t="s">
        <v>143</v>
      </c>
      <c r="C10" s="55"/>
    </row>
    <row r="11" spans="1:6" x14ac:dyDescent="0.2">
      <c r="C11" s="31" t="s">
        <v>141</v>
      </c>
    </row>
    <row r="12" spans="1:6" ht="33.75" x14ac:dyDescent="0.2">
      <c r="C12" s="69" t="s">
        <v>149</v>
      </c>
    </row>
    <row r="15" spans="1:6" ht="36.75" customHeight="1" x14ac:dyDescent="0.2">
      <c r="C15" s="104"/>
      <c r="D15" s="104"/>
      <c r="E15" s="104"/>
    </row>
    <row r="17" spans="3:5" ht="31.5" customHeight="1" x14ac:dyDescent="0.2">
      <c r="C17"/>
      <c r="D17"/>
      <c r="E17"/>
    </row>
    <row r="21" spans="3:5" ht="12" x14ac:dyDescent="0.2">
      <c r="C21"/>
    </row>
    <row r="22" spans="3:5" ht="12" x14ac:dyDescent="0.2">
      <c r="C22"/>
    </row>
    <row r="23" spans="3:5" ht="12" x14ac:dyDescent="0.2">
      <c r="C23"/>
    </row>
    <row r="24" spans="3:5" ht="12" x14ac:dyDescent="0.2">
      <c r="C24"/>
    </row>
    <row r="25" spans="3:5" ht="12" x14ac:dyDescent="0.2">
      <c r="C25"/>
    </row>
  </sheetData>
  <mergeCells count="4">
    <mergeCell ref="B1:D1"/>
    <mergeCell ref="B2:D2"/>
    <mergeCell ref="B3:D3"/>
    <mergeCell ref="C15:E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showGridLines="0" zoomScaleNormal="100" workbookViewId="0">
      <selection activeCell="E171" sqref="E171"/>
    </sheetView>
  </sheetViews>
  <sheetFormatPr baseColWidth="10" defaultColWidth="12" defaultRowHeight="12" x14ac:dyDescent="0.2"/>
  <cols>
    <col min="1" max="1" width="2.6640625" style="1" customWidth="1"/>
    <col min="2" max="2" width="83.33203125" style="1" customWidth="1"/>
    <col min="3" max="3" width="20.6640625" style="1" bestFit="1" customWidth="1"/>
    <col min="4" max="4" width="20.1640625" style="1" bestFit="1" customWidth="1"/>
    <col min="5" max="5" width="17.33203125" style="1" bestFit="1" customWidth="1"/>
    <col min="6" max="7" width="18.6640625" style="1" bestFit="1" customWidth="1"/>
    <col min="8" max="8" width="20.1640625" style="1" bestFit="1" customWidth="1"/>
    <col min="9" max="9" width="18.33203125" style="1" bestFit="1" customWidth="1"/>
    <col min="10" max="10" width="15.83203125" customWidth="1"/>
    <col min="11" max="16384" width="12" style="1"/>
  </cols>
  <sheetData>
    <row r="1" spans="1:9" x14ac:dyDescent="0.2">
      <c r="B1" s="95" t="str">
        <f>'Notas de Disciplina Financiera'!A1</f>
        <v>Municipio de Guanajuato</v>
      </c>
      <c r="C1" s="96"/>
      <c r="D1" s="96"/>
      <c r="E1" s="70" t="s">
        <v>0</v>
      </c>
      <c r="F1" s="11">
        <f>'Notas de Disciplina Financiera'!D1</f>
        <v>2026</v>
      </c>
    </row>
    <row r="2" spans="1:9" x14ac:dyDescent="0.2">
      <c r="B2" s="98" t="s">
        <v>1</v>
      </c>
      <c r="C2" s="99"/>
      <c r="D2" s="99"/>
      <c r="E2" s="28" t="s">
        <v>2</v>
      </c>
      <c r="F2" s="71" t="str">
        <f>'Notas de Disciplina Financiera'!D2</f>
        <v>Trimestral</v>
      </c>
    </row>
    <row r="3" spans="1:9" x14ac:dyDescent="0.2">
      <c r="B3" s="101" t="str">
        <f>'Notas de Disciplina Financiera'!A3</f>
        <v>Correspondiente del 1 de Enero al 31 de Marzo de 2026</v>
      </c>
      <c r="C3" s="102"/>
      <c r="D3" s="102"/>
      <c r="E3" s="72" t="s">
        <v>4</v>
      </c>
      <c r="F3" s="73">
        <f>'Notas de Disciplina Financiera'!D3</f>
        <v>1</v>
      </c>
    </row>
    <row r="5" spans="1:9" x14ac:dyDescent="0.2">
      <c r="B5" s="31" t="s">
        <v>23</v>
      </c>
    </row>
    <row r="6" spans="1:9" x14ac:dyDescent="0.2">
      <c r="B6" s="110" t="str">
        <f>B1</f>
        <v>Municipio de Guanajuato</v>
      </c>
      <c r="C6" s="110"/>
      <c r="D6" s="110"/>
      <c r="E6" s="110"/>
      <c r="F6" s="110"/>
      <c r="G6" s="110"/>
      <c r="H6" s="110"/>
      <c r="I6" s="110"/>
    </row>
    <row r="7" spans="1:9" x14ac:dyDescent="0.2">
      <c r="B7" s="105" t="s">
        <v>24</v>
      </c>
      <c r="C7" s="105"/>
      <c r="D7" s="105"/>
      <c r="E7" s="105"/>
      <c r="F7" s="105"/>
      <c r="G7" s="105"/>
      <c r="H7" s="105"/>
      <c r="I7" s="105"/>
    </row>
    <row r="8" spans="1:9" x14ac:dyDescent="0.2">
      <c r="B8" s="105" t="s">
        <v>25</v>
      </c>
      <c r="C8" s="105"/>
      <c r="D8" s="105"/>
      <c r="E8" s="105"/>
      <c r="F8" s="105"/>
      <c r="G8" s="105"/>
      <c r="H8" s="105"/>
      <c r="I8" s="105"/>
    </row>
    <row r="9" spans="1:9" x14ac:dyDescent="0.2">
      <c r="B9" s="105" t="str">
        <f>B3</f>
        <v>Correspondiente del 1 de Enero al 31 de Marzo de 2026</v>
      </c>
      <c r="C9" s="105"/>
      <c r="D9" s="105"/>
      <c r="E9" s="105"/>
      <c r="F9" s="105"/>
      <c r="G9" s="105"/>
      <c r="H9" s="105"/>
      <c r="I9" s="105"/>
    </row>
    <row r="10" spans="1:9" x14ac:dyDescent="0.2">
      <c r="B10" s="106" t="s">
        <v>26</v>
      </c>
      <c r="C10" s="106"/>
      <c r="D10" s="106"/>
      <c r="E10" s="106"/>
      <c r="F10" s="106"/>
      <c r="G10" s="106"/>
      <c r="H10" s="106"/>
      <c r="I10" s="106"/>
    </row>
    <row r="11" spans="1:9" x14ac:dyDescent="0.2">
      <c r="B11" s="6"/>
      <c r="C11" s="6"/>
      <c r="D11" s="107" t="s">
        <v>27</v>
      </c>
      <c r="E11" s="108"/>
      <c r="F11" s="108"/>
      <c r="G11" s="108"/>
      <c r="H11" s="109"/>
      <c r="I11" s="6"/>
    </row>
    <row r="12" spans="1:9" ht="56.25" customHeight="1" x14ac:dyDescent="0.2">
      <c r="B12" s="5" t="s">
        <v>28</v>
      </c>
      <c r="C12" s="5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5" t="s">
        <v>35</v>
      </c>
    </row>
    <row r="13" spans="1:9" x14ac:dyDescent="0.2">
      <c r="A13" s="30"/>
      <c r="B13" s="79" t="s">
        <v>36</v>
      </c>
      <c r="C13" s="80">
        <f>C14+C22+C193+C32+C42+C52+C62+C66+C75+C79</f>
        <v>757705185.15999997</v>
      </c>
      <c r="D13" s="80">
        <f>D14+D22+D193+D32+D42+D52+D62+D66+D75+D79</f>
        <v>10071158.82</v>
      </c>
      <c r="E13" s="80">
        <f>E14+E22+E193+E32+E42+E52+E62+E66+E75+E79</f>
        <v>0</v>
      </c>
      <c r="F13" s="80">
        <f>F14+F22+F193+F32+F42+F52+F62+F66+F75+F79</f>
        <v>730000</v>
      </c>
      <c r="G13" s="80">
        <f>G14+G22+G193+G32+G42+G52+G62+G66+G75+G79</f>
        <v>-730000</v>
      </c>
      <c r="H13" s="65">
        <f t="shared" ref="H13" si="0">SUM(H14,H22,H32,H42,H52,H62,H66,H75,H79)</f>
        <v>10071158.82</v>
      </c>
      <c r="I13" s="65">
        <f>C13+H13</f>
        <v>767776343.98000002</v>
      </c>
    </row>
    <row r="14" spans="1:9" x14ac:dyDescent="0.2">
      <c r="B14" s="81" t="s">
        <v>37</v>
      </c>
      <c r="C14" s="80">
        <f>SUM(C15:C21)</f>
        <v>446910252.64999998</v>
      </c>
      <c r="D14" s="80">
        <f>SUM(D15:D21)</f>
        <v>0</v>
      </c>
      <c r="E14" s="80">
        <f>SUM(E15:E21)</f>
        <v>0</v>
      </c>
      <c r="F14" s="80">
        <f>SUM(F15:F21)</f>
        <v>0</v>
      </c>
      <c r="G14" s="80">
        <f>SUM(G15:G21)</f>
        <v>0</v>
      </c>
      <c r="H14" s="3">
        <f t="shared" ref="H14" si="1">SUM(H15:H21)</f>
        <v>0</v>
      </c>
      <c r="I14" s="3">
        <f t="shared" ref="I14:I77" si="2">C14+H14</f>
        <v>446910252.64999998</v>
      </c>
    </row>
    <row r="15" spans="1:9" x14ac:dyDescent="0.2">
      <c r="B15" s="82" t="s">
        <v>38</v>
      </c>
      <c r="C15" s="62">
        <v>137891719</v>
      </c>
      <c r="D15" s="89">
        <v>0</v>
      </c>
      <c r="E15" s="89">
        <v>0</v>
      </c>
      <c r="F15" s="89">
        <v>0</v>
      </c>
      <c r="G15" s="89">
        <v>0</v>
      </c>
      <c r="H15" s="62">
        <f>SUM(D15:G15)</f>
        <v>0</v>
      </c>
      <c r="I15" s="62">
        <f t="shared" si="2"/>
        <v>137891719</v>
      </c>
    </row>
    <row r="16" spans="1:9" x14ac:dyDescent="0.2">
      <c r="B16" s="82" t="s">
        <v>39</v>
      </c>
      <c r="C16" s="62">
        <v>39910519</v>
      </c>
      <c r="D16" s="89">
        <v>0</v>
      </c>
      <c r="E16" s="89">
        <v>0</v>
      </c>
      <c r="F16" s="89">
        <v>0</v>
      </c>
      <c r="G16" s="89">
        <v>0</v>
      </c>
      <c r="H16" s="62">
        <f t="shared" ref="H16:H80" si="3">SUM(D16:G16)</f>
        <v>0</v>
      </c>
      <c r="I16" s="62">
        <f t="shared" si="2"/>
        <v>39910519</v>
      </c>
    </row>
    <row r="17" spans="2:9" x14ac:dyDescent="0.2">
      <c r="B17" s="82" t="s">
        <v>40</v>
      </c>
      <c r="C17" s="62">
        <v>53961489</v>
      </c>
      <c r="D17" s="89">
        <v>0</v>
      </c>
      <c r="E17" s="89">
        <v>0</v>
      </c>
      <c r="F17" s="89">
        <v>0</v>
      </c>
      <c r="G17" s="89">
        <v>0</v>
      </c>
      <c r="H17" s="62">
        <f t="shared" si="3"/>
        <v>0</v>
      </c>
      <c r="I17" s="62">
        <f t="shared" si="2"/>
        <v>53961489</v>
      </c>
    </row>
    <row r="18" spans="2:9" x14ac:dyDescent="0.2">
      <c r="B18" s="82" t="s">
        <v>41</v>
      </c>
      <c r="C18" s="62">
        <v>89739385</v>
      </c>
      <c r="D18" s="89">
        <v>0</v>
      </c>
      <c r="E18" s="89">
        <v>0</v>
      </c>
      <c r="F18" s="89">
        <v>0</v>
      </c>
      <c r="G18" s="89">
        <v>0</v>
      </c>
      <c r="H18" s="62">
        <f t="shared" si="3"/>
        <v>0</v>
      </c>
      <c r="I18" s="62">
        <f t="shared" si="2"/>
        <v>89739385</v>
      </c>
    </row>
    <row r="19" spans="2:9" x14ac:dyDescent="0.2">
      <c r="B19" s="82" t="s">
        <v>42</v>
      </c>
      <c r="C19" s="62">
        <v>125407140.65000001</v>
      </c>
      <c r="D19" s="89">
        <v>0</v>
      </c>
      <c r="E19" s="89">
        <v>0</v>
      </c>
      <c r="F19" s="89">
        <v>0</v>
      </c>
      <c r="G19" s="89">
        <v>0</v>
      </c>
      <c r="H19" s="62">
        <f t="shared" si="3"/>
        <v>0</v>
      </c>
      <c r="I19" s="62">
        <f t="shared" si="2"/>
        <v>125407140.65000001</v>
      </c>
    </row>
    <row r="20" spans="2:9" x14ac:dyDescent="0.2">
      <c r="B20" s="82" t="s">
        <v>43</v>
      </c>
      <c r="C20" s="62">
        <v>0</v>
      </c>
      <c r="D20" s="89">
        <v>0</v>
      </c>
      <c r="E20" s="89">
        <v>0</v>
      </c>
      <c r="F20" s="89">
        <v>0</v>
      </c>
      <c r="G20" s="89">
        <v>0</v>
      </c>
      <c r="H20" s="62">
        <f t="shared" si="3"/>
        <v>0</v>
      </c>
      <c r="I20" s="62">
        <f t="shared" si="2"/>
        <v>0</v>
      </c>
    </row>
    <row r="21" spans="2:9" x14ac:dyDescent="0.2">
      <c r="B21" s="82" t="s">
        <v>44</v>
      </c>
      <c r="C21" s="62">
        <v>0</v>
      </c>
      <c r="D21" s="89">
        <v>0</v>
      </c>
      <c r="E21" s="89">
        <v>0</v>
      </c>
      <c r="F21" s="89">
        <v>0</v>
      </c>
      <c r="G21" s="89">
        <v>0</v>
      </c>
      <c r="H21" s="62">
        <f t="shared" si="3"/>
        <v>0</v>
      </c>
      <c r="I21" s="62">
        <f t="shared" si="2"/>
        <v>0</v>
      </c>
    </row>
    <row r="22" spans="2:9" x14ac:dyDescent="0.2">
      <c r="B22" s="81" t="s">
        <v>45</v>
      </c>
      <c r="C22" s="80">
        <f>SUM(C23:C31)</f>
        <v>60346368</v>
      </c>
      <c r="D22" s="91">
        <f t="shared" ref="D22:G22" si="4">SUM(D23:D31)</f>
        <v>187659.15</v>
      </c>
      <c r="E22" s="91">
        <f t="shared" si="4"/>
        <v>0</v>
      </c>
      <c r="F22" s="91">
        <f t="shared" si="4"/>
        <v>25000</v>
      </c>
      <c r="G22" s="91">
        <f t="shared" si="4"/>
        <v>-30000</v>
      </c>
      <c r="H22" s="60">
        <f t="shared" ref="H22" si="5">SUM(H23:H31)</f>
        <v>182659.15</v>
      </c>
      <c r="I22" s="60">
        <f t="shared" si="2"/>
        <v>60529027.149999999</v>
      </c>
    </row>
    <row r="23" spans="2:9" x14ac:dyDescent="0.2">
      <c r="B23" s="82" t="s">
        <v>46</v>
      </c>
      <c r="C23" s="62">
        <v>9507927</v>
      </c>
      <c r="D23" s="89">
        <v>41392</v>
      </c>
      <c r="E23" s="89">
        <v>0</v>
      </c>
      <c r="F23" s="89">
        <v>15000</v>
      </c>
      <c r="G23" s="89">
        <v>0</v>
      </c>
      <c r="H23" s="62">
        <f t="shared" si="3"/>
        <v>56392</v>
      </c>
      <c r="I23" s="62">
        <f t="shared" si="2"/>
        <v>9564319</v>
      </c>
    </row>
    <row r="24" spans="2:9" x14ac:dyDescent="0.2">
      <c r="B24" s="82" t="s">
        <v>47</v>
      </c>
      <c r="C24" s="62">
        <v>3366023</v>
      </c>
      <c r="D24" s="89">
        <v>20800</v>
      </c>
      <c r="E24" s="89">
        <v>0</v>
      </c>
      <c r="F24" s="89">
        <v>0</v>
      </c>
      <c r="G24" s="89">
        <v>0</v>
      </c>
      <c r="H24" s="62">
        <f t="shared" si="3"/>
        <v>20800</v>
      </c>
      <c r="I24" s="62">
        <f t="shared" si="2"/>
        <v>3386823</v>
      </c>
    </row>
    <row r="25" spans="2:9" x14ac:dyDescent="0.2">
      <c r="B25" s="82" t="s">
        <v>48</v>
      </c>
      <c r="C25" s="62">
        <v>0</v>
      </c>
      <c r="D25" s="89">
        <v>0</v>
      </c>
      <c r="E25" s="89">
        <v>0</v>
      </c>
      <c r="F25" s="89">
        <v>0</v>
      </c>
      <c r="G25" s="89">
        <v>0</v>
      </c>
      <c r="H25" s="62">
        <f t="shared" si="3"/>
        <v>0</v>
      </c>
      <c r="I25" s="62">
        <f t="shared" si="2"/>
        <v>0</v>
      </c>
    </row>
    <row r="26" spans="2:9" x14ac:dyDescent="0.2">
      <c r="B26" s="82" t="s">
        <v>49</v>
      </c>
      <c r="C26" s="62">
        <v>17612103</v>
      </c>
      <c r="D26" s="89">
        <v>0</v>
      </c>
      <c r="E26" s="89">
        <v>0</v>
      </c>
      <c r="F26" s="89">
        <v>0</v>
      </c>
      <c r="G26" s="89">
        <v>0</v>
      </c>
      <c r="H26" s="62">
        <f t="shared" si="3"/>
        <v>0</v>
      </c>
      <c r="I26" s="62">
        <f t="shared" si="2"/>
        <v>17612103</v>
      </c>
    </row>
    <row r="27" spans="2:9" x14ac:dyDescent="0.2">
      <c r="B27" s="82" t="s">
        <v>50</v>
      </c>
      <c r="C27" s="62">
        <v>1136128</v>
      </c>
      <c r="D27" s="89">
        <v>0</v>
      </c>
      <c r="E27" s="89">
        <v>0</v>
      </c>
      <c r="F27" s="89">
        <v>0</v>
      </c>
      <c r="G27" s="89">
        <v>0</v>
      </c>
      <c r="H27" s="62">
        <f t="shared" si="3"/>
        <v>0</v>
      </c>
      <c r="I27" s="62">
        <f t="shared" si="2"/>
        <v>1136128</v>
      </c>
    </row>
    <row r="28" spans="2:9" x14ac:dyDescent="0.2">
      <c r="B28" s="82" t="s">
        <v>51</v>
      </c>
      <c r="C28" s="62">
        <v>24183194</v>
      </c>
      <c r="D28" s="89">
        <v>0</v>
      </c>
      <c r="E28" s="89">
        <v>0</v>
      </c>
      <c r="F28" s="89">
        <v>0</v>
      </c>
      <c r="G28" s="89">
        <v>0</v>
      </c>
      <c r="H28" s="62">
        <f t="shared" si="3"/>
        <v>0</v>
      </c>
      <c r="I28" s="62">
        <f t="shared" si="2"/>
        <v>24183194</v>
      </c>
    </row>
    <row r="29" spans="2:9" x14ac:dyDescent="0.2">
      <c r="B29" s="82" t="s">
        <v>52</v>
      </c>
      <c r="C29" s="62">
        <v>2664414</v>
      </c>
      <c r="D29" s="89">
        <v>0</v>
      </c>
      <c r="E29" s="89">
        <v>0</v>
      </c>
      <c r="F29" s="89">
        <v>0</v>
      </c>
      <c r="G29" s="89">
        <v>0</v>
      </c>
      <c r="H29" s="62">
        <f t="shared" si="3"/>
        <v>0</v>
      </c>
      <c r="I29" s="62">
        <f t="shared" si="2"/>
        <v>2664414</v>
      </c>
    </row>
    <row r="30" spans="2:9" x14ac:dyDescent="0.2">
      <c r="B30" s="82" t="s">
        <v>53</v>
      </c>
      <c r="C30" s="62">
        <v>25000</v>
      </c>
      <c r="D30" s="89">
        <v>125467.15</v>
      </c>
      <c r="E30" s="89">
        <v>0</v>
      </c>
      <c r="F30" s="89">
        <v>0</v>
      </c>
      <c r="G30" s="89">
        <v>0</v>
      </c>
      <c r="H30" s="62">
        <f t="shared" si="3"/>
        <v>125467.15</v>
      </c>
      <c r="I30" s="62">
        <f t="shared" si="2"/>
        <v>150467.15</v>
      </c>
    </row>
    <row r="31" spans="2:9" x14ac:dyDescent="0.2">
      <c r="B31" s="82" t="s">
        <v>54</v>
      </c>
      <c r="C31" s="62">
        <v>1851579</v>
      </c>
      <c r="D31" s="89">
        <v>0</v>
      </c>
      <c r="E31" s="89">
        <v>0</v>
      </c>
      <c r="F31" s="89">
        <v>10000</v>
      </c>
      <c r="G31" s="89">
        <v>-30000</v>
      </c>
      <c r="H31" s="62">
        <f t="shared" si="3"/>
        <v>-20000</v>
      </c>
      <c r="I31" s="62">
        <f t="shared" si="2"/>
        <v>1831579</v>
      </c>
    </row>
    <row r="32" spans="2:9" x14ac:dyDescent="0.2">
      <c r="B32" s="81" t="s">
        <v>55</v>
      </c>
      <c r="C32" s="80">
        <f>SUM(C33:C41)</f>
        <v>135330214.13999999</v>
      </c>
      <c r="D32" s="91">
        <f t="shared" ref="D32:G32" si="6">SUM(D33:D41)</f>
        <v>1144307.6499999999</v>
      </c>
      <c r="E32" s="91">
        <f t="shared" si="6"/>
        <v>0</v>
      </c>
      <c r="F32" s="91">
        <f t="shared" si="6"/>
        <v>585000</v>
      </c>
      <c r="G32" s="91">
        <f t="shared" si="6"/>
        <v>-270000</v>
      </c>
      <c r="H32" s="60">
        <f t="shared" ref="H32" si="7">SUM(H33:H41)</f>
        <v>1459307.65</v>
      </c>
      <c r="I32" s="60">
        <f t="shared" si="2"/>
        <v>136789521.78999999</v>
      </c>
    </row>
    <row r="33" spans="2:9" x14ac:dyDescent="0.2">
      <c r="B33" s="82" t="s">
        <v>56</v>
      </c>
      <c r="C33" s="62">
        <v>20178684.140000001</v>
      </c>
      <c r="D33" s="89">
        <v>12200</v>
      </c>
      <c r="E33" s="89">
        <v>0</v>
      </c>
      <c r="F33" s="89">
        <v>0</v>
      </c>
      <c r="G33" s="89">
        <v>0</v>
      </c>
      <c r="H33" s="62">
        <f t="shared" si="3"/>
        <v>12200</v>
      </c>
      <c r="I33" s="62">
        <f t="shared" si="2"/>
        <v>20190884.140000001</v>
      </c>
    </row>
    <row r="34" spans="2:9" x14ac:dyDescent="0.2">
      <c r="B34" s="82" t="s">
        <v>57</v>
      </c>
      <c r="C34" s="62">
        <v>10160916</v>
      </c>
      <c r="D34" s="89">
        <v>862112</v>
      </c>
      <c r="E34" s="89">
        <v>0</v>
      </c>
      <c r="F34" s="89">
        <v>150000</v>
      </c>
      <c r="G34" s="89">
        <v>0</v>
      </c>
      <c r="H34" s="62">
        <f t="shared" si="3"/>
        <v>1012112</v>
      </c>
      <c r="I34" s="62">
        <f t="shared" si="2"/>
        <v>11173028</v>
      </c>
    </row>
    <row r="35" spans="2:9" x14ac:dyDescent="0.2">
      <c r="B35" s="82" t="s">
        <v>58</v>
      </c>
      <c r="C35" s="62">
        <v>22255673</v>
      </c>
      <c r="D35" s="89">
        <v>201767</v>
      </c>
      <c r="E35" s="89">
        <v>0</v>
      </c>
      <c r="F35" s="89">
        <v>210000</v>
      </c>
      <c r="G35" s="89">
        <v>-120000</v>
      </c>
      <c r="H35" s="62">
        <f t="shared" si="3"/>
        <v>291767</v>
      </c>
      <c r="I35" s="62">
        <f t="shared" si="2"/>
        <v>22547440</v>
      </c>
    </row>
    <row r="36" spans="2:9" x14ac:dyDescent="0.2">
      <c r="B36" s="82" t="s">
        <v>59</v>
      </c>
      <c r="C36" s="62">
        <v>9398807</v>
      </c>
      <c r="D36" s="89">
        <v>0</v>
      </c>
      <c r="E36" s="89">
        <v>0</v>
      </c>
      <c r="F36" s="89">
        <v>0</v>
      </c>
      <c r="G36" s="89">
        <v>0</v>
      </c>
      <c r="H36" s="62">
        <f t="shared" si="3"/>
        <v>0</v>
      </c>
      <c r="I36" s="62">
        <f t="shared" si="2"/>
        <v>9398807</v>
      </c>
    </row>
    <row r="37" spans="2:9" x14ac:dyDescent="0.2">
      <c r="B37" s="82" t="s">
        <v>60</v>
      </c>
      <c r="C37" s="62">
        <v>27852005</v>
      </c>
      <c r="D37" s="89">
        <v>0</v>
      </c>
      <c r="E37" s="89">
        <v>0</v>
      </c>
      <c r="F37" s="89">
        <v>0</v>
      </c>
      <c r="G37" s="89">
        <v>-150000</v>
      </c>
      <c r="H37" s="62">
        <f t="shared" si="3"/>
        <v>-150000</v>
      </c>
      <c r="I37" s="62">
        <f t="shared" si="2"/>
        <v>27702005</v>
      </c>
    </row>
    <row r="38" spans="2:9" x14ac:dyDescent="0.2">
      <c r="B38" s="82" t="s">
        <v>61</v>
      </c>
      <c r="C38" s="62">
        <v>12332879</v>
      </c>
      <c r="D38" s="89">
        <v>0</v>
      </c>
      <c r="E38" s="89">
        <v>0</v>
      </c>
      <c r="F38" s="89">
        <v>55000</v>
      </c>
      <c r="G38" s="89">
        <v>0</v>
      </c>
      <c r="H38" s="62">
        <f t="shared" si="3"/>
        <v>55000</v>
      </c>
      <c r="I38" s="62">
        <f t="shared" si="2"/>
        <v>12387879</v>
      </c>
    </row>
    <row r="39" spans="2:9" x14ac:dyDescent="0.2">
      <c r="B39" s="82" t="s">
        <v>62</v>
      </c>
      <c r="C39" s="62">
        <v>2296950</v>
      </c>
      <c r="D39" s="89">
        <v>0</v>
      </c>
      <c r="E39" s="89">
        <v>0</v>
      </c>
      <c r="F39" s="89">
        <v>0</v>
      </c>
      <c r="G39" s="89">
        <v>0</v>
      </c>
      <c r="H39" s="62">
        <f t="shared" si="3"/>
        <v>0</v>
      </c>
      <c r="I39" s="62">
        <f t="shared" si="2"/>
        <v>2296950</v>
      </c>
    </row>
    <row r="40" spans="2:9" x14ac:dyDescent="0.2">
      <c r="B40" s="82" t="s">
        <v>63</v>
      </c>
      <c r="C40" s="62">
        <v>16620920</v>
      </c>
      <c r="D40" s="89">
        <v>0</v>
      </c>
      <c r="E40" s="89">
        <v>0</v>
      </c>
      <c r="F40" s="89">
        <v>170000</v>
      </c>
      <c r="G40" s="89">
        <v>0</v>
      </c>
      <c r="H40" s="62">
        <f t="shared" si="3"/>
        <v>170000</v>
      </c>
      <c r="I40" s="62">
        <f t="shared" si="2"/>
        <v>16790920</v>
      </c>
    </row>
    <row r="41" spans="2:9" x14ac:dyDescent="0.2">
      <c r="B41" s="82" t="s">
        <v>64</v>
      </c>
      <c r="C41" s="62">
        <v>14233380</v>
      </c>
      <c r="D41" s="89">
        <v>68228.649999999994</v>
      </c>
      <c r="E41" s="89">
        <v>0</v>
      </c>
      <c r="F41" s="89">
        <v>0</v>
      </c>
      <c r="G41" s="89">
        <v>0</v>
      </c>
      <c r="H41" s="62">
        <f t="shared" si="3"/>
        <v>68228.649999999994</v>
      </c>
      <c r="I41" s="62">
        <f t="shared" si="2"/>
        <v>14301608.65</v>
      </c>
    </row>
    <row r="42" spans="2:9" x14ac:dyDescent="0.2">
      <c r="B42" s="81" t="s">
        <v>65</v>
      </c>
      <c r="C42" s="80">
        <f>SUM(C43:C51)</f>
        <v>95748350.370000005</v>
      </c>
      <c r="D42" s="91">
        <f t="shared" ref="D42:G42" si="8">SUM(D43:D51)</f>
        <v>0</v>
      </c>
      <c r="E42" s="91">
        <f t="shared" si="8"/>
        <v>0</v>
      </c>
      <c r="F42" s="91">
        <f t="shared" si="8"/>
        <v>0</v>
      </c>
      <c r="G42" s="91">
        <f t="shared" si="8"/>
        <v>-50000</v>
      </c>
      <c r="H42" s="60">
        <f t="shared" ref="H42" si="9">SUM(H43:H51)</f>
        <v>-50000</v>
      </c>
      <c r="I42" s="60">
        <f t="shared" si="2"/>
        <v>95698350.370000005</v>
      </c>
    </row>
    <row r="43" spans="2:9" x14ac:dyDescent="0.2">
      <c r="B43" s="82" t="s">
        <v>66</v>
      </c>
      <c r="C43" s="62">
        <v>65654231.369999997</v>
      </c>
      <c r="D43" s="89">
        <v>0</v>
      </c>
      <c r="E43" s="89">
        <v>0</v>
      </c>
      <c r="F43" s="89">
        <v>0</v>
      </c>
      <c r="G43" s="89">
        <v>0</v>
      </c>
      <c r="H43" s="62">
        <f t="shared" si="3"/>
        <v>0</v>
      </c>
      <c r="I43" s="62">
        <f t="shared" si="2"/>
        <v>65654231.369999997</v>
      </c>
    </row>
    <row r="44" spans="2:9" x14ac:dyDescent="0.2">
      <c r="B44" s="82" t="s">
        <v>67</v>
      </c>
      <c r="C44" s="62">
        <v>0</v>
      </c>
      <c r="D44" s="89">
        <v>0</v>
      </c>
      <c r="E44" s="89">
        <v>0</v>
      </c>
      <c r="F44" s="89">
        <v>0</v>
      </c>
      <c r="G44" s="89">
        <v>0</v>
      </c>
      <c r="H44" s="62">
        <f t="shared" si="3"/>
        <v>0</v>
      </c>
      <c r="I44" s="62">
        <f t="shared" si="2"/>
        <v>0</v>
      </c>
    </row>
    <row r="45" spans="2:9" x14ac:dyDescent="0.2">
      <c r="B45" s="82" t="s">
        <v>68</v>
      </c>
      <c r="C45" s="62">
        <v>587600</v>
      </c>
      <c r="D45" s="89">
        <v>0</v>
      </c>
      <c r="E45" s="89">
        <v>0</v>
      </c>
      <c r="F45" s="89">
        <v>0</v>
      </c>
      <c r="G45" s="89">
        <v>0</v>
      </c>
      <c r="H45" s="62">
        <f t="shared" si="3"/>
        <v>0</v>
      </c>
      <c r="I45" s="62">
        <f t="shared" si="2"/>
        <v>587600</v>
      </c>
    </row>
    <row r="46" spans="2:9" x14ac:dyDescent="0.2">
      <c r="B46" s="82" t="s">
        <v>69</v>
      </c>
      <c r="C46" s="62">
        <v>29506519</v>
      </c>
      <c r="D46" s="89">
        <v>0</v>
      </c>
      <c r="E46" s="89">
        <v>0</v>
      </c>
      <c r="F46" s="89">
        <v>0</v>
      </c>
      <c r="G46" s="89">
        <v>-50000</v>
      </c>
      <c r="H46" s="62">
        <f t="shared" si="3"/>
        <v>-50000</v>
      </c>
      <c r="I46" s="62">
        <f t="shared" si="2"/>
        <v>29456519</v>
      </c>
    </row>
    <row r="47" spans="2:9" x14ac:dyDescent="0.2">
      <c r="B47" s="82" t="s">
        <v>70</v>
      </c>
      <c r="C47" s="62">
        <v>0</v>
      </c>
      <c r="D47" s="89">
        <v>0</v>
      </c>
      <c r="E47" s="89">
        <v>0</v>
      </c>
      <c r="F47" s="89">
        <v>0</v>
      </c>
      <c r="G47" s="89">
        <v>0</v>
      </c>
      <c r="H47" s="62">
        <f t="shared" si="3"/>
        <v>0</v>
      </c>
      <c r="I47" s="62">
        <f t="shared" si="2"/>
        <v>0</v>
      </c>
    </row>
    <row r="48" spans="2:9" x14ac:dyDescent="0.2">
      <c r="B48" s="82" t="s">
        <v>71</v>
      </c>
      <c r="C48" s="62">
        <v>0</v>
      </c>
      <c r="D48" s="89">
        <v>0</v>
      </c>
      <c r="E48" s="89">
        <v>0</v>
      </c>
      <c r="F48" s="89">
        <v>0</v>
      </c>
      <c r="G48" s="89">
        <v>0</v>
      </c>
      <c r="H48" s="62">
        <f t="shared" si="3"/>
        <v>0</v>
      </c>
      <c r="I48" s="62">
        <f t="shared" si="2"/>
        <v>0</v>
      </c>
    </row>
    <row r="49" spans="2:9" x14ac:dyDescent="0.2">
      <c r="B49" s="82" t="s">
        <v>72</v>
      </c>
      <c r="C49" s="62">
        <v>0</v>
      </c>
      <c r="D49" s="89">
        <v>0</v>
      </c>
      <c r="E49" s="89">
        <v>0</v>
      </c>
      <c r="F49" s="89">
        <v>0</v>
      </c>
      <c r="G49" s="89">
        <v>0</v>
      </c>
      <c r="H49" s="62">
        <f t="shared" si="3"/>
        <v>0</v>
      </c>
      <c r="I49" s="62">
        <f t="shared" si="2"/>
        <v>0</v>
      </c>
    </row>
    <row r="50" spans="2:9" x14ac:dyDescent="0.2">
      <c r="B50" s="82" t="s">
        <v>73</v>
      </c>
      <c r="C50" s="62">
        <v>0</v>
      </c>
      <c r="D50" s="89">
        <v>0</v>
      </c>
      <c r="E50" s="89">
        <v>0</v>
      </c>
      <c r="F50" s="89">
        <v>0</v>
      </c>
      <c r="G50" s="89">
        <v>0</v>
      </c>
      <c r="H50" s="62">
        <f t="shared" si="3"/>
        <v>0</v>
      </c>
      <c r="I50" s="62">
        <f t="shared" si="2"/>
        <v>0</v>
      </c>
    </row>
    <row r="51" spans="2:9" x14ac:dyDescent="0.2">
      <c r="B51" s="82" t="s">
        <v>74</v>
      </c>
      <c r="C51" s="62">
        <v>0</v>
      </c>
      <c r="D51" s="89">
        <v>0</v>
      </c>
      <c r="E51" s="89">
        <v>0</v>
      </c>
      <c r="F51" s="89">
        <v>0</v>
      </c>
      <c r="G51" s="89">
        <v>0</v>
      </c>
      <c r="H51" s="62">
        <f t="shared" si="3"/>
        <v>0</v>
      </c>
      <c r="I51" s="62">
        <f t="shared" si="2"/>
        <v>0</v>
      </c>
    </row>
    <row r="52" spans="2:9" x14ac:dyDescent="0.2">
      <c r="B52" s="81" t="s">
        <v>75</v>
      </c>
      <c r="C52" s="80">
        <f>SUM(C53:C61)</f>
        <v>0</v>
      </c>
      <c r="D52" s="91">
        <f t="shared" ref="D52:G52" si="10">SUM(D53:D61)</f>
        <v>455783.62</v>
      </c>
      <c r="E52" s="91">
        <f t="shared" si="10"/>
        <v>0</v>
      </c>
      <c r="F52" s="91">
        <f t="shared" si="10"/>
        <v>120000</v>
      </c>
      <c r="G52" s="91">
        <f t="shared" si="10"/>
        <v>0</v>
      </c>
      <c r="H52" s="60">
        <f t="shared" ref="H52" si="11">SUM(H53:H61)</f>
        <v>575783.62</v>
      </c>
      <c r="I52" s="60">
        <f t="shared" si="2"/>
        <v>575783.62</v>
      </c>
    </row>
    <row r="53" spans="2:9" x14ac:dyDescent="0.2">
      <c r="B53" s="82" t="s">
        <v>76</v>
      </c>
      <c r="C53" s="62">
        <v>0</v>
      </c>
      <c r="D53" s="89">
        <v>0</v>
      </c>
      <c r="E53" s="89">
        <v>0</v>
      </c>
      <c r="F53" s="89">
        <v>120000</v>
      </c>
      <c r="G53" s="89">
        <v>0</v>
      </c>
      <c r="H53" s="62">
        <f t="shared" si="3"/>
        <v>120000</v>
      </c>
      <c r="I53" s="62">
        <f t="shared" si="2"/>
        <v>120000</v>
      </c>
    </row>
    <row r="54" spans="2:9" x14ac:dyDescent="0.2">
      <c r="B54" s="82" t="s">
        <v>77</v>
      </c>
      <c r="C54" s="62">
        <v>0</v>
      </c>
      <c r="D54" s="89">
        <v>0</v>
      </c>
      <c r="E54" s="89">
        <v>0</v>
      </c>
      <c r="F54" s="89">
        <v>0</v>
      </c>
      <c r="G54" s="89">
        <v>0</v>
      </c>
      <c r="H54" s="62">
        <f t="shared" si="3"/>
        <v>0</v>
      </c>
      <c r="I54" s="62">
        <f t="shared" si="2"/>
        <v>0</v>
      </c>
    </row>
    <row r="55" spans="2:9" x14ac:dyDescent="0.2">
      <c r="B55" s="82" t="s">
        <v>78</v>
      </c>
      <c r="C55" s="62">
        <v>0</v>
      </c>
      <c r="D55" s="89">
        <v>0</v>
      </c>
      <c r="E55" s="89">
        <v>0</v>
      </c>
      <c r="F55" s="89">
        <v>0</v>
      </c>
      <c r="G55" s="89">
        <v>0</v>
      </c>
      <c r="H55" s="62">
        <f t="shared" si="3"/>
        <v>0</v>
      </c>
      <c r="I55" s="62">
        <f t="shared" si="2"/>
        <v>0</v>
      </c>
    </row>
    <row r="56" spans="2:9" x14ac:dyDescent="0.2">
      <c r="B56" s="82" t="s">
        <v>79</v>
      </c>
      <c r="C56" s="62">
        <v>0</v>
      </c>
      <c r="D56" s="89">
        <v>0</v>
      </c>
      <c r="E56" s="89">
        <v>0</v>
      </c>
      <c r="F56" s="89">
        <v>0</v>
      </c>
      <c r="G56" s="89">
        <v>0</v>
      </c>
      <c r="H56" s="62">
        <f t="shared" si="3"/>
        <v>0</v>
      </c>
      <c r="I56" s="62">
        <f t="shared" si="2"/>
        <v>0</v>
      </c>
    </row>
    <row r="57" spans="2:9" x14ac:dyDescent="0.2">
      <c r="B57" s="82" t="s">
        <v>80</v>
      </c>
      <c r="C57" s="62">
        <v>0</v>
      </c>
      <c r="D57" s="89">
        <v>455783.62</v>
      </c>
      <c r="E57" s="89">
        <v>0</v>
      </c>
      <c r="F57" s="89">
        <v>0</v>
      </c>
      <c r="G57" s="89">
        <v>0</v>
      </c>
      <c r="H57" s="62">
        <f t="shared" si="3"/>
        <v>455783.62</v>
      </c>
      <c r="I57" s="62">
        <f t="shared" si="2"/>
        <v>455783.62</v>
      </c>
    </row>
    <row r="58" spans="2:9" x14ac:dyDescent="0.2">
      <c r="B58" s="82" t="s">
        <v>81</v>
      </c>
      <c r="C58" s="62">
        <v>0</v>
      </c>
      <c r="D58" s="89">
        <v>0</v>
      </c>
      <c r="E58" s="89">
        <v>0</v>
      </c>
      <c r="F58" s="89">
        <v>0</v>
      </c>
      <c r="G58" s="89">
        <v>0</v>
      </c>
      <c r="H58" s="62">
        <f t="shared" si="3"/>
        <v>0</v>
      </c>
      <c r="I58" s="62">
        <f t="shared" si="2"/>
        <v>0</v>
      </c>
    </row>
    <row r="59" spans="2:9" x14ac:dyDescent="0.2">
      <c r="B59" s="82" t="s">
        <v>82</v>
      </c>
      <c r="C59" s="62">
        <v>0</v>
      </c>
      <c r="D59" s="89">
        <v>0</v>
      </c>
      <c r="E59" s="89">
        <v>0</v>
      </c>
      <c r="F59" s="89">
        <v>0</v>
      </c>
      <c r="G59" s="89">
        <v>0</v>
      </c>
      <c r="H59" s="62">
        <f t="shared" si="3"/>
        <v>0</v>
      </c>
      <c r="I59" s="62">
        <f t="shared" si="2"/>
        <v>0</v>
      </c>
    </row>
    <row r="60" spans="2:9" x14ac:dyDescent="0.2">
      <c r="B60" s="82" t="s">
        <v>83</v>
      </c>
      <c r="C60" s="62">
        <v>0</v>
      </c>
      <c r="D60" s="89">
        <v>0</v>
      </c>
      <c r="E60" s="89">
        <v>0</v>
      </c>
      <c r="F60" s="89">
        <v>0</v>
      </c>
      <c r="G60" s="89">
        <v>0</v>
      </c>
      <c r="H60" s="62">
        <f t="shared" si="3"/>
        <v>0</v>
      </c>
      <c r="I60" s="62">
        <f t="shared" si="2"/>
        <v>0</v>
      </c>
    </row>
    <row r="61" spans="2:9" x14ac:dyDescent="0.2">
      <c r="B61" s="82" t="s">
        <v>84</v>
      </c>
      <c r="C61" s="62">
        <v>0</v>
      </c>
      <c r="D61" s="89">
        <v>0</v>
      </c>
      <c r="E61" s="89">
        <v>0</v>
      </c>
      <c r="F61" s="89">
        <v>0</v>
      </c>
      <c r="G61" s="89">
        <v>0</v>
      </c>
      <c r="H61" s="62">
        <f t="shared" si="3"/>
        <v>0</v>
      </c>
      <c r="I61" s="62">
        <f t="shared" si="2"/>
        <v>0</v>
      </c>
    </row>
    <row r="62" spans="2:9" x14ac:dyDescent="0.2">
      <c r="B62" s="81" t="s">
        <v>85</v>
      </c>
      <c r="C62" s="80">
        <f>SUM(C63:C65)</f>
        <v>2720000</v>
      </c>
      <c r="D62" s="91">
        <f t="shared" ref="D62:G62" si="12">SUM(D63:D65)</f>
        <v>8283408.4000000004</v>
      </c>
      <c r="E62" s="91">
        <f t="shared" si="12"/>
        <v>0</v>
      </c>
      <c r="F62" s="91">
        <f t="shared" si="12"/>
        <v>0</v>
      </c>
      <c r="G62" s="91">
        <f t="shared" si="12"/>
        <v>0</v>
      </c>
      <c r="H62" s="60">
        <f t="shared" ref="H62" si="13">SUM(H63:H65)</f>
        <v>8283408.4000000004</v>
      </c>
      <c r="I62" s="60">
        <f t="shared" si="2"/>
        <v>11003408.4</v>
      </c>
    </row>
    <row r="63" spans="2:9" x14ac:dyDescent="0.2">
      <c r="B63" s="82" t="s">
        <v>86</v>
      </c>
      <c r="C63" s="62">
        <v>2100000</v>
      </c>
      <c r="D63" s="89">
        <v>8283408.4000000004</v>
      </c>
      <c r="E63" s="89">
        <v>0</v>
      </c>
      <c r="F63" s="89">
        <v>0</v>
      </c>
      <c r="G63" s="89">
        <v>0</v>
      </c>
      <c r="H63" s="62">
        <f t="shared" si="3"/>
        <v>8283408.4000000004</v>
      </c>
      <c r="I63" s="62">
        <f t="shared" si="2"/>
        <v>10383408.4</v>
      </c>
    </row>
    <row r="64" spans="2:9" x14ac:dyDescent="0.2">
      <c r="B64" s="82" t="s">
        <v>87</v>
      </c>
      <c r="C64" s="62">
        <v>620000</v>
      </c>
      <c r="D64" s="89">
        <v>0</v>
      </c>
      <c r="E64" s="89">
        <v>0</v>
      </c>
      <c r="F64" s="89">
        <v>0</v>
      </c>
      <c r="G64" s="89">
        <v>0</v>
      </c>
      <c r="H64" s="62">
        <f t="shared" si="3"/>
        <v>0</v>
      </c>
      <c r="I64" s="62">
        <f t="shared" si="2"/>
        <v>620000</v>
      </c>
    </row>
    <row r="65" spans="2:9" x14ac:dyDescent="0.2">
      <c r="B65" s="82" t="s">
        <v>88</v>
      </c>
      <c r="C65" s="62">
        <v>0</v>
      </c>
      <c r="D65" s="89">
        <v>0</v>
      </c>
      <c r="E65" s="89">
        <v>0</v>
      </c>
      <c r="F65" s="89">
        <v>0</v>
      </c>
      <c r="G65" s="89">
        <v>0</v>
      </c>
      <c r="H65" s="62">
        <f t="shared" si="3"/>
        <v>0</v>
      </c>
      <c r="I65" s="62">
        <f t="shared" si="2"/>
        <v>0</v>
      </c>
    </row>
    <row r="66" spans="2:9" x14ac:dyDescent="0.2">
      <c r="B66" s="81" t="s">
        <v>89</v>
      </c>
      <c r="C66" s="80">
        <f>SUM(C67:C71,C73:C74)</f>
        <v>1900000</v>
      </c>
      <c r="D66" s="91">
        <f t="shared" ref="D66:G66" si="14">SUM(D67:D71,D73:D74)</f>
        <v>0</v>
      </c>
      <c r="E66" s="91">
        <f t="shared" si="14"/>
        <v>0</v>
      </c>
      <c r="F66" s="91">
        <f t="shared" si="14"/>
        <v>0</v>
      </c>
      <c r="G66" s="91">
        <f t="shared" si="14"/>
        <v>0</v>
      </c>
      <c r="H66" s="60">
        <f t="shared" ref="H66" si="15">SUM(H67:H71,H73:H74)</f>
        <v>0</v>
      </c>
      <c r="I66" s="60">
        <f t="shared" si="2"/>
        <v>1900000</v>
      </c>
    </row>
    <row r="67" spans="2:9" x14ac:dyDescent="0.2">
      <c r="B67" s="82" t="s">
        <v>90</v>
      </c>
      <c r="C67" s="62">
        <v>0</v>
      </c>
      <c r="D67" s="89">
        <v>0</v>
      </c>
      <c r="E67" s="89">
        <v>0</v>
      </c>
      <c r="F67" s="89">
        <v>0</v>
      </c>
      <c r="G67" s="89">
        <v>0</v>
      </c>
      <c r="H67" s="62">
        <f t="shared" si="3"/>
        <v>0</v>
      </c>
      <c r="I67" s="61">
        <f t="shared" si="2"/>
        <v>0</v>
      </c>
    </row>
    <row r="68" spans="2:9" x14ac:dyDescent="0.2">
      <c r="B68" s="82" t="s">
        <v>91</v>
      </c>
      <c r="C68" s="62">
        <v>0</v>
      </c>
      <c r="D68" s="89">
        <v>0</v>
      </c>
      <c r="E68" s="89">
        <v>0</v>
      </c>
      <c r="F68" s="89">
        <v>0</v>
      </c>
      <c r="G68" s="89">
        <v>0</v>
      </c>
      <c r="H68" s="62">
        <f t="shared" si="3"/>
        <v>0</v>
      </c>
      <c r="I68" s="61">
        <f t="shared" si="2"/>
        <v>0</v>
      </c>
    </row>
    <row r="69" spans="2:9" x14ac:dyDescent="0.2">
      <c r="B69" s="82" t="s">
        <v>92</v>
      </c>
      <c r="C69" s="62">
        <v>0</v>
      </c>
      <c r="D69" s="89">
        <v>0</v>
      </c>
      <c r="E69" s="89">
        <v>0</v>
      </c>
      <c r="F69" s="89">
        <v>0</v>
      </c>
      <c r="G69" s="89">
        <v>0</v>
      </c>
      <c r="H69" s="62">
        <f t="shared" si="3"/>
        <v>0</v>
      </c>
      <c r="I69" s="61">
        <f t="shared" si="2"/>
        <v>0</v>
      </c>
    </row>
    <row r="70" spans="2:9" x14ac:dyDescent="0.2">
      <c r="B70" s="82" t="s">
        <v>93</v>
      </c>
      <c r="C70" s="62">
        <v>0</v>
      </c>
      <c r="D70" s="89">
        <v>0</v>
      </c>
      <c r="E70" s="89">
        <v>0</v>
      </c>
      <c r="F70" s="89">
        <v>0</v>
      </c>
      <c r="G70" s="89">
        <v>0</v>
      </c>
      <c r="H70" s="62">
        <f t="shared" si="3"/>
        <v>0</v>
      </c>
      <c r="I70" s="61">
        <f t="shared" si="2"/>
        <v>0</v>
      </c>
    </row>
    <row r="71" spans="2:9" x14ac:dyDescent="0.2">
      <c r="B71" s="82" t="s">
        <v>94</v>
      </c>
      <c r="C71" s="62">
        <v>0</v>
      </c>
      <c r="D71" s="89">
        <v>0</v>
      </c>
      <c r="E71" s="89">
        <v>0</v>
      </c>
      <c r="F71" s="89">
        <v>0</v>
      </c>
      <c r="G71" s="89">
        <v>0</v>
      </c>
      <c r="H71" s="62">
        <f t="shared" si="3"/>
        <v>0</v>
      </c>
      <c r="I71" s="61">
        <f t="shared" si="2"/>
        <v>0</v>
      </c>
    </row>
    <row r="72" spans="2:9" x14ac:dyDescent="0.2">
      <c r="B72" s="82" t="s">
        <v>153</v>
      </c>
      <c r="C72" s="62">
        <v>0</v>
      </c>
      <c r="D72" s="89">
        <v>0</v>
      </c>
      <c r="E72" s="89">
        <v>0</v>
      </c>
      <c r="F72" s="89">
        <v>0</v>
      </c>
      <c r="G72" s="89">
        <v>0</v>
      </c>
      <c r="H72" s="62">
        <f t="shared" si="3"/>
        <v>0</v>
      </c>
      <c r="I72" s="61">
        <f t="shared" si="2"/>
        <v>0</v>
      </c>
    </row>
    <row r="73" spans="2:9" x14ac:dyDescent="0.2">
      <c r="B73" s="82" t="s">
        <v>95</v>
      </c>
      <c r="C73" s="62">
        <v>0</v>
      </c>
      <c r="D73" s="89">
        <v>0</v>
      </c>
      <c r="E73" s="89">
        <v>0</v>
      </c>
      <c r="F73" s="89">
        <v>0</v>
      </c>
      <c r="G73" s="89">
        <v>0</v>
      </c>
      <c r="H73" s="62">
        <f t="shared" si="3"/>
        <v>0</v>
      </c>
      <c r="I73" s="61">
        <f t="shared" si="2"/>
        <v>0</v>
      </c>
    </row>
    <row r="74" spans="2:9" x14ac:dyDescent="0.2">
      <c r="B74" s="82" t="s">
        <v>96</v>
      </c>
      <c r="C74" s="62">
        <v>1900000</v>
      </c>
      <c r="D74" s="89">
        <v>0</v>
      </c>
      <c r="E74" s="89">
        <v>0</v>
      </c>
      <c r="F74" s="89">
        <v>0</v>
      </c>
      <c r="G74" s="89">
        <v>0</v>
      </c>
      <c r="H74" s="62">
        <f t="shared" si="3"/>
        <v>0</v>
      </c>
      <c r="I74" s="62">
        <f t="shared" si="2"/>
        <v>1900000</v>
      </c>
    </row>
    <row r="75" spans="2:9" x14ac:dyDescent="0.2">
      <c r="B75" s="81" t="s">
        <v>97</v>
      </c>
      <c r="C75" s="80">
        <f>SUM(C76:C78)</f>
        <v>14750000</v>
      </c>
      <c r="D75" s="91">
        <f t="shared" ref="D75:G75" si="16">SUM(D76:D78)</f>
        <v>0</v>
      </c>
      <c r="E75" s="91">
        <f t="shared" si="16"/>
        <v>0</v>
      </c>
      <c r="F75" s="91">
        <f t="shared" si="16"/>
        <v>0</v>
      </c>
      <c r="G75" s="91">
        <f t="shared" si="16"/>
        <v>-380000</v>
      </c>
      <c r="H75" s="60">
        <f t="shared" ref="H75" si="17">SUM(H76:H78)</f>
        <v>-380000</v>
      </c>
      <c r="I75" s="60">
        <f t="shared" si="2"/>
        <v>14370000</v>
      </c>
    </row>
    <row r="76" spans="2:9" x14ac:dyDescent="0.2">
      <c r="B76" s="82" t="s">
        <v>98</v>
      </c>
      <c r="C76" s="62">
        <v>0</v>
      </c>
      <c r="D76" s="89">
        <v>0</v>
      </c>
      <c r="E76" s="89">
        <v>0</v>
      </c>
      <c r="F76" s="89">
        <v>0</v>
      </c>
      <c r="G76" s="89">
        <v>0</v>
      </c>
      <c r="H76" s="62">
        <f t="shared" si="3"/>
        <v>0</v>
      </c>
      <c r="I76" s="61">
        <f t="shared" si="2"/>
        <v>0</v>
      </c>
    </row>
    <row r="77" spans="2:9" x14ac:dyDescent="0.2">
      <c r="B77" s="82" t="s">
        <v>99</v>
      </c>
      <c r="C77" s="62">
        <v>0</v>
      </c>
      <c r="D77" s="89">
        <v>0</v>
      </c>
      <c r="E77" s="89">
        <v>0</v>
      </c>
      <c r="F77" s="89">
        <v>0</v>
      </c>
      <c r="G77" s="89">
        <v>0</v>
      </c>
      <c r="H77" s="62">
        <f t="shared" si="3"/>
        <v>0</v>
      </c>
      <c r="I77" s="61">
        <f t="shared" si="2"/>
        <v>0</v>
      </c>
    </row>
    <row r="78" spans="2:9" x14ac:dyDescent="0.2">
      <c r="B78" s="82" t="s">
        <v>100</v>
      </c>
      <c r="C78" s="62">
        <v>14750000</v>
      </c>
      <c r="D78" s="89">
        <v>0</v>
      </c>
      <c r="E78" s="89">
        <v>0</v>
      </c>
      <c r="F78" s="89">
        <v>0</v>
      </c>
      <c r="G78" s="89">
        <v>-380000</v>
      </c>
      <c r="H78" s="62">
        <f t="shared" si="3"/>
        <v>-380000</v>
      </c>
      <c r="I78" s="62">
        <f>C78+H78</f>
        <v>14370000</v>
      </c>
    </row>
    <row r="79" spans="2:9" x14ac:dyDescent="0.2">
      <c r="B79" s="81" t="s">
        <v>101</v>
      </c>
      <c r="C79" s="80">
        <f>SUM(C80:C86)</f>
        <v>0</v>
      </c>
      <c r="D79" s="91">
        <f t="shared" ref="D79:G79" si="18">SUM(D80:D86)</f>
        <v>0</v>
      </c>
      <c r="E79" s="91">
        <f t="shared" si="18"/>
        <v>0</v>
      </c>
      <c r="F79" s="91">
        <f t="shared" si="18"/>
        <v>0</v>
      </c>
      <c r="G79" s="91">
        <f t="shared" si="18"/>
        <v>0</v>
      </c>
      <c r="H79" s="60">
        <f t="shared" ref="H79" si="19">SUM(H80:H86)</f>
        <v>0</v>
      </c>
      <c r="I79" s="60">
        <f t="shared" ref="I79:I142" si="20">C79+H79</f>
        <v>0</v>
      </c>
    </row>
    <row r="80" spans="2:9" x14ac:dyDescent="0.2">
      <c r="B80" s="82" t="s">
        <v>102</v>
      </c>
      <c r="C80" s="62">
        <v>0</v>
      </c>
      <c r="D80" s="89">
        <v>0</v>
      </c>
      <c r="E80" s="89">
        <v>0</v>
      </c>
      <c r="F80" s="89">
        <v>0</v>
      </c>
      <c r="G80" s="89">
        <v>0</v>
      </c>
      <c r="H80" s="62">
        <f t="shared" si="3"/>
        <v>0</v>
      </c>
      <c r="I80" s="61">
        <f t="shared" si="20"/>
        <v>0</v>
      </c>
    </row>
    <row r="81" spans="2:9" x14ac:dyDescent="0.2">
      <c r="B81" s="82" t="s">
        <v>103</v>
      </c>
      <c r="C81" s="62">
        <v>0</v>
      </c>
      <c r="D81" s="89">
        <v>0</v>
      </c>
      <c r="E81" s="89">
        <v>0</v>
      </c>
      <c r="F81" s="89">
        <v>0</v>
      </c>
      <c r="G81" s="89">
        <v>0</v>
      </c>
      <c r="H81" s="62">
        <f t="shared" ref="H81:H86" si="21">SUM(D81:G81)</f>
        <v>0</v>
      </c>
      <c r="I81" s="61">
        <f t="shared" si="20"/>
        <v>0</v>
      </c>
    </row>
    <row r="82" spans="2:9" x14ac:dyDescent="0.2">
      <c r="B82" s="82" t="s">
        <v>104</v>
      </c>
      <c r="C82" s="62">
        <v>0</v>
      </c>
      <c r="D82" s="89">
        <v>0</v>
      </c>
      <c r="E82" s="89">
        <v>0</v>
      </c>
      <c r="F82" s="89">
        <v>0</v>
      </c>
      <c r="G82" s="89">
        <v>0</v>
      </c>
      <c r="H82" s="62">
        <f t="shared" si="21"/>
        <v>0</v>
      </c>
      <c r="I82" s="61">
        <f t="shared" si="20"/>
        <v>0</v>
      </c>
    </row>
    <row r="83" spans="2:9" x14ac:dyDescent="0.2">
      <c r="B83" s="82" t="s">
        <v>105</v>
      </c>
      <c r="C83" s="62">
        <v>0</v>
      </c>
      <c r="D83" s="89">
        <v>0</v>
      </c>
      <c r="E83" s="89">
        <v>0</v>
      </c>
      <c r="F83" s="89">
        <v>0</v>
      </c>
      <c r="G83" s="89">
        <v>0</v>
      </c>
      <c r="H83" s="62">
        <f t="shared" si="21"/>
        <v>0</v>
      </c>
      <c r="I83" s="61">
        <f t="shared" si="20"/>
        <v>0</v>
      </c>
    </row>
    <row r="84" spans="2:9" x14ac:dyDescent="0.2">
      <c r="B84" s="82" t="s">
        <v>106</v>
      </c>
      <c r="C84" s="62">
        <v>0</v>
      </c>
      <c r="D84" s="89">
        <v>0</v>
      </c>
      <c r="E84" s="89">
        <v>0</v>
      </c>
      <c r="F84" s="89">
        <v>0</v>
      </c>
      <c r="G84" s="89">
        <v>0</v>
      </c>
      <c r="H84" s="62">
        <f t="shared" si="21"/>
        <v>0</v>
      </c>
      <c r="I84" s="61">
        <f t="shared" si="20"/>
        <v>0</v>
      </c>
    </row>
    <row r="85" spans="2:9" x14ac:dyDescent="0.2">
      <c r="B85" s="82" t="s">
        <v>107</v>
      </c>
      <c r="C85" s="62">
        <v>0</v>
      </c>
      <c r="D85" s="89">
        <v>0</v>
      </c>
      <c r="E85" s="89">
        <v>0</v>
      </c>
      <c r="F85" s="89">
        <v>0</v>
      </c>
      <c r="G85" s="89">
        <v>0</v>
      </c>
      <c r="H85" s="62">
        <f t="shared" si="21"/>
        <v>0</v>
      </c>
      <c r="I85" s="61">
        <f t="shared" si="20"/>
        <v>0</v>
      </c>
    </row>
    <row r="86" spans="2:9" x14ac:dyDescent="0.2">
      <c r="B86" s="82" t="s">
        <v>108</v>
      </c>
      <c r="C86" s="62">
        <v>0</v>
      </c>
      <c r="D86" s="89">
        <v>0</v>
      </c>
      <c r="E86" s="89">
        <v>0</v>
      </c>
      <c r="F86" s="89">
        <v>0</v>
      </c>
      <c r="G86" s="89">
        <v>0</v>
      </c>
      <c r="H86" s="62">
        <f t="shared" si="21"/>
        <v>0</v>
      </c>
      <c r="I86" s="61">
        <f t="shared" si="20"/>
        <v>0</v>
      </c>
    </row>
    <row r="87" spans="2:9" x14ac:dyDescent="0.2">
      <c r="B87" s="83"/>
      <c r="C87" s="84"/>
      <c r="D87" s="90"/>
      <c r="E87" s="90"/>
      <c r="F87" s="90"/>
      <c r="G87" s="90"/>
      <c r="H87" s="61"/>
      <c r="I87" s="61"/>
    </row>
    <row r="88" spans="2:9" x14ac:dyDescent="0.2">
      <c r="B88" s="85" t="s">
        <v>109</v>
      </c>
      <c r="C88" s="80">
        <f>C89+C97+C107+C117+C127+C137+C141+C150+C154</f>
        <v>255601343.59999999</v>
      </c>
      <c r="D88" s="91">
        <f t="shared" ref="D88:G88" si="22">D89+D97+D107+D117+D127+D137+D141+D150+D154</f>
        <v>1095000</v>
      </c>
      <c r="E88" s="91">
        <f t="shared" si="22"/>
        <v>0</v>
      </c>
      <c r="F88" s="91">
        <f t="shared" si="22"/>
        <v>0</v>
      </c>
      <c r="G88" s="91">
        <f t="shared" si="22"/>
        <v>0</v>
      </c>
      <c r="H88" s="3">
        <f t="shared" ref="H88" si="23">SUM(H89,H97,H107,H117,H127,H137,H141,H150,H154)</f>
        <v>1095000</v>
      </c>
      <c r="I88" s="3">
        <f t="shared" si="20"/>
        <v>256696343.59999999</v>
      </c>
    </row>
    <row r="89" spans="2:9" x14ac:dyDescent="0.2">
      <c r="B89" s="81" t="s">
        <v>37</v>
      </c>
      <c r="C89" s="80">
        <f>SUM(C90:C96)</f>
        <v>139095056</v>
      </c>
      <c r="D89" s="91">
        <f t="shared" ref="D89:G89" si="24">SUM(D90:D96)</f>
        <v>0</v>
      </c>
      <c r="E89" s="91">
        <f t="shared" si="24"/>
        <v>0</v>
      </c>
      <c r="F89" s="91">
        <f t="shared" si="24"/>
        <v>0</v>
      </c>
      <c r="G89" s="91">
        <f t="shared" si="24"/>
        <v>0</v>
      </c>
      <c r="H89" s="60">
        <f t="shared" ref="H89" si="25">SUM(H90:H96)</f>
        <v>0</v>
      </c>
      <c r="I89" s="60">
        <f t="shared" si="20"/>
        <v>139095056</v>
      </c>
    </row>
    <row r="90" spans="2:9" x14ac:dyDescent="0.2">
      <c r="B90" s="82" t="s">
        <v>38</v>
      </c>
      <c r="C90" s="62">
        <v>51566932</v>
      </c>
      <c r="D90" s="89">
        <v>0</v>
      </c>
      <c r="E90" s="89">
        <v>0</v>
      </c>
      <c r="F90" s="89">
        <v>0</v>
      </c>
      <c r="G90" s="89">
        <v>0</v>
      </c>
      <c r="H90" s="62">
        <f t="shared" ref="H90:H96" si="26">SUM(D90:G90)</f>
        <v>0</v>
      </c>
      <c r="I90" s="62">
        <f t="shared" si="20"/>
        <v>51566932</v>
      </c>
    </row>
    <row r="91" spans="2:9" x14ac:dyDescent="0.2">
      <c r="B91" s="82" t="s">
        <v>39</v>
      </c>
      <c r="C91" s="62">
        <v>0</v>
      </c>
      <c r="D91" s="89">
        <v>0</v>
      </c>
      <c r="E91" s="89">
        <v>0</v>
      </c>
      <c r="F91" s="89">
        <v>0</v>
      </c>
      <c r="G91" s="89">
        <v>0</v>
      </c>
      <c r="H91" s="62">
        <f t="shared" si="26"/>
        <v>0</v>
      </c>
      <c r="I91" s="62">
        <f t="shared" si="20"/>
        <v>0</v>
      </c>
    </row>
    <row r="92" spans="2:9" x14ac:dyDescent="0.2">
      <c r="B92" s="82" t="s">
        <v>40</v>
      </c>
      <c r="C92" s="62">
        <v>2160108</v>
      </c>
      <c r="D92" s="89">
        <v>0</v>
      </c>
      <c r="E92" s="89">
        <v>0</v>
      </c>
      <c r="F92" s="89">
        <v>0</v>
      </c>
      <c r="G92" s="89">
        <v>0</v>
      </c>
      <c r="H92" s="62">
        <f t="shared" si="26"/>
        <v>0</v>
      </c>
      <c r="I92" s="62">
        <f t="shared" si="20"/>
        <v>2160108</v>
      </c>
    </row>
    <row r="93" spans="2:9" x14ac:dyDescent="0.2">
      <c r="B93" s="82" t="s">
        <v>41</v>
      </c>
      <c r="C93" s="62">
        <v>33209801</v>
      </c>
      <c r="D93" s="89">
        <v>0</v>
      </c>
      <c r="E93" s="89">
        <v>0</v>
      </c>
      <c r="F93" s="89">
        <v>0</v>
      </c>
      <c r="G93" s="89">
        <v>0</v>
      </c>
      <c r="H93" s="62">
        <f t="shared" si="26"/>
        <v>0</v>
      </c>
      <c r="I93" s="62">
        <f t="shared" si="20"/>
        <v>33209801</v>
      </c>
    </row>
    <row r="94" spans="2:9" x14ac:dyDescent="0.2">
      <c r="B94" s="82" t="s">
        <v>42</v>
      </c>
      <c r="C94" s="62">
        <v>52158215</v>
      </c>
      <c r="D94" s="89">
        <v>0</v>
      </c>
      <c r="E94" s="89">
        <v>0</v>
      </c>
      <c r="F94" s="89">
        <v>0</v>
      </c>
      <c r="G94" s="89">
        <v>0</v>
      </c>
      <c r="H94" s="62">
        <f t="shared" si="26"/>
        <v>0</v>
      </c>
      <c r="I94" s="62">
        <f t="shared" si="20"/>
        <v>52158215</v>
      </c>
    </row>
    <row r="95" spans="2:9" x14ac:dyDescent="0.2">
      <c r="B95" s="82" t="s">
        <v>43</v>
      </c>
      <c r="C95" s="62">
        <v>0</v>
      </c>
      <c r="D95" s="89">
        <v>0</v>
      </c>
      <c r="E95" s="89">
        <v>0</v>
      </c>
      <c r="F95" s="89">
        <v>0</v>
      </c>
      <c r="G95" s="89">
        <v>0</v>
      </c>
      <c r="H95" s="62">
        <f t="shared" si="26"/>
        <v>0</v>
      </c>
      <c r="I95" s="62">
        <f t="shared" si="20"/>
        <v>0</v>
      </c>
    </row>
    <row r="96" spans="2:9" x14ac:dyDescent="0.2">
      <c r="B96" s="82" t="s">
        <v>44</v>
      </c>
      <c r="C96" s="62">
        <v>0</v>
      </c>
      <c r="D96" s="89">
        <v>0</v>
      </c>
      <c r="E96" s="89">
        <v>0</v>
      </c>
      <c r="F96" s="89">
        <v>0</v>
      </c>
      <c r="G96" s="89">
        <v>0</v>
      </c>
      <c r="H96" s="62">
        <f t="shared" si="26"/>
        <v>0</v>
      </c>
      <c r="I96" s="62">
        <f t="shared" si="20"/>
        <v>0</v>
      </c>
    </row>
    <row r="97" spans="2:9" x14ac:dyDescent="0.2">
      <c r="B97" s="81" t="s">
        <v>45</v>
      </c>
      <c r="C97" s="80">
        <f>SUM(C98:C106)</f>
        <v>20770157</v>
      </c>
      <c r="D97" s="91">
        <f t="shared" ref="D97:G97" si="27">SUM(D98:D106)</f>
        <v>210650</v>
      </c>
      <c r="E97" s="91">
        <f t="shared" si="27"/>
        <v>0</v>
      </c>
      <c r="F97" s="91">
        <f t="shared" si="27"/>
        <v>0</v>
      </c>
      <c r="G97" s="91">
        <f t="shared" si="27"/>
        <v>0</v>
      </c>
      <c r="H97" s="60">
        <f t="shared" ref="H97" si="28">SUM(H98:H106)</f>
        <v>210650</v>
      </c>
      <c r="I97" s="60">
        <f t="shared" si="20"/>
        <v>20980807</v>
      </c>
    </row>
    <row r="98" spans="2:9" x14ac:dyDescent="0.2">
      <c r="B98" s="82" t="s">
        <v>46</v>
      </c>
      <c r="C98" s="62">
        <v>0</v>
      </c>
      <c r="D98" s="89">
        <v>0</v>
      </c>
      <c r="E98" s="89">
        <v>0</v>
      </c>
      <c r="F98" s="89">
        <v>0</v>
      </c>
      <c r="G98" s="89">
        <v>0</v>
      </c>
      <c r="H98" s="62">
        <f t="shared" ref="H98:H106" si="29">SUM(D98:G98)</f>
        <v>0</v>
      </c>
      <c r="I98" s="62">
        <f t="shared" si="20"/>
        <v>0</v>
      </c>
    </row>
    <row r="99" spans="2:9" x14ac:dyDescent="0.2">
      <c r="B99" s="82" t="s">
        <v>47</v>
      </c>
      <c r="C99" s="62">
        <v>4200000</v>
      </c>
      <c r="D99" s="89">
        <v>0</v>
      </c>
      <c r="E99" s="89">
        <v>0</v>
      </c>
      <c r="F99" s="89">
        <v>0</v>
      </c>
      <c r="G99" s="89">
        <v>0</v>
      </c>
      <c r="H99" s="62">
        <f t="shared" si="29"/>
        <v>0</v>
      </c>
      <c r="I99" s="62">
        <f t="shared" si="20"/>
        <v>4200000</v>
      </c>
    </row>
    <row r="100" spans="2:9" x14ac:dyDescent="0.2">
      <c r="B100" s="82" t="s">
        <v>48</v>
      </c>
      <c r="C100" s="62">
        <v>0</v>
      </c>
      <c r="D100" s="89">
        <v>0</v>
      </c>
      <c r="E100" s="89">
        <v>0</v>
      </c>
      <c r="F100" s="89">
        <v>0</v>
      </c>
      <c r="G100" s="89">
        <v>0</v>
      </c>
      <c r="H100" s="62">
        <f t="shared" si="29"/>
        <v>0</v>
      </c>
      <c r="I100" s="62">
        <f t="shared" si="20"/>
        <v>0</v>
      </c>
    </row>
    <row r="101" spans="2:9" x14ac:dyDescent="0.2">
      <c r="B101" s="82" t="s">
        <v>49</v>
      </c>
      <c r="C101" s="62">
        <v>0</v>
      </c>
      <c r="D101" s="89">
        <v>0</v>
      </c>
      <c r="E101" s="89">
        <v>0</v>
      </c>
      <c r="F101" s="89">
        <v>0</v>
      </c>
      <c r="G101" s="89">
        <v>0</v>
      </c>
      <c r="H101" s="62">
        <f t="shared" si="29"/>
        <v>0</v>
      </c>
      <c r="I101" s="62">
        <f t="shared" si="20"/>
        <v>0</v>
      </c>
    </row>
    <row r="102" spans="2:9" x14ac:dyDescent="0.2">
      <c r="B102" s="86" t="s">
        <v>50</v>
      </c>
      <c r="C102" s="62">
        <v>0</v>
      </c>
      <c r="D102" s="89">
        <v>0</v>
      </c>
      <c r="E102" s="89">
        <v>0</v>
      </c>
      <c r="F102" s="89">
        <v>0</v>
      </c>
      <c r="G102" s="89">
        <v>0</v>
      </c>
      <c r="H102" s="62">
        <f t="shared" si="29"/>
        <v>0</v>
      </c>
      <c r="I102" s="62">
        <f t="shared" si="20"/>
        <v>0</v>
      </c>
    </row>
    <row r="103" spans="2:9" x14ac:dyDescent="0.2">
      <c r="B103" s="82" t="s">
        <v>51</v>
      </c>
      <c r="C103" s="62">
        <v>12300000</v>
      </c>
      <c r="D103" s="89">
        <v>88000</v>
      </c>
      <c r="E103" s="89">
        <v>0</v>
      </c>
      <c r="F103" s="89">
        <v>0</v>
      </c>
      <c r="G103" s="89">
        <v>0</v>
      </c>
      <c r="H103" s="62">
        <f t="shared" si="29"/>
        <v>88000</v>
      </c>
      <c r="I103" s="62">
        <f t="shared" si="20"/>
        <v>12388000</v>
      </c>
    </row>
    <row r="104" spans="2:9" x14ac:dyDescent="0.2">
      <c r="B104" s="82" t="s">
        <v>52</v>
      </c>
      <c r="C104" s="62">
        <v>4098157</v>
      </c>
      <c r="D104" s="89">
        <v>78650</v>
      </c>
      <c r="E104" s="89">
        <v>0</v>
      </c>
      <c r="F104" s="89">
        <v>0</v>
      </c>
      <c r="G104" s="89">
        <v>0</v>
      </c>
      <c r="H104" s="62">
        <f t="shared" si="29"/>
        <v>78650</v>
      </c>
      <c r="I104" s="62">
        <f t="shared" si="20"/>
        <v>4176807</v>
      </c>
    </row>
    <row r="105" spans="2:9" x14ac:dyDescent="0.2">
      <c r="B105" s="82" t="s">
        <v>53</v>
      </c>
      <c r="C105" s="62">
        <v>172000</v>
      </c>
      <c r="D105" s="89">
        <v>0</v>
      </c>
      <c r="E105" s="89">
        <v>0</v>
      </c>
      <c r="F105" s="89">
        <v>0</v>
      </c>
      <c r="G105" s="89">
        <v>0</v>
      </c>
      <c r="H105" s="62">
        <f t="shared" si="29"/>
        <v>0</v>
      </c>
      <c r="I105" s="62">
        <f t="shared" si="20"/>
        <v>172000</v>
      </c>
    </row>
    <row r="106" spans="2:9" x14ac:dyDescent="0.2">
      <c r="B106" s="82" t="s">
        <v>54</v>
      </c>
      <c r="C106" s="62">
        <v>0</v>
      </c>
      <c r="D106" s="89">
        <v>44000</v>
      </c>
      <c r="E106" s="89">
        <v>0</v>
      </c>
      <c r="F106" s="89">
        <v>0</v>
      </c>
      <c r="G106" s="89">
        <v>0</v>
      </c>
      <c r="H106" s="62">
        <f t="shared" si="29"/>
        <v>44000</v>
      </c>
      <c r="I106" s="62">
        <f t="shared" si="20"/>
        <v>44000</v>
      </c>
    </row>
    <row r="107" spans="2:9" x14ac:dyDescent="0.2">
      <c r="B107" s="81" t="s">
        <v>55</v>
      </c>
      <c r="C107" s="80">
        <f>SUM(C108:C116)</f>
        <v>23722567.789999999</v>
      </c>
      <c r="D107" s="91">
        <f t="shared" ref="D107:G107" si="30">SUM(D108:D116)</f>
        <v>64000</v>
      </c>
      <c r="E107" s="91">
        <f t="shared" si="30"/>
        <v>0</v>
      </c>
      <c r="F107" s="91">
        <f t="shared" si="30"/>
        <v>0</v>
      </c>
      <c r="G107" s="91">
        <f t="shared" si="30"/>
        <v>0</v>
      </c>
      <c r="H107" s="60">
        <f t="shared" ref="H107" si="31">SUM(H108:H116)</f>
        <v>64000</v>
      </c>
      <c r="I107" s="60">
        <f t="shared" si="20"/>
        <v>23786567.789999999</v>
      </c>
    </row>
    <row r="108" spans="2:9" x14ac:dyDescent="0.2">
      <c r="B108" s="82" t="s">
        <v>56</v>
      </c>
      <c r="C108" s="62">
        <v>11225567.789999999</v>
      </c>
      <c r="D108" s="89">
        <v>0</v>
      </c>
      <c r="E108" s="89">
        <v>0</v>
      </c>
      <c r="F108" s="89">
        <v>0</v>
      </c>
      <c r="G108" s="89">
        <v>0</v>
      </c>
      <c r="H108" s="62">
        <f t="shared" ref="H108:H116" si="32">SUM(D108:G108)</f>
        <v>0</v>
      </c>
      <c r="I108" s="62">
        <f t="shared" si="20"/>
        <v>11225567.789999999</v>
      </c>
    </row>
    <row r="109" spans="2:9" x14ac:dyDescent="0.2">
      <c r="B109" s="82" t="s">
        <v>57</v>
      </c>
      <c r="C109" s="62">
        <v>65000</v>
      </c>
      <c r="D109" s="89">
        <v>64000</v>
      </c>
      <c r="E109" s="89">
        <v>0</v>
      </c>
      <c r="F109" s="89">
        <v>0</v>
      </c>
      <c r="G109" s="89">
        <v>0</v>
      </c>
      <c r="H109" s="62">
        <f t="shared" si="32"/>
        <v>64000</v>
      </c>
      <c r="I109" s="62">
        <f t="shared" si="20"/>
        <v>129000</v>
      </c>
    </row>
    <row r="110" spans="2:9" x14ac:dyDescent="0.2">
      <c r="B110" s="82" t="s">
        <v>58</v>
      </c>
      <c r="C110" s="62">
        <v>2932000</v>
      </c>
      <c r="D110" s="89">
        <v>0</v>
      </c>
      <c r="E110" s="89">
        <v>0</v>
      </c>
      <c r="F110" s="89">
        <v>0</v>
      </c>
      <c r="G110" s="89">
        <v>0</v>
      </c>
      <c r="H110" s="62">
        <f t="shared" si="32"/>
        <v>0</v>
      </c>
      <c r="I110" s="62">
        <f t="shared" si="20"/>
        <v>2932000</v>
      </c>
    </row>
    <row r="111" spans="2:9" x14ac:dyDescent="0.2">
      <c r="B111" s="82" t="s">
        <v>59</v>
      </c>
      <c r="C111" s="62">
        <v>0</v>
      </c>
      <c r="D111" s="89">
        <v>0</v>
      </c>
      <c r="E111" s="89">
        <v>0</v>
      </c>
      <c r="F111" s="89">
        <v>0</v>
      </c>
      <c r="G111" s="89">
        <v>0</v>
      </c>
      <c r="H111" s="62">
        <f t="shared" si="32"/>
        <v>0</v>
      </c>
      <c r="I111" s="62">
        <f t="shared" si="20"/>
        <v>0</v>
      </c>
    </row>
    <row r="112" spans="2:9" x14ac:dyDescent="0.2">
      <c r="B112" s="82" t="s">
        <v>60</v>
      </c>
      <c r="C112" s="62">
        <v>9500000</v>
      </c>
      <c r="D112" s="89">
        <v>0</v>
      </c>
      <c r="E112" s="89">
        <v>0</v>
      </c>
      <c r="F112" s="89">
        <v>0</v>
      </c>
      <c r="G112" s="89">
        <v>0</v>
      </c>
      <c r="H112" s="62">
        <f t="shared" si="32"/>
        <v>0</v>
      </c>
      <c r="I112" s="62">
        <f t="shared" si="20"/>
        <v>9500000</v>
      </c>
    </row>
    <row r="113" spans="2:9" x14ac:dyDescent="0.2">
      <c r="B113" s="82" t="s">
        <v>61</v>
      </c>
      <c r="C113" s="62">
        <v>0</v>
      </c>
      <c r="D113" s="89">
        <v>0</v>
      </c>
      <c r="E113" s="89">
        <v>0</v>
      </c>
      <c r="F113" s="89">
        <v>0</v>
      </c>
      <c r="G113" s="89">
        <v>0</v>
      </c>
      <c r="H113" s="62">
        <f t="shared" si="32"/>
        <v>0</v>
      </c>
      <c r="I113" s="62">
        <f t="shared" si="20"/>
        <v>0</v>
      </c>
    </row>
    <row r="114" spans="2:9" x14ac:dyDescent="0.2">
      <c r="B114" s="82" t="s">
        <v>62</v>
      </c>
      <c r="C114" s="62">
        <v>0</v>
      </c>
      <c r="D114" s="89">
        <v>0</v>
      </c>
      <c r="E114" s="89">
        <v>0</v>
      </c>
      <c r="F114" s="89">
        <v>0</v>
      </c>
      <c r="G114" s="89">
        <v>0</v>
      </c>
      <c r="H114" s="62">
        <f t="shared" si="32"/>
        <v>0</v>
      </c>
      <c r="I114" s="62">
        <f t="shared" si="20"/>
        <v>0</v>
      </c>
    </row>
    <row r="115" spans="2:9" x14ac:dyDescent="0.2">
      <c r="B115" s="82" t="s">
        <v>63</v>
      </c>
      <c r="C115" s="62">
        <v>0</v>
      </c>
      <c r="D115" s="89">
        <v>0</v>
      </c>
      <c r="E115" s="89">
        <v>0</v>
      </c>
      <c r="F115" s="89">
        <v>0</v>
      </c>
      <c r="G115" s="89">
        <v>0</v>
      </c>
      <c r="H115" s="62">
        <f t="shared" si="32"/>
        <v>0</v>
      </c>
      <c r="I115" s="62">
        <f t="shared" si="20"/>
        <v>0</v>
      </c>
    </row>
    <row r="116" spans="2:9" x14ac:dyDescent="0.2">
      <c r="B116" s="82" t="s">
        <v>64</v>
      </c>
      <c r="C116" s="62">
        <v>0</v>
      </c>
      <c r="D116" s="89">
        <v>0</v>
      </c>
      <c r="E116" s="89">
        <v>0</v>
      </c>
      <c r="F116" s="89">
        <v>0</v>
      </c>
      <c r="G116" s="89">
        <v>0</v>
      </c>
      <c r="H116" s="62">
        <f t="shared" si="32"/>
        <v>0</v>
      </c>
      <c r="I116" s="62">
        <f t="shared" si="20"/>
        <v>0</v>
      </c>
    </row>
    <row r="117" spans="2:9" x14ac:dyDescent="0.2">
      <c r="B117" s="81" t="s">
        <v>65</v>
      </c>
      <c r="C117" s="80">
        <f>SUM(C118:C126)</f>
        <v>3425268.25</v>
      </c>
      <c r="D117" s="91">
        <f t="shared" ref="D117:G117" si="33">SUM(D118:D126)</f>
        <v>787450</v>
      </c>
      <c r="E117" s="91">
        <f t="shared" si="33"/>
        <v>0</v>
      </c>
      <c r="F117" s="91">
        <f t="shared" si="33"/>
        <v>0</v>
      </c>
      <c r="G117" s="91">
        <f t="shared" si="33"/>
        <v>0</v>
      </c>
      <c r="H117" s="60">
        <f t="shared" ref="H117" si="34">SUM(H118:H126)</f>
        <v>787450</v>
      </c>
      <c r="I117" s="60">
        <f t="shared" si="20"/>
        <v>4212718.25</v>
      </c>
    </row>
    <row r="118" spans="2:9" x14ac:dyDescent="0.2">
      <c r="B118" s="82" t="s">
        <v>66</v>
      </c>
      <c r="C118" s="62">
        <v>3425268.25</v>
      </c>
      <c r="D118" s="89">
        <v>0</v>
      </c>
      <c r="E118" s="89">
        <v>0</v>
      </c>
      <c r="F118" s="89">
        <v>0</v>
      </c>
      <c r="G118" s="89">
        <v>0</v>
      </c>
      <c r="H118" s="62">
        <f t="shared" ref="H118:H126" si="35">SUM(D118:G118)</f>
        <v>0</v>
      </c>
      <c r="I118" s="62">
        <f t="shared" si="20"/>
        <v>3425268.25</v>
      </c>
    </row>
    <row r="119" spans="2:9" x14ac:dyDescent="0.2">
      <c r="B119" s="82" t="s">
        <v>67</v>
      </c>
      <c r="C119" s="62">
        <v>0</v>
      </c>
      <c r="D119" s="89">
        <v>0</v>
      </c>
      <c r="E119" s="89">
        <v>0</v>
      </c>
      <c r="F119" s="89">
        <v>0</v>
      </c>
      <c r="G119" s="89">
        <v>0</v>
      </c>
      <c r="H119" s="62">
        <f t="shared" si="35"/>
        <v>0</v>
      </c>
      <c r="I119" s="62">
        <f t="shared" si="20"/>
        <v>0</v>
      </c>
    </row>
    <row r="120" spans="2:9" x14ac:dyDescent="0.2">
      <c r="B120" s="82" t="s">
        <v>68</v>
      </c>
      <c r="C120" s="62">
        <v>0</v>
      </c>
      <c r="D120" s="89">
        <v>0</v>
      </c>
      <c r="E120" s="89">
        <v>0</v>
      </c>
      <c r="F120" s="89">
        <v>0</v>
      </c>
      <c r="G120" s="89">
        <v>0</v>
      </c>
      <c r="H120" s="62">
        <f t="shared" si="35"/>
        <v>0</v>
      </c>
      <c r="I120" s="62">
        <f t="shared" si="20"/>
        <v>0</v>
      </c>
    </row>
    <row r="121" spans="2:9" x14ac:dyDescent="0.2">
      <c r="B121" s="82" t="s">
        <v>69</v>
      </c>
      <c r="C121" s="62">
        <v>0</v>
      </c>
      <c r="D121" s="89">
        <v>787450</v>
      </c>
      <c r="E121" s="89">
        <v>0</v>
      </c>
      <c r="F121" s="89">
        <v>0</v>
      </c>
      <c r="G121" s="89">
        <v>0</v>
      </c>
      <c r="H121" s="62">
        <f t="shared" si="35"/>
        <v>787450</v>
      </c>
      <c r="I121" s="62">
        <f t="shared" si="20"/>
        <v>787450</v>
      </c>
    </row>
    <row r="122" spans="2:9" x14ac:dyDescent="0.2">
      <c r="B122" s="82" t="s">
        <v>70</v>
      </c>
      <c r="C122" s="62">
        <v>0</v>
      </c>
      <c r="D122" s="89">
        <v>0</v>
      </c>
      <c r="E122" s="89">
        <v>0</v>
      </c>
      <c r="F122" s="89">
        <v>0</v>
      </c>
      <c r="G122" s="89">
        <v>0</v>
      </c>
      <c r="H122" s="62">
        <f t="shared" si="35"/>
        <v>0</v>
      </c>
      <c r="I122" s="62">
        <f t="shared" si="20"/>
        <v>0</v>
      </c>
    </row>
    <row r="123" spans="2:9" x14ac:dyDescent="0.2">
      <c r="B123" s="82" t="s">
        <v>71</v>
      </c>
      <c r="C123" s="62">
        <v>0</v>
      </c>
      <c r="D123" s="89">
        <v>0</v>
      </c>
      <c r="E123" s="89">
        <v>0</v>
      </c>
      <c r="F123" s="89">
        <v>0</v>
      </c>
      <c r="G123" s="89">
        <v>0</v>
      </c>
      <c r="H123" s="62">
        <f t="shared" si="35"/>
        <v>0</v>
      </c>
      <c r="I123" s="62">
        <f t="shared" si="20"/>
        <v>0</v>
      </c>
    </row>
    <row r="124" spans="2:9" x14ac:dyDescent="0.2">
      <c r="B124" s="82" t="s">
        <v>72</v>
      </c>
      <c r="C124" s="62">
        <v>0</v>
      </c>
      <c r="D124" s="89">
        <v>0</v>
      </c>
      <c r="E124" s="89">
        <v>0</v>
      </c>
      <c r="F124" s="89">
        <v>0</v>
      </c>
      <c r="G124" s="89">
        <v>0</v>
      </c>
      <c r="H124" s="62">
        <f t="shared" si="35"/>
        <v>0</v>
      </c>
      <c r="I124" s="62">
        <f t="shared" si="20"/>
        <v>0</v>
      </c>
    </row>
    <row r="125" spans="2:9" x14ac:dyDescent="0.2">
      <c r="B125" s="82" t="s">
        <v>73</v>
      </c>
      <c r="C125" s="62">
        <v>0</v>
      </c>
      <c r="D125" s="89">
        <v>0</v>
      </c>
      <c r="E125" s="89">
        <v>0</v>
      </c>
      <c r="F125" s="89">
        <v>0</v>
      </c>
      <c r="G125" s="89">
        <v>0</v>
      </c>
      <c r="H125" s="62">
        <f t="shared" si="35"/>
        <v>0</v>
      </c>
      <c r="I125" s="62">
        <f t="shared" si="20"/>
        <v>0</v>
      </c>
    </row>
    <row r="126" spans="2:9" x14ac:dyDescent="0.2">
      <c r="B126" s="82" t="s">
        <v>74</v>
      </c>
      <c r="C126" s="62">
        <v>0</v>
      </c>
      <c r="D126" s="89">
        <v>0</v>
      </c>
      <c r="E126" s="89">
        <v>0</v>
      </c>
      <c r="F126" s="89">
        <v>0</v>
      </c>
      <c r="G126" s="89">
        <v>0</v>
      </c>
      <c r="H126" s="62">
        <f t="shared" si="35"/>
        <v>0</v>
      </c>
      <c r="I126" s="62">
        <f t="shared" si="20"/>
        <v>0</v>
      </c>
    </row>
    <row r="127" spans="2:9" x14ac:dyDescent="0.2">
      <c r="B127" s="81" t="s">
        <v>75</v>
      </c>
      <c r="C127" s="80">
        <f>SUM(C128:C136)</f>
        <v>10700000</v>
      </c>
      <c r="D127" s="91">
        <f t="shared" ref="D127:G127" si="36">SUM(D128:D136)</f>
        <v>32900</v>
      </c>
      <c r="E127" s="91">
        <f t="shared" si="36"/>
        <v>0</v>
      </c>
      <c r="F127" s="91">
        <f t="shared" si="36"/>
        <v>0</v>
      </c>
      <c r="G127" s="91">
        <f t="shared" si="36"/>
        <v>0</v>
      </c>
      <c r="H127" s="60">
        <f t="shared" ref="H127" si="37">SUM(H128:H136)</f>
        <v>32900</v>
      </c>
      <c r="I127" s="60">
        <f t="shared" si="20"/>
        <v>10732900</v>
      </c>
    </row>
    <row r="128" spans="2:9" x14ac:dyDescent="0.2">
      <c r="B128" s="82" t="s">
        <v>76</v>
      </c>
      <c r="C128" s="62">
        <v>0</v>
      </c>
      <c r="D128" s="89">
        <v>0</v>
      </c>
      <c r="E128" s="89">
        <v>0</v>
      </c>
      <c r="F128" s="89">
        <v>0</v>
      </c>
      <c r="G128" s="89">
        <v>0</v>
      </c>
      <c r="H128" s="62">
        <f t="shared" ref="H128:H136" si="38">SUM(D128:G128)</f>
        <v>0</v>
      </c>
      <c r="I128" s="61">
        <f t="shared" si="20"/>
        <v>0</v>
      </c>
    </row>
    <row r="129" spans="2:9" x14ac:dyDescent="0.2">
      <c r="B129" s="82" t="s">
        <v>77</v>
      </c>
      <c r="C129" s="62">
        <v>0</v>
      </c>
      <c r="D129" s="89">
        <v>0</v>
      </c>
      <c r="E129" s="89">
        <v>0</v>
      </c>
      <c r="F129" s="89">
        <v>0</v>
      </c>
      <c r="G129" s="89">
        <v>0</v>
      </c>
      <c r="H129" s="62">
        <f t="shared" si="38"/>
        <v>0</v>
      </c>
      <c r="I129" s="61">
        <f t="shared" si="20"/>
        <v>0</v>
      </c>
    </row>
    <row r="130" spans="2:9" x14ac:dyDescent="0.2">
      <c r="B130" s="82" t="s">
        <v>78</v>
      </c>
      <c r="C130" s="62">
        <v>0</v>
      </c>
      <c r="D130" s="89">
        <v>0</v>
      </c>
      <c r="E130" s="89">
        <v>0</v>
      </c>
      <c r="F130" s="89">
        <v>0</v>
      </c>
      <c r="G130" s="89">
        <v>0</v>
      </c>
      <c r="H130" s="62">
        <f t="shared" si="38"/>
        <v>0</v>
      </c>
      <c r="I130" s="61">
        <f t="shared" si="20"/>
        <v>0</v>
      </c>
    </row>
    <row r="131" spans="2:9" x14ac:dyDescent="0.2">
      <c r="B131" s="82" t="s">
        <v>79</v>
      </c>
      <c r="C131" s="62">
        <v>10700000</v>
      </c>
      <c r="D131" s="89">
        <v>0</v>
      </c>
      <c r="E131" s="89">
        <v>0</v>
      </c>
      <c r="F131" s="89">
        <v>0</v>
      </c>
      <c r="G131" s="89">
        <v>0</v>
      </c>
      <c r="H131" s="62">
        <f t="shared" si="38"/>
        <v>0</v>
      </c>
      <c r="I131" s="61">
        <f t="shared" si="20"/>
        <v>10700000</v>
      </c>
    </row>
    <row r="132" spans="2:9" x14ac:dyDescent="0.2">
      <c r="B132" s="82" t="s">
        <v>80</v>
      </c>
      <c r="C132" s="62">
        <v>0</v>
      </c>
      <c r="D132" s="89">
        <v>0</v>
      </c>
      <c r="E132" s="89">
        <v>0</v>
      </c>
      <c r="F132" s="89">
        <v>0</v>
      </c>
      <c r="G132" s="89">
        <v>0</v>
      </c>
      <c r="H132" s="62">
        <f t="shared" si="38"/>
        <v>0</v>
      </c>
      <c r="I132" s="61">
        <f t="shared" si="20"/>
        <v>0</v>
      </c>
    </row>
    <row r="133" spans="2:9" x14ac:dyDescent="0.2">
      <c r="B133" s="82" t="s">
        <v>81</v>
      </c>
      <c r="C133" s="62">
        <v>0</v>
      </c>
      <c r="D133" s="89">
        <v>32900</v>
      </c>
      <c r="E133" s="89">
        <v>0</v>
      </c>
      <c r="F133" s="89">
        <v>0</v>
      </c>
      <c r="G133" s="89">
        <v>0</v>
      </c>
      <c r="H133" s="62">
        <f t="shared" si="38"/>
        <v>32900</v>
      </c>
      <c r="I133" s="61">
        <f t="shared" si="20"/>
        <v>32900</v>
      </c>
    </row>
    <row r="134" spans="2:9" x14ac:dyDescent="0.2">
      <c r="B134" s="82" t="s">
        <v>82</v>
      </c>
      <c r="C134" s="62">
        <v>0</v>
      </c>
      <c r="D134" s="89">
        <v>0</v>
      </c>
      <c r="E134" s="89">
        <v>0</v>
      </c>
      <c r="F134" s="89">
        <v>0</v>
      </c>
      <c r="G134" s="89">
        <v>0</v>
      </c>
      <c r="H134" s="62">
        <f t="shared" si="38"/>
        <v>0</v>
      </c>
      <c r="I134" s="61">
        <f t="shared" si="20"/>
        <v>0</v>
      </c>
    </row>
    <row r="135" spans="2:9" x14ac:dyDescent="0.2">
      <c r="B135" s="82" t="s">
        <v>83</v>
      </c>
      <c r="C135" s="62">
        <v>0</v>
      </c>
      <c r="D135" s="89">
        <v>0</v>
      </c>
      <c r="E135" s="89">
        <v>0</v>
      </c>
      <c r="F135" s="89">
        <v>0</v>
      </c>
      <c r="G135" s="89">
        <v>0</v>
      </c>
      <c r="H135" s="62">
        <f t="shared" si="38"/>
        <v>0</v>
      </c>
      <c r="I135" s="61">
        <f t="shared" si="20"/>
        <v>0</v>
      </c>
    </row>
    <row r="136" spans="2:9" x14ac:dyDescent="0.2">
      <c r="B136" s="82" t="s">
        <v>84</v>
      </c>
      <c r="C136" s="62">
        <v>0</v>
      </c>
      <c r="D136" s="89">
        <v>0</v>
      </c>
      <c r="E136" s="89">
        <v>0</v>
      </c>
      <c r="F136" s="89">
        <v>0</v>
      </c>
      <c r="G136" s="89">
        <v>0</v>
      </c>
      <c r="H136" s="62">
        <f t="shared" si="38"/>
        <v>0</v>
      </c>
      <c r="I136" s="61">
        <f t="shared" si="20"/>
        <v>0</v>
      </c>
    </row>
    <row r="137" spans="2:9" x14ac:dyDescent="0.2">
      <c r="B137" s="81" t="s">
        <v>85</v>
      </c>
      <c r="C137" s="80">
        <f>SUM(C138:C140)</f>
        <v>49888294.560000002</v>
      </c>
      <c r="D137" s="91">
        <f t="shared" ref="D137:G137" si="39">SUM(D138:D140)</f>
        <v>0</v>
      </c>
      <c r="E137" s="91">
        <f t="shared" si="39"/>
        <v>0</v>
      </c>
      <c r="F137" s="91">
        <f t="shared" si="39"/>
        <v>0</v>
      </c>
      <c r="G137" s="91">
        <f t="shared" si="39"/>
        <v>0</v>
      </c>
      <c r="H137" s="60">
        <f t="shared" ref="H137" si="40">SUM(H138:H140)</f>
        <v>0</v>
      </c>
      <c r="I137" s="60">
        <f t="shared" si="20"/>
        <v>49888294.560000002</v>
      </c>
    </row>
    <row r="138" spans="2:9" x14ac:dyDescent="0.2">
      <c r="B138" s="82" t="s">
        <v>86</v>
      </c>
      <c r="C138" s="62">
        <v>49888294.560000002</v>
      </c>
      <c r="D138" s="89">
        <v>0</v>
      </c>
      <c r="E138" s="89">
        <v>0</v>
      </c>
      <c r="F138" s="89">
        <v>0</v>
      </c>
      <c r="G138" s="89">
        <v>0</v>
      </c>
      <c r="H138" s="62">
        <f t="shared" ref="H138:H140" si="41">SUM(D138:G138)</f>
        <v>0</v>
      </c>
      <c r="I138" s="62">
        <f t="shared" si="20"/>
        <v>49888294.560000002</v>
      </c>
    </row>
    <row r="139" spans="2:9" x14ac:dyDescent="0.2">
      <c r="B139" s="82" t="s">
        <v>87</v>
      </c>
      <c r="C139" s="62">
        <v>0</v>
      </c>
      <c r="D139" s="89">
        <v>0</v>
      </c>
      <c r="E139" s="89">
        <v>0</v>
      </c>
      <c r="F139" s="89">
        <v>0</v>
      </c>
      <c r="G139" s="89">
        <v>0</v>
      </c>
      <c r="H139" s="62">
        <f t="shared" si="41"/>
        <v>0</v>
      </c>
      <c r="I139" s="62">
        <f t="shared" si="20"/>
        <v>0</v>
      </c>
    </row>
    <row r="140" spans="2:9" x14ac:dyDescent="0.2">
      <c r="B140" s="82" t="s">
        <v>88</v>
      </c>
      <c r="C140" s="62">
        <v>0</v>
      </c>
      <c r="D140" s="89">
        <v>0</v>
      </c>
      <c r="E140" s="89">
        <v>0</v>
      </c>
      <c r="F140" s="89">
        <v>0</v>
      </c>
      <c r="G140" s="89">
        <v>0</v>
      </c>
      <c r="H140" s="62">
        <f t="shared" si="41"/>
        <v>0</v>
      </c>
      <c r="I140" s="62">
        <f t="shared" si="20"/>
        <v>0</v>
      </c>
    </row>
    <row r="141" spans="2:9" x14ac:dyDescent="0.2">
      <c r="B141" s="81" t="s">
        <v>89</v>
      </c>
      <c r="C141" s="80">
        <f>SUM(C142:C146,C148:C149)</f>
        <v>0</v>
      </c>
      <c r="D141" s="91">
        <f t="shared" ref="D141:G141" si="42">SUM(D142:D146,D148:D149)</f>
        <v>0</v>
      </c>
      <c r="E141" s="91">
        <f t="shared" si="42"/>
        <v>0</v>
      </c>
      <c r="F141" s="91">
        <f t="shared" si="42"/>
        <v>0</v>
      </c>
      <c r="G141" s="91">
        <f t="shared" si="42"/>
        <v>0</v>
      </c>
      <c r="H141" s="60">
        <f t="shared" ref="H141" si="43">SUM(H142:H146,H148:H149)</f>
        <v>0</v>
      </c>
      <c r="I141" s="60">
        <f t="shared" si="20"/>
        <v>0</v>
      </c>
    </row>
    <row r="142" spans="2:9" x14ac:dyDescent="0.2">
      <c r="B142" s="82" t="s">
        <v>90</v>
      </c>
      <c r="C142" s="62">
        <v>0</v>
      </c>
      <c r="D142" s="89">
        <v>0</v>
      </c>
      <c r="E142" s="89">
        <v>0</v>
      </c>
      <c r="F142" s="89">
        <v>0</v>
      </c>
      <c r="G142" s="89">
        <v>0</v>
      </c>
      <c r="H142" s="62">
        <f t="shared" ref="H142:H149" si="44">SUM(D142:G142)</f>
        <v>0</v>
      </c>
      <c r="I142" s="61">
        <f t="shared" si="20"/>
        <v>0</v>
      </c>
    </row>
    <row r="143" spans="2:9" x14ac:dyDescent="0.2">
      <c r="B143" s="82" t="s">
        <v>91</v>
      </c>
      <c r="C143" s="62">
        <v>0</v>
      </c>
      <c r="D143" s="89">
        <v>0</v>
      </c>
      <c r="E143" s="89">
        <v>0</v>
      </c>
      <c r="F143" s="89">
        <v>0</v>
      </c>
      <c r="G143" s="89">
        <v>0</v>
      </c>
      <c r="H143" s="62">
        <f t="shared" si="44"/>
        <v>0</v>
      </c>
      <c r="I143" s="61">
        <f t="shared" ref="I143:I163" si="45">C143+H143</f>
        <v>0</v>
      </c>
    </row>
    <row r="144" spans="2:9" x14ac:dyDescent="0.2">
      <c r="B144" s="82" t="s">
        <v>92</v>
      </c>
      <c r="C144" s="62">
        <v>0</v>
      </c>
      <c r="D144" s="89">
        <v>0</v>
      </c>
      <c r="E144" s="89">
        <v>0</v>
      </c>
      <c r="F144" s="89">
        <v>0</v>
      </c>
      <c r="G144" s="89">
        <v>0</v>
      </c>
      <c r="H144" s="62">
        <f t="shared" si="44"/>
        <v>0</v>
      </c>
      <c r="I144" s="61">
        <f t="shared" si="45"/>
        <v>0</v>
      </c>
    </row>
    <row r="145" spans="2:9" x14ac:dyDescent="0.2">
      <c r="B145" s="82" t="s">
        <v>93</v>
      </c>
      <c r="C145" s="62">
        <v>0</v>
      </c>
      <c r="D145" s="89">
        <v>0</v>
      </c>
      <c r="E145" s="89">
        <v>0</v>
      </c>
      <c r="F145" s="89">
        <v>0</v>
      </c>
      <c r="G145" s="89">
        <v>0</v>
      </c>
      <c r="H145" s="62">
        <f t="shared" si="44"/>
        <v>0</v>
      </c>
      <c r="I145" s="61">
        <f t="shared" si="45"/>
        <v>0</v>
      </c>
    </row>
    <row r="146" spans="2:9" x14ac:dyDescent="0.2">
      <c r="B146" s="82" t="s">
        <v>94</v>
      </c>
      <c r="C146" s="62">
        <v>0</v>
      </c>
      <c r="D146" s="89">
        <v>0</v>
      </c>
      <c r="E146" s="89">
        <v>0</v>
      </c>
      <c r="F146" s="89">
        <v>0</v>
      </c>
      <c r="G146" s="89">
        <v>0</v>
      </c>
      <c r="H146" s="62">
        <f t="shared" si="44"/>
        <v>0</v>
      </c>
      <c r="I146" s="61">
        <f t="shared" si="45"/>
        <v>0</v>
      </c>
    </row>
    <row r="147" spans="2:9" x14ac:dyDescent="0.2">
      <c r="B147" s="82" t="s">
        <v>153</v>
      </c>
      <c r="C147" s="62">
        <v>0</v>
      </c>
      <c r="D147" s="89">
        <v>0</v>
      </c>
      <c r="E147" s="89">
        <v>0</v>
      </c>
      <c r="F147" s="89">
        <v>0</v>
      </c>
      <c r="G147" s="89">
        <v>0</v>
      </c>
      <c r="H147" s="62">
        <f t="shared" si="44"/>
        <v>0</v>
      </c>
      <c r="I147" s="61"/>
    </row>
    <row r="148" spans="2:9" x14ac:dyDescent="0.2">
      <c r="B148" s="82" t="s">
        <v>95</v>
      </c>
      <c r="C148" s="62">
        <v>0</v>
      </c>
      <c r="D148" s="89">
        <v>0</v>
      </c>
      <c r="E148" s="89">
        <v>0</v>
      </c>
      <c r="F148" s="89">
        <v>0</v>
      </c>
      <c r="G148" s="89">
        <v>0</v>
      </c>
      <c r="H148" s="62">
        <f t="shared" si="44"/>
        <v>0</v>
      </c>
      <c r="I148" s="61">
        <f t="shared" si="45"/>
        <v>0</v>
      </c>
    </row>
    <row r="149" spans="2:9" x14ac:dyDescent="0.2">
      <c r="B149" s="82" t="s">
        <v>96</v>
      </c>
      <c r="C149" s="62">
        <v>0</v>
      </c>
      <c r="D149" s="89">
        <v>0</v>
      </c>
      <c r="E149" s="89">
        <v>0</v>
      </c>
      <c r="F149" s="89">
        <v>0</v>
      </c>
      <c r="G149" s="89">
        <v>0</v>
      </c>
      <c r="H149" s="62">
        <f t="shared" si="44"/>
        <v>0</v>
      </c>
      <c r="I149" s="61">
        <f t="shared" si="45"/>
        <v>0</v>
      </c>
    </row>
    <row r="150" spans="2:9" x14ac:dyDescent="0.2">
      <c r="B150" s="81" t="s">
        <v>97</v>
      </c>
      <c r="C150" s="80">
        <f>SUM(C151:C153)</f>
        <v>8000000</v>
      </c>
      <c r="D150" s="91">
        <f t="shared" ref="D150:G150" si="46">SUM(D151:D153)</f>
        <v>0</v>
      </c>
      <c r="E150" s="91">
        <f t="shared" si="46"/>
        <v>0</v>
      </c>
      <c r="F150" s="91">
        <f t="shared" si="46"/>
        <v>0</v>
      </c>
      <c r="G150" s="91">
        <f t="shared" si="46"/>
        <v>0</v>
      </c>
      <c r="H150" s="60">
        <f t="shared" ref="H150" si="47">SUM(H151:H153)</f>
        <v>0</v>
      </c>
      <c r="I150" s="60">
        <f t="shared" si="45"/>
        <v>8000000</v>
      </c>
    </row>
    <row r="151" spans="2:9" x14ac:dyDescent="0.2">
      <c r="B151" s="82" t="s">
        <v>98</v>
      </c>
      <c r="C151" s="62">
        <v>0</v>
      </c>
      <c r="D151" s="89">
        <v>0</v>
      </c>
      <c r="E151" s="89">
        <v>0</v>
      </c>
      <c r="F151" s="89">
        <v>0</v>
      </c>
      <c r="G151" s="89">
        <v>0</v>
      </c>
      <c r="H151" s="62">
        <f t="shared" ref="H151:H153" si="48">SUM(D151:G151)</f>
        <v>0</v>
      </c>
      <c r="I151" s="61">
        <f t="shared" si="45"/>
        <v>0</v>
      </c>
    </row>
    <row r="152" spans="2:9" x14ac:dyDescent="0.2">
      <c r="B152" s="82" t="s">
        <v>99</v>
      </c>
      <c r="C152" s="62">
        <v>0</v>
      </c>
      <c r="D152" s="89">
        <v>0</v>
      </c>
      <c r="E152" s="89">
        <v>0</v>
      </c>
      <c r="F152" s="89">
        <v>0</v>
      </c>
      <c r="G152" s="89">
        <v>0</v>
      </c>
      <c r="H152" s="62">
        <f t="shared" si="48"/>
        <v>0</v>
      </c>
      <c r="I152" s="61">
        <f t="shared" si="45"/>
        <v>0</v>
      </c>
    </row>
    <row r="153" spans="2:9" x14ac:dyDescent="0.2">
      <c r="B153" s="82" t="s">
        <v>100</v>
      </c>
      <c r="C153" s="62">
        <v>8000000</v>
      </c>
      <c r="D153" s="89">
        <v>0</v>
      </c>
      <c r="E153" s="89">
        <v>0</v>
      </c>
      <c r="F153" s="89">
        <v>0</v>
      </c>
      <c r="G153" s="89">
        <v>0</v>
      </c>
      <c r="H153" s="62">
        <f t="shared" si="48"/>
        <v>0</v>
      </c>
      <c r="I153" s="62">
        <f t="shared" si="45"/>
        <v>8000000</v>
      </c>
    </row>
    <row r="154" spans="2:9" x14ac:dyDescent="0.2">
      <c r="B154" s="81" t="s">
        <v>101</v>
      </c>
      <c r="C154" s="80">
        <f>SUM(C155:C161)</f>
        <v>0</v>
      </c>
      <c r="D154" s="91">
        <f t="shared" ref="D154:G154" si="49">SUM(D155:D161)</f>
        <v>0</v>
      </c>
      <c r="E154" s="91">
        <f t="shared" si="49"/>
        <v>0</v>
      </c>
      <c r="F154" s="91">
        <f t="shared" si="49"/>
        <v>0</v>
      </c>
      <c r="G154" s="91">
        <f t="shared" si="49"/>
        <v>0</v>
      </c>
      <c r="H154" s="60">
        <f t="shared" ref="H154" si="50">SUM(H155:H161)</f>
        <v>0</v>
      </c>
      <c r="I154" s="60">
        <f t="shared" si="45"/>
        <v>0</v>
      </c>
    </row>
    <row r="155" spans="2:9" x14ac:dyDescent="0.2">
      <c r="B155" s="82" t="s">
        <v>102</v>
      </c>
      <c r="C155" s="62">
        <v>0</v>
      </c>
      <c r="D155" s="89">
        <v>0</v>
      </c>
      <c r="E155" s="89">
        <v>0</v>
      </c>
      <c r="F155" s="89">
        <v>0</v>
      </c>
      <c r="G155" s="89">
        <v>0</v>
      </c>
      <c r="H155" s="62">
        <f t="shared" ref="H155:H161" si="51">SUM(D155:G155)</f>
        <v>0</v>
      </c>
      <c r="I155" s="61">
        <f t="shared" si="45"/>
        <v>0</v>
      </c>
    </row>
    <row r="156" spans="2:9" x14ac:dyDescent="0.2">
      <c r="B156" s="82" t="s">
        <v>103</v>
      </c>
      <c r="C156" s="62">
        <v>0</v>
      </c>
      <c r="D156" s="89">
        <v>0</v>
      </c>
      <c r="E156" s="89">
        <v>0</v>
      </c>
      <c r="F156" s="89">
        <v>0</v>
      </c>
      <c r="G156" s="89">
        <v>0</v>
      </c>
      <c r="H156" s="62">
        <f t="shared" si="51"/>
        <v>0</v>
      </c>
      <c r="I156" s="61">
        <f t="shared" si="45"/>
        <v>0</v>
      </c>
    </row>
    <row r="157" spans="2:9" x14ac:dyDescent="0.2">
      <c r="B157" s="82" t="s">
        <v>104</v>
      </c>
      <c r="C157" s="62">
        <v>0</v>
      </c>
      <c r="D157" s="89">
        <v>0</v>
      </c>
      <c r="E157" s="89">
        <v>0</v>
      </c>
      <c r="F157" s="89">
        <v>0</v>
      </c>
      <c r="G157" s="89">
        <v>0</v>
      </c>
      <c r="H157" s="62">
        <f t="shared" si="51"/>
        <v>0</v>
      </c>
      <c r="I157" s="61">
        <f t="shared" si="45"/>
        <v>0</v>
      </c>
    </row>
    <row r="158" spans="2:9" x14ac:dyDescent="0.2">
      <c r="B158" s="86" t="s">
        <v>105</v>
      </c>
      <c r="C158" s="62">
        <v>0</v>
      </c>
      <c r="D158" s="89">
        <v>0</v>
      </c>
      <c r="E158" s="89">
        <v>0</v>
      </c>
      <c r="F158" s="89">
        <v>0</v>
      </c>
      <c r="G158" s="89">
        <v>0</v>
      </c>
      <c r="H158" s="62">
        <f t="shared" si="51"/>
        <v>0</v>
      </c>
      <c r="I158" s="61">
        <f t="shared" si="45"/>
        <v>0</v>
      </c>
    </row>
    <row r="159" spans="2:9" x14ac:dyDescent="0.2">
      <c r="B159" s="82" t="s">
        <v>106</v>
      </c>
      <c r="C159" s="62">
        <v>0</v>
      </c>
      <c r="D159" s="89">
        <v>0</v>
      </c>
      <c r="E159" s="89">
        <v>0</v>
      </c>
      <c r="F159" s="89">
        <v>0</v>
      </c>
      <c r="G159" s="89">
        <v>0</v>
      </c>
      <c r="H159" s="62">
        <f t="shared" si="51"/>
        <v>0</v>
      </c>
      <c r="I159" s="61">
        <f t="shared" si="45"/>
        <v>0</v>
      </c>
    </row>
    <row r="160" spans="2:9" x14ac:dyDescent="0.2">
      <c r="B160" s="82" t="s">
        <v>107</v>
      </c>
      <c r="C160" s="62">
        <v>0</v>
      </c>
      <c r="D160" s="89">
        <v>0</v>
      </c>
      <c r="E160" s="89">
        <v>0</v>
      </c>
      <c r="F160" s="89">
        <v>0</v>
      </c>
      <c r="G160" s="89">
        <v>0</v>
      </c>
      <c r="H160" s="62">
        <f t="shared" si="51"/>
        <v>0</v>
      </c>
      <c r="I160" s="61">
        <f t="shared" si="45"/>
        <v>0</v>
      </c>
    </row>
    <row r="161" spans="2:9" x14ac:dyDescent="0.2">
      <c r="B161" s="82" t="s">
        <v>108</v>
      </c>
      <c r="C161" s="62">
        <v>0</v>
      </c>
      <c r="D161" s="89">
        <v>0</v>
      </c>
      <c r="E161" s="89">
        <v>0</v>
      </c>
      <c r="F161" s="89">
        <v>0</v>
      </c>
      <c r="G161" s="89">
        <v>0</v>
      </c>
      <c r="H161" s="62">
        <f t="shared" si="51"/>
        <v>0</v>
      </c>
      <c r="I161" s="61">
        <f t="shared" si="45"/>
        <v>0</v>
      </c>
    </row>
    <row r="162" spans="2:9" x14ac:dyDescent="0.2">
      <c r="B162" s="87"/>
      <c r="C162" s="84"/>
      <c r="D162" s="92"/>
      <c r="E162" s="92"/>
      <c r="F162" s="92"/>
      <c r="G162" s="92"/>
      <c r="H162" s="66"/>
      <c r="I162" s="66"/>
    </row>
    <row r="163" spans="2:9" x14ac:dyDescent="0.2">
      <c r="B163" s="88" t="s">
        <v>110</v>
      </c>
      <c r="C163" s="80">
        <f>C13+C88</f>
        <v>1013306528.76</v>
      </c>
      <c r="D163" s="80">
        <f t="shared" ref="D163:G163" si="52">D13+D88</f>
        <v>11166158.82</v>
      </c>
      <c r="E163" s="80">
        <f t="shared" si="52"/>
        <v>0</v>
      </c>
      <c r="F163" s="80">
        <f t="shared" si="52"/>
        <v>730000</v>
      </c>
      <c r="G163" s="80">
        <f t="shared" si="52"/>
        <v>-730000</v>
      </c>
      <c r="H163" s="67">
        <f t="shared" ref="H163" si="53">H13+H88</f>
        <v>11166158.82</v>
      </c>
      <c r="I163" s="67">
        <f t="shared" si="45"/>
        <v>1024472687.58</v>
      </c>
    </row>
    <row r="164" spans="2:9" x14ac:dyDescent="0.2">
      <c r="B164" s="7"/>
      <c r="C164" s="4"/>
      <c r="D164" s="4"/>
      <c r="E164" s="4"/>
      <c r="F164" s="4"/>
      <c r="G164" s="4"/>
      <c r="H164" s="4"/>
      <c r="I164" s="4"/>
    </row>
    <row r="166" spans="2:9" x14ac:dyDescent="0.2">
      <c r="C166" s="76"/>
      <c r="D166" s="76"/>
      <c r="E166" s="64"/>
      <c r="F166" s="64"/>
      <c r="G166" s="64"/>
      <c r="H166" s="64"/>
      <c r="I166" s="76"/>
    </row>
    <row r="167" spans="2:9" x14ac:dyDescent="0.2">
      <c r="C167" s="75"/>
      <c r="D167" s="75"/>
      <c r="E167" s="75"/>
      <c r="F167" s="75"/>
      <c r="G167" s="75"/>
      <c r="H167" s="75"/>
      <c r="I167" s="75"/>
    </row>
    <row r="168" spans="2:9" x14ac:dyDescent="0.2">
      <c r="C168"/>
      <c r="D168"/>
      <c r="E168"/>
      <c r="F168"/>
      <c r="G168"/>
      <c r="H168"/>
      <c r="I168"/>
    </row>
    <row r="169" spans="2:9" x14ac:dyDescent="0.2">
      <c r="D169" s="63"/>
      <c r="E169" s="63"/>
      <c r="F169" s="63"/>
    </row>
    <row r="171" spans="2:9" x14ac:dyDescent="0.2">
      <c r="D171" s="63"/>
    </row>
  </sheetData>
  <protectedRanges>
    <protectedRange sqref="I13:I163" name="Rango1_2"/>
    <protectedRange sqref="H13" name="Rango1_2_1"/>
    <protectedRange sqref="H88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H24" sqref="H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53.83203125" style="1" customWidth="1"/>
    <col min="4" max="5" width="16.6640625" style="1" bestFit="1" customWidth="1"/>
    <col min="6" max="6" width="16.33203125" style="1" customWidth="1"/>
    <col min="7" max="8" width="12" style="1"/>
    <col min="9" max="9" width="14" style="1" bestFit="1" customWidth="1"/>
    <col min="10" max="10" width="14.83203125" style="1" bestFit="1" customWidth="1"/>
    <col min="11" max="11" width="19.6640625" style="1" bestFit="1" customWidth="1"/>
    <col min="12" max="12" width="21.1640625" style="1" bestFit="1" customWidth="1"/>
    <col min="13" max="16384" width="12" style="1"/>
  </cols>
  <sheetData>
    <row r="1" spans="1:13" x14ac:dyDescent="0.2">
      <c r="B1" s="99" t="str">
        <f>'Notas de Disciplina Financiera'!A1</f>
        <v>Municipio de Guanajuato</v>
      </c>
      <c r="C1" s="99"/>
      <c r="D1" s="99"/>
      <c r="E1" s="28" t="s">
        <v>0</v>
      </c>
      <c r="F1" s="29">
        <f>'Notas de Disciplina Financiera'!D1</f>
        <v>2026</v>
      </c>
    </row>
    <row r="2" spans="1:13" x14ac:dyDescent="0.2">
      <c r="B2" s="99" t="s">
        <v>1</v>
      </c>
      <c r="C2" s="99"/>
      <c r="D2" s="99"/>
      <c r="E2" s="28" t="s">
        <v>2</v>
      </c>
      <c r="F2" s="29" t="str">
        <f>'Notas de Disciplina Financiera'!D2</f>
        <v>Trimestral</v>
      </c>
    </row>
    <row r="3" spans="1:13" x14ac:dyDescent="0.2">
      <c r="B3" s="99" t="str">
        <f>'Notas de Disciplina Financiera'!A3</f>
        <v>Correspondiente del 1 de Enero al 31 de Marzo de 2026</v>
      </c>
      <c r="C3" s="99"/>
      <c r="D3" s="99"/>
      <c r="E3" s="28" t="s">
        <v>4</v>
      </c>
      <c r="F3" s="29">
        <f>'Notas de Disciplina Financiera'!D3</f>
        <v>1</v>
      </c>
    </row>
    <row r="5" spans="1:13" ht="12" thickBot="1" x14ac:dyDescent="0.25">
      <c r="C5" s="31" t="s">
        <v>111</v>
      </c>
    </row>
    <row r="6" spans="1:13" x14ac:dyDescent="0.2">
      <c r="B6" s="111" t="str">
        <f>B1</f>
        <v>Municipio de Guanajuato</v>
      </c>
      <c r="C6" s="112"/>
      <c r="D6" s="112"/>
      <c r="E6" s="112"/>
      <c r="F6" s="113"/>
    </row>
    <row r="7" spans="1:13" x14ac:dyDescent="0.2">
      <c r="B7" s="114" t="s">
        <v>112</v>
      </c>
      <c r="C7" s="115"/>
      <c r="D7" s="115"/>
      <c r="E7" s="115"/>
      <c r="F7" s="116"/>
    </row>
    <row r="8" spans="1:13" x14ac:dyDescent="0.2">
      <c r="B8" s="117" t="s">
        <v>150</v>
      </c>
      <c r="C8" s="118"/>
      <c r="D8" s="118"/>
      <c r="E8" s="118"/>
      <c r="F8" s="119"/>
    </row>
    <row r="9" spans="1:13" ht="22.5" x14ac:dyDescent="0.2">
      <c r="B9" s="120" t="s">
        <v>113</v>
      </c>
      <c r="C9" s="121" t="s">
        <v>114</v>
      </c>
      <c r="D9" s="53" t="s">
        <v>115</v>
      </c>
      <c r="E9" s="53" t="s">
        <v>116</v>
      </c>
      <c r="F9" s="54" t="s">
        <v>117</v>
      </c>
    </row>
    <row r="10" spans="1:13" x14ac:dyDescent="0.2">
      <c r="B10" s="120"/>
      <c r="C10" s="121"/>
      <c r="D10" s="53" t="s">
        <v>118</v>
      </c>
      <c r="E10" s="53" t="s">
        <v>119</v>
      </c>
      <c r="F10" s="54" t="s">
        <v>120</v>
      </c>
    </row>
    <row r="11" spans="1:13" ht="12" x14ac:dyDescent="0.2">
      <c r="B11" s="39"/>
      <c r="C11" s="40" t="s">
        <v>121</v>
      </c>
      <c r="D11" s="41">
        <f>SUM(D12:D20)</f>
        <v>0</v>
      </c>
      <c r="E11" s="41">
        <f t="shared" ref="E11:F11" si="0">SUM(E12:E20)</f>
        <v>0</v>
      </c>
      <c r="F11" s="42">
        <f t="shared" si="0"/>
        <v>0</v>
      </c>
      <c r="H11"/>
      <c r="I11"/>
      <c r="J11"/>
      <c r="K11"/>
      <c r="L11"/>
      <c r="M11"/>
    </row>
    <row r="12" spans="1:13" ht="12" x14ac:dyDescent="0.2">
      <c r="B12" s="43">
        <v>1000</v>
      </c>
      <c r="C12" s="44" t="s">
        <v>122</v>
      </c>
      <c r="D12" s="45">
        <v>0</v>
      </c>
      <c r="E12" s="45">
        <v>0</v>
      </c>
      <c r="F12" s="46">
        <v>0</v>
      </c>
      <c r="H12"/>
      <c r="I12"/>
      <c r="J12"/>
      <c r="K12"/>
      <c r="L12"/>
      <c r="M12"/>
    </row>
    <row r="13" spans="1:13" ht="12" x14ac:dyDescent="0.2">
      <c r="A13" s="30"/>
      <c r="B13" s="43">
        <v>2000</v>
      </c>
      <c r="C13" s="44" t="s">
        <v>123</v>
      </c>
      <c r="D13" s="45">
        <v>0</v>
      </c>
      <c r="E13" s="45">
        <v>0</v>
      </c>
      <c r="F13" s="46">
        <v>0</v>
      </c>
      <c r="H13"/>
      <c r="I13"/>
      <c r="J13"/>
      <c r="K13"/>
      <c r="L13"/>
      <c r="M13"/>
    </row>
    <row r="14" spans="1:13" ht="12" x14ac:dyDescent="0.2">
      <c r="B14" s="43">
        <v>3000</v>
      </c>
      <c r="C14" s="44" t="s">
        <v>124</v>
      </c>
      <c r="D14" s="45">
        <v>0</v>
      </c>
      <c r="E14" s="45">
        <v>0</v>
      </c>
      <c r="F14" s="46">
        <v>0</v>
      </c>
      <c r="H14"/>
      <c r="I14"/>
      <c r="J14"/>
      <c r="K14"/>
      <c r="L14"/>
      <c r="M14"/>
    </row>
    <row r="15" spans="1:13" ht="12" x14ac:dyDescent="0.2">
      <c r="B15" s="43">
        <v>4000</v>
      </c>
      <c r="C15" s="44" t="s">
        <v>125</v>
      </c>
      <c r="D15" s="45">
        <v>0</v>
      </c>
      <c r="E15" s="45">
        <v>0</v>
      </c>
      <c r="F15" s="46">
        <v>0</v>
      </c>
      <c r="H15"/>
      <c r="I15"/>
      <c r="J15"/>
      <c r="K15"/>
      <c r="L15"/>
      <c r="M15"/>
    </row>
    <row r="16" spans="1:13" ht="12" x14ac:dyDescent="0.2">
      <c r="B16" s="43">
        <v>5000</v>
      </c>
      <c r="C16" s="44" t="s">
        <v>126</v>
      </c>
      <c r="D16" s="45">
        <v>0</v>
      </c>
      <c r="E16" s="45">
        <v>0</v>
      </c>
      <c r="F16" s="46">
        <v>0</v>
      </c>
      <c r="H16"/>
      <c r="I16"/>
      <c r="J16"/>
      <c r="K16"/>
      <c r="L16"/>
      <c r="M16"/>
    </row>
    <row r="17" spans="2:13" ht="12" x14ac:dyDescent="0.2">
      <c r="B17" s="43">
        <v>6000</v>
      </c>
      <c r="C17" s="44" t="s">
        <v>127</v>
      </c>
      <c r="D17" s="45">
        <v>0</v>
      </c>
      <c r="E17" s="45">
        <v>0</v>
      </c>
      <c r="F17" s="46">
        <v>0</v>
      </c>
      <c r="H17"/>
      <c r="I17"/>
      <c r="J17"/>
      <c r="K17"/>
      <c r="L17"/>
      <c r="M17"/>
    </row>
    <row r="18" spans="2:13" ht="12" x14ac:dyDescent="0.2">
      <c r="B18" s="43">
        <v>7000</v>
      </c>
      <c r="C18" s="44" t="s">
        <v>128</v>
      </c>
      <c r="D18" s="45">
        <v>0</v>
      </c>
      <c r="E18" s="45">
        <v>0</v>
      </c>
      <c r="F18" s="46">
        <v>0</v>
      </c>
      <c r="H18"/>
      <c r="I18"/>
      <c r="J18"/>
      <c r="K18"/>
      <c r="L18"/>
      <c r="M18"/>
    </row>
    <row r="19" spans="2:13" ht="12" x14ac:dyDescent="0.2">
      <c r="B19" s="43">
        <v>8000</v>
      </c>
      <c r="C19" s="44" t="s">
        <v>129</v>
      </c>
      <c r="D19" s="45">
        <v>0</v>
      </c>
      <c r="E19" s="45">
        <v>0</v>
      </c>
      <c r="F19" s="46">
        <v>0</v>
      </c>
      <c r="H19"/>
      <c r="I19"/>
      <c r="J19"/>
      <c r="K19"/>
      <c r="L19"/>
      <c r="M19"/>
    </row>
    <row r="20" spans="2:13" ht="12" x14ac:dyDescent="0.2">
      <c r="B20" s="43">
        <v>9000</v>
      </c>
      <c r="C20" s="44" t="s">
        <v>130</v>
      </c>
      <c r="D20" s="45">
        <v>0</v>
      </c>
      <c r="E20" s="45">
        <v>0</v>
      </c>
      <c r="F20" s="46">
        <v>0</v>
      </c>
      <c r="H20"/>
      <c r="I20"/>
      <c r="J20"/>
      <c r="K20"/>
      <c r="L20"/>
      <c r="M20"/>
    </row>
    <row r="21" spans="2:13" ht="12" x14ac:dyDescent="0.2">
      <c r="B21" s="43"/>
      <c r="C21" s="47" t="s">
        <v>131</v>
      </c>
      <c r="D21" s="48">
        <f>SUM(D22:D30)</f>
        <v>0</v>
      </c>
      <c r="E21" s="48">
        <f t="shared" ref="E21:F21" si="1">SUM(E22:E30)</f>
        <v>0</v>
      </c>
      <c r="F21" s="49">
        <f t="shared" si="1"/>
        <v>0</v>
      </c>
      <c r="H21"/>
      <c r="I21"/>
      <c r="J21"/>
      <c r="K21"/>
      <c r="L21"/>
      <c r="M21"/>
    </row>
    <row r="22" spans="2:13" ht="12" x14ac:dyDescent="0.2">
      <c r="B22" s="43">
        <v>1000</v>
      </c>
      <c r="C22" s="44" t="s">
        <v>122</v>
      </c>
      <c r="D22" s="45">
        <v>0</v>
      </c>
      <c r="E22" s="45">
        <v>0</v>
      </c>
      <c r="F22" s="46">
        <v>0</v>
      </c>
      <c r="H22"/>
      <c r="I22"/>
      <c r="J22"/>
      <c r="K22"/>
      <c r="L22"/>
      <c r="M22"/>
    </row>
    <row r="23" spans="2:13" ht="12" x14ac:dyDescent="0.2">
      <c r="B23" s="43">
        <v>2000</v>
      </c>
      <c r="C23" s="44" t="s">
        <v>123</v>
      </c>
      <c r="D23" s="45">
        <v>0</v>
      </c>
      <c r="E23" s="45">
        <v>0</v>
      </c>
      <c r="F23" s="46">
        <v>0</v>
      </c>
      <c r="H23"/>
      <c r="I23"/>
      <c r="J23"/>
      <c r="K23"/>
      <c r="L23"/>
      <c r="M23"/>
    </row>
    <row r="24" spans="2:13" ht="12" x14ac:dyDescent="0.2">
      <c r="B24" s="43">
        <v>3000</v>
      </c>
      <c r="C24" s="44" t="s">
        <v>124</v>
      </c>
      <c r="D24" s="45">
        <v>0</v>
      </c>
      <c r="E24" s="45">
        <v>0</v>
      </c>
      <c r="F24" s="46">
        <v>0</v>
      </c>
      <c r="H24"/>
      <c r="I24"/>
      <c r="J24"/>
      <c r="K24"/>
      <c r="L24"/>
      <c r="M24"/>
    </row>
    <row r="25" spans="2:13" ht="12" x14ac:dyDescent="0.2">
      <c r="B25" s="43">
        <v>4000</v>
      </c>
      <c r="C25" s="44" t="s">
        <v>125</v>
      </c>
      <c r="D25" s="45">
        <v>0</v>
      </c>
      <c r="E25" s="45">
        <v>0</v>
      </c>
      <c r="F25" s="46">
        <v>0</v>
      </c>
      <c r="H25"/>
      <c r="I25"/>
      <c r="J25"/>
      <c r="K25"/>
      <c r="L25"/>
      <c r="M25"/>
    </row>
    <row r="26" spans="2:13" ht="12" x14ac:dyDescent="0.2">
      <c r="B26" s="43">
        <v>5000</v>
      </c>
      <c r="C26" s="44" t="s">
        <v>126</v>
      </c>
      <c r="D26" s="45">
        <v>0</v>
      </c>
      <c r="E26" s="45">
        <v>0</v>
      </c>
      <c r="F26" s="46">
        <v>0</v>
      </c>
      <c r="H26"/>
      <c r="I26"/>
      <c r="J26"/>
      <c r="K26"/>
      <c r="L26"/>
      <c r="M26"/>
    </row>
    <row r="27" spans="2:13" ht="12" x14ac:dyDescent="0.2">
      <c r="B27" s="43">
        <v>6000</v>
      </c>
      <c r="C27" s="44" t="s">
        <v>127</v>
      </c>
      <c r="D27" s="45">
        <v>0</v>
      </c>
      <c r="E27" s="45">
        <v>0</v>
      </c>
      <c r="F27" s="46">
        <v>0</v>
      </c>
      <c r="H27"/>
      <c r="I27"/>
      <c r="J27"/>
      <c r="K27"/>
      <c r="L27"/>
      <c r="M27"/>
    </row>
    <row r="28" spans="2:13" ht="12" x14ac:dyDescent="0.2">
      <c r="B28" s="43">
        <v>7000</v>
      </c>
      <c r="C28" s="44" t="s">
        <v>128</v>
      </c>
      <c r="D28" s="45">
        <v>0</v>
      </c>
      <c r="E28" s="45">
        <v>0</v>
      </c>
      <c r="F28" s="46">
        <v>0</v>
      </c>
      <c r="H28"/>
      <c r="I28"/>
      <c r="J28"/>
      <c r="K28"/>
      <c r="L28"/>
      <c r="M28"/>
    </row>
    <row r="29" spans="2:13" ht="12" x14ac:dyDescent="0.2">
      <c r="B29" s="43">
        <v>8000</v>
      </c>
      <c r="C29" s="44" t="s">
        <v>129</v>
      </c>
      <c r="D29" s="45">
        <v>0</v>
      </c>
      <c r="E29" s="45">
        <v>0</v>
      </c>
      <c r="F29" s="46">
        <v>0</v>
      </c>
      <c r="H29"/>
      <c r="I29"/>
      <c r="J29"/>
      <c r="K29"/>
      <c r="L29"/>
      <c r="M29"/>
    </row>
    <row r="30" spans="2:13" ht="12" x14ac:dyDescent="0.2">
      <c r="B30" s="50">
        <v>9000</v>
      </c>
      <c r="C30" s="51" t="s">
        <v>130</v>
      </c>
      <c r="D30" s="52">
        <v>0</v>
      </c>
      <c r="E30" s="52">
        <v>0</v>
      </c>
      <c r="F30" s="77">
        <v>0</v>
      </c>
      <c r="H30"/>
      <c r="I30"/>
      <c r="J30"/>
      <c r="K30"/>
      <c r="L30"/>
      <c r="M30"/>
    </row>
    <row r="31" spans="2:13" ht="12.75" thickBot="1" x14ac:dyDescent="0.25">
      <c r="B31" s="36"/>
      <c r="C31" s="78" t="s">
        <v>34</v>
      </c>
      <c r="D31" s="37">
        <f>D11+D21</f>
        <v>0</v>
      </c>
      <c r="E31" s="37">
        <f t="shared" ref="E31:F31" si="2">E11+E21</f>
        <v>0</v>
      </c>
      <c r="F31" s="38">
        <f t="shared" si="2"/>
        <v>0</v>
      </c>
      <c r="H31"/>
      <c r="I31"/>
      <c r="J31"/>
      <c r="K31"/>
      <c r="L31"/>
      <c r="M31"/>
    </row>
    <row r="32" spans="2:13" ht="12" x14ac:dyDescent="0.2">
      <c r="C32" s="56"/>
      <c r="H32"/>
      <c r="I32"/>
      <c r="J32"/>
      <c r="K32"/>
      <c r="L32"/>
      <c r="M32"/>
    </row>
    <row r="33" spans="3:13" ht="12" x14ac:dyDescent="0.2">
      <c r="C33" s="56" t="s">
        <v>145</v>
      </c>
      <c r="D33" s="64"/>
      <c r="E33" s="64"/>
      <c r="H33"/>
      <c r="I33"/>
      <c r="J33"/>
      <c r="K33"/>
      <c r="L33"/>
      <c r="M33"/>
    </row>
    <row r="34" spans="3:13" ht="12" x14ac:dyDescent="0.2">
      <c r="C34" s="55" t="s">
        <v>146</v>
      </c>
      <c r="H34"/>
      <c r="I34"/>
      <c r="J34"/>
      <c r="K34"/>
      <c r="L34"/>
      <c r="M34"/>
    </row>
    <row r="35" spans="3:13" ht="12" x14ac:dyDescent="0.2">
      <c r="H35"/>
      <c r="I35"/>
      <c r="J35"/>
      <c r="K35"/>
      <c r="L35"/>
      <c r="M35"/>
    </row>
    <row r="36" spans="3:13" ht="12" x14ac:dyDescent="0.2">
      <c r="C36" s="59" t="s">
        <v>147</v>
      </c>
      <c r="H36"/>
      <c r="I36"/>
      <c r="J36"/>
      <c r="K36"/>
      <c r="L36"/>
      <c r="M36"/>
    </row>
    <row r="37" spans="3:13" ht="12" x14ac:dyDescent="0.2">
      <c r="C37" s="58"/>
      <c r="H37"/>
      <c r="I37"/>
      <c r="J37"/>
      <c r="K37"/>
      <c r="L37"/>
      <c r="M37"/>
    </row>
    <row r="38" spans="3:13" ht="12" x14ac:dyDescent="0.2">
      <c r="H38"/>
      <c r="I38"/>
      <c r="J38"/>
      <c r="K38"/>
      <c r="L38"/>
      <c r="M38"/>
    </row>
    <row r="39" spans="3:13" ht="12" x14ac:dyDescent="0.2">
      <c r="H39"/>
      <c r="I39"/>
      <c r="J39"/>
      <c r="K39"/>
      <c r="L39"/>
      <c r="M39"/>
    </row>
  </sheetData>
  <mergeCells count="8">
    <mergeCell ref="B8:F8"/>
    <mergeCell ref="B9:B10"/>
    <mergeCell ref="C9:C10"/>
    <mergeCell ref="B1:D1"/>
    <mergeCell ref="B2:D2"/>
    <mergeCell ref="B3:D3"/>
    <mergeCell ref="B6:F6"/>
    <mergeCell ref="B7:F7"/>
  </mergeCells>
  <hyperlinks>
    <hyperlink ref="C33" location="'NDF-03 (I)'!B30" display="Favor de ver el instructivo de esta nota (NDF-03):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26" sqref="C2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9" t="str">
        <f>'Notas de Disciplina Financiera'!A1</f>
        <v>Municipio de Guanajuato</v>
      </c>
      <c r="C1" s="99"/>
      <c r="D1" s="99"/>
      <c r="E1" s="28" t="s">
        <v>0</v>
      </c>
      <c r="F1" s="29">
        <f>'Notas de Disciplina Financiera'!D1</f>
        <v>2026</v>
      </c>
    </row>
    <row r="2" spans="1:6" x14ac:dyDescent="0.2">
      <c r="B2" s="99" t="s">
        <v>1</v>
      </c>
      <c r="C2" s="99"/>
      <c r="D2" s="99"/>
      <c r="E2" s="28" t="s">
        <v>2</v>
      </c>
      <c r="F2" s="29" t="str">
        <f>'Notas de Disciplina Financiera'!D2</f>
        <v>Trimestral</v>
      </c>
    </row>
    <row r="3" spans="1:6" x14ac:dyDescent="0.2">
      <c r="B3" s="99" t="str">
        <f>'Notas de Disciplina Financiera'!A3</f>
        <v>Correspondiente del 1 de Enero al 31 de Marzo de 2026</v>
      </c>
      <c r="C3" s="99"/>
      <c r="D3" s="99"/>
      <c r="E3" s="28" t="s">
        <v>4</v>
      </c>
      <c r="F3" s="29">
        <f>'Notas de Disciplina Financiera'!D3</f>
        <v>1</v>
      </c>
    </row>
    <row r="5" spans="1:6" x14ac:dyDescent="0.2">
      <c r="B5" s="31"/>
      <c r="C5" s="31" t="s">
        <v>16</v>
      </c>
    </row>
    <row r="7" spans="1:6" x14ac:dyDescent="0.2">
      <c r="B7" s="1" t="s">
        <v>132</v>
      </c>
    </row>
    <row r="8" spans="1:6" x14ac:dyDescent="0.2">
      <c r="B8" s="33" t="s">
        <v>133</v>
      </c>
    </row>
    <row r="9" spans="1:6" x14ac:dyDescent="0.2">
      <c r="A9" s="30"/>
      <c r="B9" s="35" t="s">
        <v>134</v>
      </c>
    </row>
    <row r="10" spans="1:6" x14ac:dyDescent="0.2">
      <c r="B10" s="35" t="s">
        <v>135</v>
      </c>
    </row>
    <row r="13" spans="1:6" x14ac:dyDescent="0.2">
      <c r="B13" s="31" t="s">
        <v>143</v>
      </c>
    </row>
    <row r="14" spans="1:6" x14ac:dyDescent="0.2">
      <c r="C14" s="74" t="s">
        <v>142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workbookViewId="0">
      <selection activeCell="C28" sqref="C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9" t="str">
        <f>'Notas de Disciplina Financiera'!A1</f>
        <v>Municipio de Guanajuato</v>
      </c>
      <c r="C1" s="99"/>
      <c r="D1" s="99"/>
      <c r="E1" s="28" t="s">
        <v>0</v>
      </c>
      <c r="F1" s="29">
        <f>'Notas de Disciplina Financiera'!D1</f>
        <v>2026</v>
      </c>
    </row>
    <row r="2" spans="1:6" x14ac:dyDescent="0.2">
      <c r="B2" s="99" t="s">
        <v>1</v>
      </c>
      <c r="C2" s="99"/>
      <c r="D2" s="99"/>
      <c r="E2" s="28" t="s">
        <v>2</v>
      </c>
      <c r="F2" s="29" t="str">
        <f>'Notas de Disciplina Financiera'!D2</f>
        <v>Trimestral</v>
      </c>
    </row>
    <row r="3" spans="1:6" x14ac:dyDescent="0.2">
      <c r="B3" s="99" t="str">
        <f>'Notas de Disciplina Financiera'!A3</f>
        <v>Correspondiente del 1 de Enero al 31 de Marzo de 2026</v>
      </c>
      <c r="C3" s="99"/>
      <c r="D3" s="99"/>
      <c r="E3" s="28" t="s">
        <v>4</v>
      </c>
      <c r="F3" s="29">
        <f>'Notas de Disciplina Financiera'!D3</f>
        <v>1</v>
      </c>
    </row>
    <row r="5" spans="1:6" x14ac:dyDescent="0.2">
      <c r="B5" s="31"/>
      <c r="C5" s="31" t="s">
        <v>18</v>
      </c>
    </row>
    <row r="7" spans="1:6" x14ac:dyDescent="0.2">
      <c r="B7" s="1" t="s">
        <v>132</v>
      </c>
    </row>
    <row r="8" spans="1:6" x14ac:dyDescent="0.2">
      <c r="B8" s="33" t="s">
        <v>136</v>
      </c>
    </row>
    <row r="9" spans="1:6" x14ac:dyDescent="0.2">
      <c r="A9" s="30"/>
      <c r="B9" s="34" t="s">
        <v>137</v>
      </c>
    </row>
    <row r="10" spans="1:6" x14ac:dyDescent="0.2">
      <c r="B10" s="34" t="s">
        <v>138</v>
      </c>
    </row>
    <row r="14" spans="1:6" x14ac:dyDescent="0.2">
      <c r="B14" s="31" t="s">
        <v>144</v>
      </c>
    </row>
    <row r="15" spans="1:6" x14ac:dyDescent="0.2">
      <c r="C15" s="1" t="s">
        <v>151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9" t="str">
        <f>'Notas de Disciplina Financiera'!A1</f>
        <v>Municipio de Guanajuato</v>
      </c>
      <c r="C1" s="99"/>
      <c r="D1" s="99"/>
      <c r="E1" s="28" t="s">
        <v>0</v>
      </c>
      <c r="F1" s="29">
        <f>'Notas de Disciplina Financiera'!D1</f>
        <v>2026</v>
      </c>
    </row>
    <row r="2" spans="1:6" x14ac:dyDescent="0.2">
      <c r="B2" s="99" t="s">
        <v>1</v>
      </c>
      <c r="C2" s="99"/>
      <c r="D2" s="99"/>
      <c r="E2" s="28" t="s">
        <v>2</v>
      </c>
      <c r="F2" s="29" t="str">
        <f>'Notas de Disciplina Financiera'!D2</f>
        <v>Trimestral</v>
      </c>
    </row>
    <row r="3" spans="1:6" x14ac:dyDescent="0.2">
      <c r="B3" s="99" t="str">
        <f>'Notas de Disciplina Financiera'!A3</f>
        <v>Correspondiente del 1 de Enero al 31 de Marzo de 2026</v>
      </c>
      <c r="C3" s="99"/>
      <c r="D3" s="99"/>
      <c r="E3" s="28" t="s">
        <v>4</v>
      </c>
      <c r="F3" s="29">
        <f>'Notas de Disciplina Financiera'!D3</f>
        <v>1</v>
      </c>
    </row>
    <row r="5" spans="1:6" x14ac:dyDescent="0.2">
      <c r="B5" s="31"/>
      <c r="C5" s="31" t="s">
        <v>20</v>
      </c>
    </row>
    <row r="7" spans="1:6" x14ac:dyDescent="0.2">
      <c r="B7" s="1" t="s">
        <v>132</v>
      </c>
    </row>
    <row r="8" spans="1:6" x14ac:dyDescent="0.2">
      <c r="B8" s="33" t="s">
        <v>139</v>
      </c>
    </row>
    <row r="9" spans="1:6" x14ac:dyDescent="0.2">
      <c r="A9" s="30"/>
    </row>
    <row r="11" spans="1:6" x14ac:dyDescent="0.2">
      <c r="B11" s="31" t="s">
        <v>144</v>
      </c>
    </row>
    <row r="12" spans="1:6" x14ac:dyDescent="0.2">
      <c r="C12" s="74" t="s">
        <v>152</v>
      </c>
    </row>
    <row r="18" ht="9.6" customHeight="1" x14ac:dyDescent="0.2"/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Eve</cp:lastModifiedBy>
  <cp:revision/>
  <dcterms:created xsi:type="dcterms:W3CDTF">2024-03-15T21:50:03Z</dcterms:created>
  <dcterms:modified xsi:type="dcterms:W3CDTF">2026-04-28T19:20:42Z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