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13D_15.02.2025\Estados financieros\2026\M13D_EF_2602\Terminados\"/>
    </mc:Choice>
  </mc:AlternateContent>
  <bookViews>
    <workbookView xWindow="0" yWindow="0" windowWidth="13065" windowHeight="3735" tabRatio="885" activeTab="2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  <definedName name="_xlnm.Print_Area" localSheetId="3">CFG!$A$1:$G$58</definedName>
    <definedName name="_xlnm.Print_Area" localSheetId="2">COG!$A$1:$G$106</definedName>
    <definedName name="_xlnm.Print_Titles" localSheetId="2">COG!$1:$3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G17" i="4" s="1"/>
  <c r="D16" i="4"/>
  <c r="G16" i="4" s="1"/>
  <c r="D15" i="4"/>
  <c r="G15" i="4" s="1"/>
  <c r="D14" i="4"/>
  <c r="G14" i="4" s="1"/>
  <c r="D13" i="4"/>
  <c r="G13" i="4" s="1"/>
  <c r="D12" i="4"/>
  <c r="G12" i="4" s="1"/>
  <c r="F18" i="4" l="1"/>
  <c r="E18" i="4"/>
  <c r="C18" i="4"/>
  <c r="B18" i="4"/>
  <c r="F52" i="4" l="1"/>
  <c r="E52" i="4"/>
  <c r="C52" i="4"/>
  <c r="B52" i="4"/>
  <c r="D50" i="4"/>
  <c r="G50" i="4" s="1"/>
  <c r="D46" i="4"/>
  <c r="G46" i="4" s="1"/>
  <c r="D48" i="4"/>
  <c r="G48" i="4" s="1"/>
  <c r="D44" i="4"/>
  <c r="G44" i="4" s="1"/>
  <c r="D42" i="4"/>
  <c r="G42" i="4" s="1"/>
  <c r="D40" i="4"/>
  <c r="G40" i="4" s="1"/>
  <c r="D38" i="4"/>
  <c r="G38" i="4" s="1"/>
  <c r="D36" i="4"/>
  <c r="G36" i="4" s="1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8" i="4" s="1"/>
  <c r="D18" i="4"/>
  <c r="G52" i="4"/>
  <c r="D52" i="4"/>
  <c r="G29" i="4"/>
  <c r="D29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<sst xmlns="http://schemas.openxmlformats.org/spreadsheetml/2006/main" count="198" uniqueCount="145">
  <si>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</si>
  <si>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</si>
  <si>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</si>
  <si>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</si>
  <si>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</si>
  <si>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</si>
  <si>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</si>
  <si>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</si>
  <si>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</si>
  <si>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</si>
  <si>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</si>
  <si>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</si>
  <si>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</si>
  <si>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</si>
  <si>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</si>
  <si>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</si>
  <si>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</si>
  <si>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</si>
  <si>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</si>
  <si>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</si>
  <si>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</si>
  <si>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</si>
  <si>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</si>
  <si>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</si>
  <si>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</si>
  <si>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</si>
  <si>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</si>
  <si>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</si>
  <si>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</si>
  <si>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</si>
  <si>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</si>
  <si>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</si>
  <si>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</si>
  <si>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</si>
  <si>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</si>
  <si>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</si>
  <si>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</si>
  <si>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</si>
  <si>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</si>
  <si>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</si>
  <si>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</si>
  <si>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</si>
  <si>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</si>
  <si>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</si>
  <si>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</si>
  <si>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</si>
  <si>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</si>
  <si>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</si>
  <si>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</si>
  <si>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</si>
  <si>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</si>
  <si>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</si>
  <si>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</si>
  <si>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</si>
  <si>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</si>
  <si>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</si>
  <si>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</si>
  <si>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</si>
  <si>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</si>
  <si>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</si>
  <si>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</si>
  <si>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</si>
  <si>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</si>
  <si>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</si>
  <si>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</si>
  <si>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</si>
  <si>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</si>
  <si>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</si>
  <si>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</si>
  <si>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</si>
  <si>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</si>
  <si>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</si>
  <si>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</si>
  <si>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</si>
  <si>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</si>
  <si>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</si>
  <si>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</si>
  <si>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</si>
  <si>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</si>
  <si>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</si>
  <si>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</si>
  <si>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</si>
  <si>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</si>
  <si>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</si>
  <si>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</si>
  <si>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</si>
  <si>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</si>
  <si>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</si>
  <si>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</si>
  <si>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</si>
  <si>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</si>
  <si>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</si>
  <si>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</si>
  <si>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</si>
  <si>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</si>
  <si>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</si>
  <si>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</si>
  <si>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</si>
  <si>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</si>
  <si>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</si>
  <si>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</si>
  <si>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</si>
  <si>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</si>
  <si>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</si>
  <si>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</si>
  <si>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</si>
  <si>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</si>
  <si>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</si>
  <si>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</si>
  <si>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</si>
  <si>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</si>
  <si>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</si>
  <si>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</si>
  <si>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</si>
  <si>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</si>
  <si>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</si>
  <si>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</si>
  <si>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</si>
  <si>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</si>
  <si>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</si>
  <si>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</si>
  <si>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</si>
  <si>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</si>
  <si>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</si>
  <si>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</si>
  <si>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</si>
  <si>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</si>
  <si>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para el Desarrollo Integral de la Familia de Guanajuato, Gto.
Estado Analítico del Ejercicio del Presupuesto de Egresos
Clasificación por Objeto del Gasto (Capítulo y Concepto)
Del 1 de Enero al 30 de Junio de 2026
(Cifras en Pesos)</t>
  </si>
  <si>
    <t>Sistema para el Desarrollo Integral de la Familia de Guanajuato, Gto.
Estado Analítico del Ejercicio del Presupuesto de Egresos
Clasificación Económica (por Tipo de Gasto)
Del 1 de Enero al 30 de Junio de 2026
(Cifras en Pesos)</t>
  </si>
  <si>
    <t>31120M13D010100 DIRECCION GENERAL</t>
  </si>
  <si>
    <t>31120M13D010200 UNIDAD MUNICIPAL DE REHA</t>
  </si>
  <si>
    <t>31120M13D010300 ASISTENCIA SOCIAL A POBL</t>
  </si>
  <si>
    <t>31120M13D010400 COORDINACION DE CENTROS</t>
  </si>
  <si>
    <t>31120M13D010500 CENTRO COLIBRI PROTECCIO</t>
  </si>
  <si>
    <t>31120M13D020100 DIRECCION ADMINISTRATIVA</t>
  </si>
  <si>
    <t>31120M13D020200 COORDINACION DE ESTANCIA</t>
  </si>
  <si>
    <t>31120M13D030100 DIRECCION OPERATIVA</t>
  </si>
  <si>
    <t>31120M13D030200 COMUNIDAD DIFERENTE</t>
  </si>
  <si>
    <t>31120M13D030300 ASISTENCIA ALIMENTARIA</t>
  </si>
  <si>
    <t>31120M13D030400 FORMANDO INFANCIAS LIBRE</t>
  </si>
  <si>
    <t>31120M13D030500 CENTRO DE ORIENTACION FA</t>
  </si>
  <si>
    <t>31120M13D030600 ATENCION PSICOLOGICA</t>
  </si>
  <si>
    <t>Sistema para el Desarrollo Integral de la Familia de Guanajuato, Gto.
Estado Analítico del Ejercicio del Presupuesto de Egresos
Clasificación Administrativa
Del 1 de Enero al 30 de Junio de 2026
(Cifras en Pesos)</t>
  </si>
  <si>
    <t>Sistema para el Desarrollo Integral de la Familia de Guanajuato, Gto.
Estado Analítico del Ejercicio del Presupuesto de Egresos
Clasificación Funcional (Finalidad y Función)
Del 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</si>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</sst>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4" fontId="6" fillId="2" borderId="7" xfId="9" applyNumberFormat="1" applyFont="1" applyFill="1" applyBorder="1" applyAlignment="1">
      <alignment horizontal="center" vertical="center" wrapText="1"/>
    </xf>
    <xf numFmtId="4" fontId="2" fillId="0" borderId="9" xfId="0" applyNumberFormat="1" applyFont="1" applyBorder="1" applyProtection="1">
      <protection locked="0"/>
    </xf>
    <xf numFmtId="4" fontId="6" fillId="0" borderId="3" xfId="0" applyNumberFormat="1" applyFont="1" applyBorder="1" applyProtection="1">
      <protection locked="0"/>
    </xf>
    <xf numFmtId="4" fontId="6" fillId="0" borderId="8" xfId="0" applyNumberFormat="1" applyFont="1" applyBorder="1" applyProtection="1">
      <protection locked="0"/>
    </xf>
    <xf numFmtId="4" fontId="2" fillId="0" borderId="12" xfId="9" applyNumberFormat="1" applyFont="1" applyBorder="1" applyAlignment="1">
      <alignment horizontal="center" vertical="center" wrapText="1"/>
    </xf>
    <xf numFmtId="4" fontId="2" fillId="0" borderId="13" xfId="9" applyNumberFormat="1" applyFont="1" applyBorder="1" applyAlignment="1">
      <alignment horizontal="center" vertical="center" wrapText="1"/>
    </xf>
    <xf numFmtId="4" fontId="2" fillId="0" borderId="14" xfId="0" applyNumberFormat="1" applyFont="1" applyBorder="1" applyProtection="1">
      <protection locked="0"/>
    </xf>
    <xf numFmtId="4" fontId="2" fillId="0" borderId="15" xfId="0" applyNumberFormat="1" applyFont="1" applyBorder="1" applyProtection="1">
      <protection locked="0"/>
    </xf>
    <xf numFmtId="4" fontId="2" fillId="0" borderId="16" xfId="0" applyNumberFormat="1" applyFont="1" applyBorder="1" applyProtection="1">
      <protection locked="0"/>
    </xf>
    <xf numFmtId="4" fontId="2" fillId="0" borderId="17" xfId="0" applyNumberFormat="1" applyFont="1" applyBorder="1" applyProtection="1">
      <protection locked="0"/>
    </xf>
    <xf numFmtId="4" fontId="6" fillId="0" borderId="12" xfId="9" applyNumberFormat="1" applyFont="1" applyBorder="1" applyAlignment="1">
      <alignment horizontal="center" vertical="center" wrapText="1"/>
    </xf>
    <xf numFmtId="4" fontId="6" fillId="0" borderId="13" xfId="9" applyNumberFormat="1" applyFont="1" applyBorder="1" applyAlignment="1">
      <alignment horizontal="center" vertical="center" wrapText="1"/>
    </xf>
    <xf numFmtId="4" fontId="6" fillId="0" borderId="14" xfId="0" applyNumberFormat="1" applyFont="1" applyBorder="1" applyProtection="1">
      <protection locked="0"/>
    </xf>
    <xf numFmtId="4" fontId="6" fillId="0" borderId="15" xfId="0" applyNumberFormat="1" applyFont="1" applyBorder="1" applyProtection="1">
      <protection locked="0"/>
    </xf>
    <xf numFmtId="0" fontId="6" fillId="2" borderId="7" xfId="9" applyFont="1" applyFill="1" applyBorder="1" applyAlignment="1">
      <alignment vertical="center"/>
    </xf>
    <xf numFmtId="0" fontId="6" fillId="2" borderId="9" xfId="9" applyFont="1" applyFill="1" applyBorder="1" applyAlignment="1">
      <alignment horizontal="center" vertical="center"/>
    </xf>
    <xf numFmtId="0" fontId="6" fillId="0" borderId="18" xfId="9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left" wrapText="1" indent="1"/>
    </xf>
    <xf numFmtId="0" fontId="2" fillId="0" borderId="20" xfId="0" applyFont="1" applyBorder="1" applyAlignment="1">
      <alignment horizontal="left" wrapText="1" indent="1"/>
    </xf>
    <xf numFmtId="0" fontId="6" fillId="0" borderId="4" xfId="0" applyFont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indent="1"/>
    </xf>
    <xf numFmtId="0" fontId="6" fillId="0" borderId="19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 indent="1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19" xfId="0" applyFont="1" applyBorder="1"/>
    <xf numFmtId="0" fontId="2" fillId="0" borderId="20" xfId="0" applyFont="1" applyBorder="1"/>
    <xf numFmtId="0" fontId="0" fillId="0" borderId="19" xfId="0" applyBorder="1" applyAlignment="1" applyProtection="1">
      <alignment horizontal="left" wrapText="1" indent="1"/>
      <protection locked="0"/>
    </xf>
    <xf numFmtId="0" fontId="0" fillId="0" borderId="20" xfId="0" applyBorder="1" applyAlignment="1" applyProtection="1">
      <alignment horizontal="left" wrapText="1" indent="1"/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0" fillId="0" borderId="19" xfId="0" applyBorder="1" applyAlignment="1" applyProtection="1">
      <alignment horizontal="left" indent="1"/>
      <protection locked="0"/>
    </xf>
    <xf numFmtId="0" fontId="0" fillId="0" borderId="20" xfId="0" applyBorder="1" applyAlignment="1" applyProtection="1">
      <alignment horizontal="left" indent="1"/>
      <protection locked="0"/>
    </xf>
    <xf numFmtId="0" fontId="2" fillId="0" borderId="18" xfId="9" applyFont="1" applyBorder="1" applyAlignment="1">
      <alignment horizontal="left" vertical="center" indent="1"/>
    </xf>
    <xf numFmtId="0" fontId="2" fillId="0" borderId="19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2" borderId="8" xfId="9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/>
    </xf>
    <xf numFmtId="4" fontId="6" fillId="0" borderId="12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72</xdr:row>
      <xdr:rowOff>38100</xdr:rowOff>
    </xdr:from>
    <xdr:to>
      <xdr:col>6</xdr:col>
      <xdr:colOff>625679</xdr:colOff>
      <xdr:row>76</xdr:row>
      <xdr:rowOff>94542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0" r="2305"/>
        <a:stretch/>
      </xdr:blipFill>
      <xdr:spPr>
        <a:xfrm>
          <a:off x="314325" y="11668125"/>
          <a:ext cx="10150679" cy="627942"/>
        </a:xfrm>
        <a:prstGeom prst="rect">
          <a:avLst/>
        </a:prstGeom>
      </xdr:spPr>
    </xdr:pic>
    <xdr:clientData/>
  </xdr:twoCellAnchor>
  <xdr:oneCellAnchor>
    <xdr:from>
      <xdr:col>0</xdr:col>
      <xdr:colOff>2244587</xdr:colOff>
      <xdr:row>24</xdr:row>
      <xdr:rowOff>82826</xdr:rowOff>
    </xdr:from>
    <xdr:ext cx="715645" cy="264560"/>
    <xdr:sp macro="" textlink="">
      <xdr:nvSpPr>
        <xdr:cNvPr id="3" name="CuadroTexto 2"/>
        <xdr:cNvSpPr txBox="1"/>
      </xdr:nvSpPr>
      <xdr:spPr>
        <a:xfrm>
          <a:off x="2244587" y="6766891"/>
          <a:ext cx="7156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No aplica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37</xdr:row>
      <xdr:rowOff>123825</xdr:rowOff>
    </xdr:from>
    <xdr:to>
      <xdr:col>6</xdr:col>
      <xdr:colOff>686859</xdr:colOff>
      <xdr:row>41</xdr:row>
      <xdr:rowOff>76165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200025" y="6296025"/>
          <a:ext cx="8449734" cy="5238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102</xdr:row>
      <xdr:rowOff>19072</xdr:rowOff>
    </xdr:from>
    <xdr:to>
      <xdr:col>7</xdr:col>
      <xdr:colOff>9525</xdr:colOff>
      <xdr:row>106</xdr:row>
      <xdr:rowOff>64501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0" r="2305"/>
        <a:stretch/>
      </xdr:blipFill>
      <xdr:spPr>
        <a:xfrm>
          <a:off x="0" y="15837899"/>
          <a:ext cx="9974140" cy="631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54</xdr:row>
      <xdr:rowOff>38100</xdr:rowOff>
    </xdr:from>
    <xdr:to>
      <xdr:col>6</xdr:col>
      <xdr:colOff>701879</xdr:colOff>
      <xdr:row>58</xdr:row>
      <xdr:rowOff>94542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0" r="2305"/>
        <a:stretch/>
      </xdr:blipFill>
      <xdr:spPr>
        <a:xfrm>
          <a:off x="304800" y="8505825"/>
          <a:ext cx="10150679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showGridLines="0" zoomScale="115" zoomScaleNormal="115" zoomScaleSheetLayoutView="100" workbookViewId="0">
      <selection activeCell="K8" sqref="K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65.25" customHeight="1" x14ac:dyDescent="0.2">
      <c r="A1" s="47" t="s">
        <v>142</v>
      </c>
      <c r="B1" s="48"/>
      <c r="C1" s="48"/>
      <c r="D1" s="48"/>
      <c r="E1" s="48"/>
      <c r="F1" s="48"/>
      <c r="G1" s="49"/>
    </row>
    <row r="2" spans="1:7" x14ac:dyDescent="0.2">
      <c r="A2" s="19"/>
      <c r="B2" s="51" t="s">
        <v>56</v>
      </c>
      <c r="C2" s="52"/>
      <c r="D2" s="52"/>
      <c r="E2" s="52"/>
      <c r="F2" s="53"/>
      <c r="G2" s="45" t="s">
        <v>55</v>
      </c>
    </row>
    <row r="3" spans="1:7" ht="24.95" customHeight="1" x14ac:dyDescent="0.2">
      <c r="A3" s="20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46"/>
    </row>
    <row r="4" spans="1:7" x14ac:dyDescent="0.2">
      <c r="A4" s="38"/>
      <c r="B4" s="9"/>
      <c r="C4" s="9"/>
      <c r="D4" s="9"/>
      <c r="E4" s="9"/>
      <c r="F4" s="9"/>
      <c r="G4" s="10"/>
    </row>
    <row r="5" spans="1:7" x14ac:dyDescent="0.2">
      <c r="A5" s="39" t="s">
        <v>129</v>
      </c>
      <c r="B5" s="11">
        <v>6220598.5499999998</v>
      </c>
      <c r="C5" s="11">
        <v>2331260.6</v>
      </c>
      <c r="D5" s="11">
        <f>B5+C5</f>
        <v>8551859.1500000004</v>
      </c>
      <c r="E5" s="11">
        <v>3795041.01</v>
      </c>
      <c r="F5" s="11">
        <v>3788221.49</v>
      </c>
      <c r="G5" s="12">
        <f>D5-E5</f>
        <v>4756818.1400000006</v>
      </c>
    </row>
    <row r="6" spans="1:7" x14ac:dyDescent="0.2">
      <c r="A6" s="39" t="s">
        <v>130</v>
      </c>
      <c r="B6" s="11">
        <v>1935094.96</v>
      </c>
      <c r="C6" s="11">
        <v>619295.96</v>
      </c>
      <c r="D6" s="11">
        <f t="shared" ref="D6:D11" si="0">B6+C6</f>
        <v>2554390.92</v>
      </c>
      <c r="E6" s="11">
        <v>967138.33</v>
      </c>
      <c r="F6" s="11">
        <v>964073.05</v>
      </c>
      <c r="G6" s="12">
        <f t="shared" ref="G6:G11" si="1">D6-E6</f>
        <v>1587252.5899999999</v>
      </c>
    </row>
    <row r="7" spans="1:7" x14ac:dyDescent="0.2">
      <c r="A7" s="39" t="s">
        <v>131</v>
      </c>
      <c r="B7" s="11">
        <v>2448396.89</v>
      </c>
      <c r="C7" s="11">
        <v>64820.73</v>
      </c>
      <c r="D7" s="11">
        <f t="shared" si="0"/>
        <v>2513217.62</v>
      </c>
      <c r="E7" s="11">
        <v>1062615.52</v>
      </c>
      <c r="F7" s="11">
        <v>1061406.72</v>
      </c>
      <c r="G7" s="12">
        <f t="shared" si="1"/>
        <v>1450602.1</v>
      </c>
    </row>
    <row r="8" spans="1:7" x14ac:dyDescent="0.2">
      <c r="A8" s="39" t="s">
        <v>132</v>
      </c>
      <c r="B8" s="11">
        <v>1373740.69</v>
      </c>
      <c r="C8" s="11">
        <v>283588.77</v>
      </c>
      <c r="D8" s="11">
        <f t="shared" si="0"/>
        <v>1657329.46</v>
      </c>
      <c r="E8" s="11">
        <v>543319.49</v>
      </c>
      <c r="F8" s="11">
        <v>541701.69999999995</v>
      </c>
      <c r="G8" s="12">
        <f t="shared" si="1"/>
        <v>1114009.97</v>
      </c>
    </row>
    <row r="9" spans="1:7" x14ac:dyDescent="0.2">
      <c r="A9" s="39" t="s">
        <v>133</v>
      </c>
      <c r="B9" s="11">
        <v>10775608.359999999</v>
      </c>
      <c r="C9" s="11">
        <v>2814778.48</v>
      </c>
      <c r="D9" s="11">
        <f t="shared" si="0"/>
        <v>13590386.84</v>
      </c>
      <c r="E9" s="11">
        <v>5400754.1299999999</v>
      </c>
      <c r="F9" s="11">
        <v>5381390.3399999999</v>
      </c>
      <c r="G9" s="12">
        <f t="shared" si="1"/>
        <v>8189632.71</v>
      </c>
    </row>
    <row r="10" spans="1:7" x14ac:dyDescent="0.2">
      <c r="A10" s="39" t="s">
        <v>134</v>
      </c>
      <c r="B10" s="11">
        <v>8729855.25</v>
      </c>
      <c r="C10" s="11">
        <v>1747843.73</v>
      </c>
      <c r="D10" s="11">
        <f t="shared" si="0"/>
        <v>10477698.98</v>
      </c>
      <c r="E10" s="11">
        <v>4514258.6900000004</v>
      </c>
      <c r="F10" s="11">
        <v>4500006.58</v>
      </c>
      <c r="G10" s="12">
        <f t="shared" si="1"/>
        <v>5963440.29</v>
      </c>
    </row>
    <row r="11" spans="1:7" x14ac:dyDescent="0.2">
      <c r="A11" s="39" t="s">
        <v>135</v>
      </c>
      <c r="B11" s="11">
        <v>3005982.55</v>
      </c>
      <c r="C11" s="11">
        <v>1046133.37</v>
      </c>
      <c r="D11" s="11">
        <f t="shared" si="0"/>
        <v>4052115.92</v>
      </c>
      <c r="E11" s="11">
        <v>1639932.62</v>
      </c>
      <c r="F11" s="11">
        <v>1635382.63</v>
      </c>
      <c r="G11" s="12">
        <f t="shared" si="1"/>
        <v>2412183.2999999998</v>
      </c>
    </row>
    <row r="12" spans="1:7" x14ac:dyDescent="0.2">
      <c r="A12" s="39" t="s">
        <v>136</v>
      </c>
      <c r="B12" s="11">
        <v>999365.48</v>
      </c>
      <c r="C12" s="11">
        <v>114018.15</v>
      </c>
      <c r="D12" s="11">
        <f t="shared" ref="D12" si="2">B12+C12</f>
        <v>1113383.6299999999</v>
      </c>
      <c r="E12" s="11">
        <v>476483.94</v>
      </c>
      <c r="F12" s="11">
        <v>474675.86</v>
      </c>
      <c r="G12" s="12">
        <f t="shared" ref="G12" si="3">D12-E12</f>
        <v>636899.68999999994</v>
      </c>
    </row>
    <row r="13" spans="1:7" x14ac:dyDescent="0.2">
      <c r="A13" s="39" t="s">
        <v>137</v>
      </c>
      <c r="B13" s="11">
        <v>903457.73</v>
      </c>
      <c r="C13" s="11">
        <v>208318.98</v>
      </c>
      <c r="D13" s="11">
        <f t="shared" ref="D13" si="4">B13+C13</f>
        <v>1111776.71</v>
      </c>
      <c r="E13" s="11">
        <v>445370.14</v>
      </c>
      <c r="F13" s="11">
        <v>443962.96</v>
      </c>
      <c r="G13" s="12">
        <f t="shared" ref="G13" si="5">D13-E13</f>
        <v>666406.56999999995</v>
      </c>
    </row>
    <row r="14" spans="1:7" x14ac:dyDescent="0.2">
      <c r="A14" s="39" t="s">
        <v>138</v>
      </c>
      <c r="B14" s="11">
        <v>1622281.72</v>
      </c>
      <c r="C14" s="11">
        <v>364370.21</v>
      </c>
      <c r="D14" s="11">
        <f t="shared" ref="D14" si="6">B14+C14</f>
        <v>1986651.93</v>
      </c>
      <c r="E14" s="11">
        <v>952372.65</v>
      </c>
      <c r="F14" s="11">
        <v>949629.47</v>
      </c>
      <c r="G14" s="12">
        <f t="shared" ref="G14" si="7">D14-E14</f>
        <v>1034279.2799999999</v>
      </c>
    </row>
    <row r="15" spans="1:7" x14ac:dyDescent="0.2">
      <c r="A15" s="39" t="s">
        <v>139</v>
      </c>
      <c r="B15" s="11">
        <v>740063.62</v>
      </c>
      <c r="C15" s="11">
        <v>136454.84</v>
      </c>
      <c r="D15" s="11">
        <f t="shared" ref="D15" si="8">B15+C15</f>
        <v>876518.46</v>
      </c>
      <c r="E15" s="11">
        <v>361239.03</v>
      </c>
      <c r="F15" s="11">
        <v>359910.99</v>
      </c>
      <c r="G15" s="12">
        <f t="shared" ref="G15" si="9">D15-E15</f>
        <v>515279.42999999993</v>
      </c>
    </row>
    <row r="16" spans="1:7" x14ac:dyDescent="0.2">
      <c r="A16" s="39" t="s">
        <v>140</v>
      </c>
      <c r="B16" s="11">
        <v>1689710.58</v>
      </c>
      <c r="C16" s="11">
        <v>564212.92000000004</v>
      </c>
      <c r="D16" s="11">
        <f t="shared" ref="D16" si="10">B16+C16</f>
        <v>2253923.5</v>
      </c>
      <c r="E16" s="11">
        <v>825391.45</v>
      </c>
      <c r="F16" s="11">
        <v>822348.83</v>
      </c>
      <c r="G16" s="12">
        <f t="shared" ref="G16" si="11">D16-E16</f>
        <v>1428532.05</v>
      </c>
    </row>
    <row r="17" spans="1:7" x14ac:dyDescent="0.2">
      <c r="A17" s="39" t="s">
        <v>141</v>
      </c>
      <c r="B17" s="11">
        <v>670746.72</v>
      </c>
      <c r="C17" s="11">
        <v>210128.82</v>
      </c>
      <c r="D17" s="11">
        <f t="shared" ref="D17" si="12">B17+C17</f>
        <v>880875.54</v>
      </c>
      <c r="E17" s="11">
        <v>377065.81</v>
      </c>
      <c r="F17" s="11">
        <v>375534.39</v>
      </c>
      <c r="G17" s="12">
        <f t="shared" ref="G17" si="13">D17-E17</f>
        <v>503809.73000000004</v>
      </c>
    </row>
    <row r="18" spans="1:7" x14ac:dyDescent="0.2">
      <c r="A18" s="40" t="s">
        <v>121</v>
      </c>
      <c r="B18" s="7">
        <f t="shared" ref="B18:G18" si="14">SUM(B5:B17)</f>
        <v>41114903.099999987</v>
      </c>
      <c r="C18" s="7">
        <f t="shared" si="14"/>
        <v>10505225.560000001</v>
      </c>
      <c r="D18" s="7">
        <f t="shared" si="14"/>
        <v>51620128.660000004</v>
      </c>
      <c r="E18" s="7">
        <f t="shared" si="14"/>
        <v>21360982.810000002</v>
      </c>
      <c r="F18" s="7">
        <f t="shared" si="14"/>
        <v>21298245.009999998</v>
      </c>
      <c r="G18" s="7">
        <f t="shared" si="14"/>
        <v>30259145.850000005</v>
      </c>
    </row>
    <row r="19" spans="1:7" ht="142.5" customHeight="1" x14ac:dyDescent="0.2"/>
    <row r="20" spans="1:7" ht="60" customHeight="1" x14ac:dyDescent="0.2">
      <c r="A20" s="47" t="s">
        <v>142</v>
      </c>
      <c r="B20" s="48"/>
      <c r="C20" s="48"/>
      <c r="D20" s="48"/>
      <c r="E20" s="48"/>
      <c r="F20" s="48"/>
      <c r="G20" s="49"/>
    </row>
    <row r="21" spans="1:7" x14ac:dyDescent="0.2">
      <c r="A21" s="19"/>
      <c r="B21" s="51" t="s">
        <v>56</v>
      </c>
      <c r="C21" s="52"/>
      <c r="D21" s="52"/>
      <c r="E21" s="52"/>
      <c r="F21" s="53"/>
      <c r="G21" s="45" t="s">
        <v>55</v>
      </c>
    </row>
    <row r="22" spans="1:7" ht="22.5" x14ac:dyDescent="0.2">
      <c r="A22" s="20" t="s">
        <v>50</v>
      </c>
      <c r="B22" s="5" t="s">
        <v>51</v>
      </c>
      <c r="C22" s="5" t="s">
        <v>114</v>
      </c>
      <c r="D22" s="5" t="s">
        <v>52</v>
      </c>
      <c r="E22" s="5" t="s">
        <v>53</v>
      </c>
      <c r="F22" s="5" t="s">
        <v>54</v>
      </c>
      <c r="G22" s="50"/>
    </row>
    <row r="23" spans="1:7" x14ac:dyDescent="0.2">
      <c r="A23" s="21"/>
      <c r="B23" s="15"/>
      <c r="C23" s="15"/>
      <c r="D23" s="15"/>
      <c r="E23" s="15"/>
      <c r="F23" s="15"/>
      <c r="G23" s="16"/>
    </row>
    <row r="24" spans="1:7" x14ac:dyDescent="0.2">
      <c r="A24" s="36" t="s">
        <v>8</v>
      </c>
      <c r="B24" s="11">
        <v>0</v>
      </c>
      <c r="C24" s="11">
        <v>0</v>
      </c>
      <c r="D24" s="11">
        <f>B24+C24</f>
        <v>0</v>
      </c>
      <c r="E24" s="11">
        <v>0</v>
      </c>
      <c r="F24" s="11">
        <v>0</v>
      </c>
      <c r="G24" s="12">
        <f>D24-E24</f>
        <v>0</v>
      </c>
    </row>
    <row r="25" spans="1:7" x14ac:dyDescent="0.2">
      <c r="A25" s="36" t="s">
        <v>9</v>
      </c>
      <c r="B25" s="11">
        <v>0</v>
      </c>
      <c r="C25" s="11">
        <v>0</v>
      </c>
      <c r="D25" s="11">
        <f t="shared" ref="D25:D27" si="15">B25+C25</f>
        <v>0</v>
      </c>
      <c r="E25" s="11">
        <v>0</v>
      </c>
      <c r="F25" s="11">
        <v>0</v>
      </c>
      <c r="G25" s="12">
        <f t="shared" ref="G25:G27" si="16">D25-E25</f>
        <v>0</v>
      </c>
    </row>
    <row r="26" spans="1:7" x14ac:dyDescent="0.2">
      <c r="A26" s="36" t="s">
        <v>10</v>
      </c>
      <c r="B26" s="11">
        <v>0</v>
      </c>
      <c r="C26" s="11">
        <v>0</v>
      </c>
      <c r="D26" s="11">
        <f t="shared" si="15"/>
        <v>0</v>
      </c>
      <c r="E26" s="11">
        <v>0</v>
      </c>
      <c r="F26" s="11">
        <v>0</v>
      </c>
      <c r="G26" s="12">
        <f t="shared" si="16"/>
        <v>0</v>
      </c>
    </row>
    <row r="27" spans="1:7" x14ac:dyDescent="0.2">
      <c r="A27" s="36" t="s">
        <v>122</v>
      </c>
      <c r="B27" s="11">
        <v>0</v>
      </c>
      <c r="C27" s="11">
        <v>0</v>
      </c>
      <c r="D27" s="11">
        <f t="shared" si="15"/>
        <v>0</v>
      </c>
      <c r="E27" s="11">
        <v>0</v>
      </c>
      <c r="F27" s="11">
        <v>0</v>
      </c>
      <c r="G27" s="12">
        <f t="shared" si="16"/>
        <v>0</v>
      </c>
    </row>
    <row r="28" spans="1:7" x14ac:dyDescent="0.2">
      <c r="A28" s="37"/>
      <c r="B28" s="13"/>
      <c r="C28" s="13"/>
      <c r="D28" s="13"/>
      <c r="E28" s="13"/>
      <c r="F28" s="13"/>
      <c r="G28" s="14"/>
    </row>
    <row r="29" spans="1:7" x14ac:dyDescent="0.2">
      <c r="A29" s="25" t="s">
        <v>121</v>
      </c>
      <c r="B29" s="7">
        <f t="shared" ref="B29:G29" si="17">SUM(B24:B27)</f>
        <v>0</v>
      </c>
      <c r="C29" s="7">
        <f t="shared" si="17"/>
        <v>0</v>
      </c>
      <c r="D29" s="7">
        <f t="shared" si="17"/>
        <v>0</v>
      </c>
      <c r="E29" s="7">
        <f t="shared" si="17"/>
        <v>0</v>
      </c>
      <c r="F29" s="7">
        <f t="shared" si="17"/>
        <v>0</v>
      </c>
      <c r="G29" s="7">
        <f t="shared" si="17"/>
        <v>0</v>
      </c>
    </row>
    <row r="32" spans="1:7" ht="68.25" customHeight="1" x14ac:dyDescent="0.2">
      <c r="A32" s="51" t="s">
        <v>142</v>
      </c>
      <c r="B32" s="52"/>
      <c r="C32" s="52"/>
      <c r="D32" s="52"/>
      <c r="E32" s="52"/>
      <c r="F32" s="52"/>
      <c r="G32" s="53"/>
    </row>
    <row r="33" spans="1:7" x14ac:dyDescent="0.2">
      <c r="A33" s="19"/>
      <c r="B33" s="51" t="s">
        <v>56</v>
      </c>
      <c r="C33" s="52"/>
      <c r="D33" s="52"/>
      <c r="E33" s="52"/>
      <c r="F33" s="53"/>
      <c r="G33" s="45" t="s">
        <v>55</v>
      </c>
    </row>
    <row r="34" spans="1:7" ht="22.5" x14ac:dyDescent="0.2">
      <c r="A34" s="20" t="s">
        <v>50</v>
      </c>
      <c r="B34" s="5" t="s">
        <v>51</v>
      </c>
      <c r="C34" s="5" t="s">
        <v>114</v>
      </c>
      <c r="D34" s="5" t="s">
        <v>52</v>
      </c>
      <c r="E34" s="5" t="s">
        <v>53</v>
      </c>
      <c r="F34" s="5" t="s">
        <v>54</v>
      </c>
      <c r="G34" s="50"/>
    </row>
    <row r="35" spans="1:7" x14ac:dyDescent="0.2">
      <c r="A35" s="21"/>
      <c r="B35" s="15"/>
      <c r="C35" s="15"/>
      <c r="D35" s="15"/>
      <c r="E35" s="15"/>
      <c r="F35" s="15"/>
      <c r="G35" s="16"/>
    </row>
    <row r="36" spans="1:7" x14ac:dyDescent="0.2">
      <c r="A36" s="33" t="s">
        <v>12</v>
      </c>
      <c r="B36" s="11">
        <v>0</v>
      </c>
      <c r="C36" s="11">
        <v>0</v>
      </c>
      <c r="D36" s="11">
        <f t="shared" ref="D36:D48" si="18">B36+C36</f>
        <v>0</v>
      </c>
      <c r="E36" s="11">
        <v>0</v>
      </c>
      <c r="F36" s="11">
        <v>0</v>
      </c>
      <c r="G36" s="12">
        <f t="shared" ref="G36:G48" si="19">D36-E36</f>
        <v>0</v>
      </c>
    </row>
    <row r="37" spans="1:7" x14ac:dyDescent="0.2">
      <c r="A37" s="33"/>
      <c r="B37" s="11"/>
      <c r="C37" s="11"/>
      <c r="D37" s="11"/>
      <c r="E37" s="11"/>
      <c r="F37" s="11"/>
      <c r="G37" s="12"/>
    </row>
    <row r="38" spans="1:7" x14ac:dyDescent="0.2">
      <c r="A38" s="33" t="s">
        <v>11</v>
      </c>
      <c r="B38" s="11">
        <v>0</v>
      </c>
      <c r="C38" s="11">
        <v>0</v>
      </c>
      <c r="D38" s="11">
        <f t="shared" si="18"/>
        <v>0</v>
      </c>
      <c r="E38" s="11">
        <v>0</v>
      </c>
      <c r="F38" s="11">
        <v>0</v>
      </c>
      <c r="G38" s="12">
        <f t="shared" si="19"/>
        <v>0</v>
      </c>
    </row>
    <row r="39" spans="1:7" x14ac:dyDescent="0.2">
      <c r="A39" s="33"/>
      <c r="B39" s="11"/>
      <c r="C39" s="11"/>
      <c r="D39" s="11"/>
      <c r="E39" s="11"/>
      <c r="F39" s="11"/>
      <c r="G39" s="12"/>
    </row>
    <row r="40" spans="1:7" x14ac:dyDescent="0.2">
      <c r="A40" s="33" t="s">
        <v>13</v>
      </c>
      <c r="B40" s="11">
        <v>0</v>
      </c>
      <c r="C40" s="11">
        <v>0</v>
      </c>
      <c r="D40" s="11">
        <f t="shared" si="18"/>
        <v>0</v>
      </c>
      <c r="E40" s="11">
        <v>0</v>
      </c>
      <c r="F40" s="11">
        <v>0</v>
      </c>
      <c r="G40" s="12">
        <f t="shared" si="19"/>
        <v>0</v>
      </c>
    </row>
    <row r="41" spans="1:7" x14ac:dyDescent="0.2">
      <c r="A41" s="33"/>
      <c r="B41" s="11"/>
      <c r="C41" s="11"/>
      <c r="D41" s="11"/>
      <c r="E41" s="11"/>
      <c r="F41" s="11"/>
      <c r="G41" s="12"/>
    </row>
    <row r="42" spans="1:7" x14ac:dyDescent="0.2">
      <c r="A42" s="33" t="s">
        <v>25</v>
      </c>
      <c r="B42" s="11">
        <v>0</v>
      </c>
      <c r="C42" s="11">
        <v>0</v>
      </c>
      <c r="D42" s="11">
        <f t="shared" si="18"/>
        <v>0</v>
      </c>
      <c r="E42" s="11">
        <v>0</v>
      </c>
      <c r="F42" s="11">
        <v>0</v>
      </c>
      <c r="G42" s="12">
        <f t="shared" si="19"/>
        <v>0</v>
      </c>
    </row>
    <row r="43" spans="1:7" x14ac:dyDescent="0.2">
      <c r="A43" s="33"/>
      <c r="B43" s="11"/>
      <c r="C43" s="11"/>
      <c r="D43" s="11"/>
      <c r="E43" s="11"/>
      <c r="F43" s="11"/>
      <c r="G43" s="12"/>
    </row>
    <row r="44" spans="1:7" ht="22.5" x14ac:dyDescent="0.2">
      <c r="A44" s="33" t="s">
        <v>26</v>
      </c>
      <c r="B44" s="11">
        <v>0</v>
      </c>
      <c r="C44" s="11">
        <v>0</v>
      </c>
      <c r="D44" s="11">
        <f t="shared" si="18"/>
        <v>0</v>
      </c>
      <c r="E44" s="11">
        <v>0</v>
      </c>
      <c r="F44" s="11">
        <v>0</v>
      </c>
      <c r="G44" s="12">
        <f t="shared" si="19"/>
        <v>0</v>
      </c>
    </row>
    <row r="45" spans="1:7" x14ac:dyDescent="0.2">
      <c r="A45" s="33"/>
      <c r="B45" s="11"/>
      <c r="C45" s="11"/>
      <c r="D45" s="11"/>
      <c r="E45" s="11"/>
      <c r="F45" s="11"/>
      <c r="G45" s="12"/>
    </row>
    <row r="46" spans="1:7" ht="22.5" x14ac:dyDescent="0.2">
      <c r="A46" s="33" t="s">
        <v>123</v>
      </c>
      <c r="B46" s="11">
        <v>0</v>
      </c>
      <c r="C46" s="11">
        <v>0</v>
      </c>
      <c r="D46" s="11">
        <f t="shared" ref="D46" si="20">B46+C46</f>
        <v>0</v>
      </c>
      <c r="E46" s="11">
        <v>0</v>
      </c>
      <c r="F46" s="11">
        <v>0</v>
      </c>
      <c r="G46" s="12">
        <f t="shared" ref="G46" si="21">D46-E46</f>
        <v>0</v>
      </c>
    </row>
    <row r="47" spans="1:7" x14ac:dyDescent="0.2">
      <c r="A47" s="33"/>
      <c r="B47" s="11"/>
      <c r="C47" s="11"/>
      <c r="D47" s="11"/>
      <c r="E47" s="11"/>
      <c r="F47" s="11"/>
      <c r="G47" s="12"/>
    </row>
    <row r="48" spans="1:7" x14ac:dyDescent="0.2">
      <c r="A48" s="33" t="s">
        <v>14</v>
      </c>
      <c r="B48" s="11">
        <v>0</v>
      </c>
      <c r="C48" s="11">
        <v>0</v>
      </c>
      <c r="D48" s="11">
        <f t="shared" si="18"/>
        <v>0</v>
      </c>
      <c r="E48" s="11">
        <v>0</v>
      </c>
      <c r="F48" s="11">
        <v>0</v>
      </c>
      <c r="G48" s="12">
        <f t="shared" si="19"/>
        <v>0</v>
      </c>
    </row>
    <row r="49" spans="1:7" x14ac:dyDescent="0.2">
      <c r="A49" s="33"/>
      <c r="B49" s="11"/>
      <c r="C49" s="11"/>
      <c r="D49" s="11"/>
      <c r="E49" s="11"/>
      <c r="F49" s="11"/>
      <c r="G49" s="12"/>
    </row>
    <row r="50" spans="1:7" x14ac:dyDescent="0.2">
      <c r="A50" s="34" t="s">
        <v>124</v>
      </c>
      <c r="B50" s="13">
        <v>41114903.100000001</v>
      </c>
      <c r="C50" s="13">
        <v>10505225.560000001</v>
      </c>
      <c r="D50" s="13">
        <f t="shared" ref="D50" si="22">B50+C50</f>
        <v>51620128.660000004</v>
      </c>
      <c r="E50" s="13">
        <v>21360982.809999999</v>
      </c>
      <c r="F50" s="13">
        <v>21298245.010000002</v>
      </c>
      <c r="G50" s="14">
        <f t="shared" ref="G50" si="23">D50-E50</f>
        <v>30259145.850000005</v>
      </c>
    </row>
    <row r="51" spans="1:7" x14ac:dyDescent="0.2">
      <c r="A51" s="35"/>
      <c r="B51" s="6"/>
      <c r="C51" s="6"/>
      <c r="D51" s="6"/>
      <c r="E51" s="6"/>
      <c r="F51" s="6"/>
      <c r="G51" s="6"/>
    </row>
    <row r="52" spans="1:7" x14ac:dyDescent="0.2">
      <c r="A52" s="25" t="s">
        <v>121</v>
      </c>
      <c r="B52" s="7">
        <f t="shared" ref="B52:G52" si="24">SUM(B36:B50)</f>
        <v>41114903.100000001</v>
      </c>
      <c r="C52" s="7">
        <f t="shared" si="24"/>
        <v>10505225.560000001</v>
      </c>
      <c r="D52" s="7">
        <f t="shared" si="24"/>
        <v>51620128.660000004</v>
      </c>
      <c r="E52" s="7">
        <f t="shared" si="24"/>
        <v>21360982.809999999</v>
      </c>
      <c r="F52" s="7">
        <f t="shared" si="24"/>
        <v>21298245.010000002</v>
      </c>
      <c r="G52" s="7">
        <f t="shared" si="24"/>
        <v>30259145.850000005</v>
      </c>
    </row>
    <row r="54" spans="1:7" x14ac:dyDescent="0.2">
      <c r="A54" s="1" t="s">
        <v>144</v>
      </c>
    </row>
  </sheetData>
  <sheetProtection formatCells="0" formatColumns="0" formatRows="0" insertRows="0" deleteRows="0" autoFilter="0"/>
  <mergeCells count="9">
    <mergeCell ref="G2:G3"/>
    <mergeCell ref="A1:G1"/>
    <mergeCell ref="A20:G20"/>
    <mergeCell ref="G33:G34"/>
    <mergeCell ref="G21:G22"/>
    <mergeCell ref="A32:G32"/>
    <mergeCell ref="B2:F2"/>
    <mergeCell ref="B21:F21"/>
    <mergeCell ref="B33:F33"/>
  </mergeCells>
  <printOptions horizontalCentered="1"/>
  <pageMargins left="0.39370078740157483" right="0.39370078740157483" top="0.39370078740157483" bottom="0.39370078740157483" header="0.31496062992125984" footer="0.31496062992125984"/>
  <pageSetup scale="85" orientation="landscape" r:id="rId1"/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Normal="100" workbookViewId="0">
      <selection activeCell="C26" sqref="C2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67.5" customHeight="1" x14ac:dyDescent="0.2">
      <c r="A1" s="51" t="s">
        <v>128</v>
      </c>
      <c r="B1" s="52"/>
      <c r="C1" s="52"/>
      <c r="D1" s="52"/>
      <c r="E1" s="52"/>
      <c r="F1" s="52"/>
      <c r="G1" s="53"/>
    </row>
    <row r="2" spans="1:7" x14ac:dyDescent="0.2">
      <c r="A2" s="19"/>
      <c r="B2" s="51" t="s">
        <v>56</v>
      </c>
      <c r="C2" s="52"/>
      <c r="D2" s="52"/>
      <c r="E2" s="52"/>
      <c r="F2" s="53"/>
      <c r="G2" s="45" t="s">
        <v>55</v>
      </c>
    </row>
    <row r="3" spans="1:7" ht="24.95" customHeight="1" x14ac:dyDescent="0.2">
      <c r="A3" s="20" t="s">
        <v>50</v>
      </c>
      <c r="B3" s="5" t="s">
        <v>51</v>
      </c>
      <c r="C3" s="5" t="s">
        <v>114</v>
      </c>
      <c r="D3" s="5" t="s">
        <v>52</v>
      </c>
      <c r="E3" s="5" t="s">
        <v>53</v>
      </c>
      <c r="F3" s="5" t="s">
        <v>54</v>
      </c>
      <c r="G3" s="50"/>
    </row>
    <row r="4" spans="1:7" x14ac:dyDescent="0.2">
      <c r="A4" s="21"/>
      <c r="B4" s="15"/>
      <c r="C4" s="15"/>
      <c r="D4" s="15"/>
      <c r="E4" s="15"/>
      <c r="F4" s="15"/>
      <c r="G4" s="16"/>
    </row>
    <row r="5" spans="1:7" x14ac:dyDescent="0.2">
      <c r="A5" s="31" t="s">
        <v>0</v>
      </c>
      <c r="B5" s="11">
        <v>40629253.539999999</v>
      </c>
      <c r="C5" s="11">
        <v>8899341.6600000001</v>
      </c>
      <c r="D5" s="11">
        <f>B5+C5</f>
        <v>49528595.200000003</v>
      </c>
      <c r="E5" s="11">
        <v>19644409.510000002</v>
      </c>
      <c r="F5" s="11">
        <v>19581671.710000001</v>
      </c>
      <c r="G5" s="12">
        <f>D5-E5</f>
        <v>29884185.690000001</v>
      </c>
    </row>
    <row r="6" spans="1:7" x14ac:dyDescent="0.2">
      <c r="A6" s="31"/>
      <c r="B6" s="11"/>
      <c r="C6" s="11"/>
      <c r="D6" s="11"/>
      <c r="E6" s="11"/>
      <c r="F6" s="11"/>
      <c r="G6" s="12"/>
    </row>
    <row r="7" spans="1:7" x14ac:dyDescent="0.2">
      <c r="A7" s="31" t="s">
        <v>1</v>
      </c>
      <c r="B7" s="11">
        <v>15000</v>
      </c>
      <c r="C7" s="11">
        <v>1405000</v>
      </c>
      <c r="D7" s="11">
        <f>B7+C7</f>
        <v>1420000</v>
      </c>
      <c r="E7" s="11">
        <v>1396899</v>
      </c>
      <c r="F7" s="11">
        <v>1396899</v>
      </c>
      <c r="G7" s="12">
        <f>D7-E7</f>
        <v>23101</v>
      </c>
    </row>
    <row r="8" spans="1:7" x14ac:dyDescent="0.2">
      <c r="A8" s="31"/>
      <c r="B8" s="11"/>
      <c r="C8" s="11"/>
      <c r="D8" s="11"/>
      <c r="E8" s="11"/>
      <c r="F8" s="11"/>
      <c r="G8" s="12"/>
    </row>
    <row r="9" spans="1:7" x14ac:dyDescent="0.2">
      <c r="A9" s="31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2">
        <f>D9-E9</f>
        <v>0</v>
      </c>
    </row>
    <row r="10" spans="1:7" x14ac:dyDescent="0.2">
      <c r="A10" s="31"/>
      <c r="B10" s="11"/>
      <c r="C10" s="11"/>
      <c r="D10" s="11"/>
      <c r="E10" s="11"/>
      <c r="F10" s="11"/>
      <c r="G10" s="12"/>
    </row>
    <row r="11" spans="1:7" x14ac:dyDescent="0.2">
      <c r="A11" s="31" t="s">
        <v>39</v>
      </c>
      <c r="B11" s="11">
        <v>470649.56</v>
      </c>
      <c r="C11" s="11">
        <v>200883.9</v>
      </c>
      <c r="D11" s="11">
        <f>B11+C11</f>
        <v>671533.46</v>
      </c>
      <c r="E11" s="11">
        <v>319674.3</v>
      </c>
      <c r="F11" s="11">
        <v>319674.3</v>
      </c>
      <c r="G11" s="12">
        <f>D11-E11</f>
        <v>351859.16</v>
      </c>
    </row>
    <row r="12" spans="1:7" x14ac:dyDescent="0.2">
      <c r="A12" s="31"/>
      <c r="B12" s="11"/>
      <c r="C12" s="11"/>
      <c r="D12" s="11"/>
      <c r="E12" s="11"/>
      <c r="F12" s="11"/>
      <c r="G12" s="12"/>
    </row>
    <row r="13" spans="1:7" x14ac:dyDescent="0.2">
      <c r="A13" s="31" t="s">
        <v>36</v>
      </c>
      <c r="B13" s="11">
        <v>0</v>
      </c>
      <c r="C13" s="11">
        <v>0</v>
      </c>
      <c r="D13" s="11">
        <f>B13+C13</f>
        <v>0</v>
      </c>
      <c r="E13" s="11">
        <v>0</v>
      </c>
      <c r="F13" s="11">
        <v>0</v>
      </c>
      <c r="G13" s="12">
        <f>D13-E13</f>
        <v>0</v>
      </c>
    </row>
    <row r="14" spans="1:7" x14ac:dyDescent="0.2">
      <c r="A14" s="32"/>
      <c r="B14" s="13"/>
      <c r="C14" s="13"/>
      <c r="D14" s="13"/>
      <c r="E14" s="13"/>
      <c r="F14" s="13"/>
      <c r="G14" s="14"/>
    </row>
    <row r="15" spans="1:7" x14ac:dyDescent="0.2">
      <c r="A15" s="30" t="s">
        <v>121</v>
      </c>
      <c r="B15" s="8">
        <f t="shared" ref="B15:G15" si="0">SUM(B5+B7+B9+B11+B13)</f>
        <v>41114903.100000001</v>
      </c>
      <c r="C15" s="8">
        <f t="shared" si="0"/>
        <v>10505225.560000001</v>
      </c>
      <c r="D15" s="8">
        <f t="shared" si="0"/>
        <v>51620128.660000004</v>
      </c>
      <c r="E15" s="8">
        <f t="shared" si="0"/>
        <v>21360982.810000002</v>
      </c>
      <c r="F15" s="8">
        <f t="shared" si="0"/>
        <v>21298245.010000002</v>
      </c>
      <c r="G15" s="8">
        <f t="shared" si="0"/>
        <v>30259145.850000001</v>
      </c>
    </row>
    <row r="18" spans="1:1" x14ac:dyDescent="0.2">
      <c r="A18" s="1" t="s">
        <v>144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39370078740157483" right="0.39370078740157483" top="0.39370078740157483" bottom="0.39370078740157483" header="0.31496062992125984" footer="0.31496062992125984"/>
  <pageSetup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topLeftCell="A50" zoomScale="115" zoomScaleNormal="115" zoomScaleSheetLayoutView="130" workbookViewId="0">
      <selection activeCell="D85" sqref="D8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6.75" customHeight="1" x14ac:dyDescent="0.2">
      <c r="A1" s="51" t="s">
        <v>127</v>
      </c>
      <c r="B1" s="52"/>
      <c r="C1" s="52"/>
      <c r="D1" s="52"/>
      <c r="E1" s="52"/>
      <c r="F1" s="52"/>
      <c r="G1" s="53"/>
    </row>
    <row r="2" spans="1:8" x14ac:dyDescent="0.2">
      <c r="A2" s="19"/>
      <c r="B2" s="51" t="s">
        <v>56</v>
      </c>
      <c r="C2" s="52"/>
      <c r="D2" s="52"/>
      <c r="E2" s="52"/>
      <c r="F2" s="53"/>
      <c r="G2" s="45" t="s">
        <v>55</v>
      </c>
    </row>
    <row r="3" spans="1:8" ht="24.95" customHeight="1" x14ac:dyDescent="0.2">
      <c r="A3" s="41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46"/>
    </row>
    <row r="4" spans="1:8" x14ac:dyDescent="0.2">
      <c r="A4" s="42" t="s">
        <v>57</v>
      </c>
      <c r="B4" s="43">
        <f>SUM(B5:B11)</f>
        <v>29036004.670000002</v>
      </c>
      <c r="C4" s="43">
        <f>SUM(C5:C11)</f>
        <v>8601060.1799999997</v>
      </c>
      <c r="D4" s="43">
        <f>B4+C4</f>
        <v>37637064.850000001</v>
      </c>
      <c r="E4" s="43">
        <f>SUM(E5:E11)</f>
        <v>15583719.859999999</v>
      </c>
      <c r="F4" s="43">
        <f>SUM(F5:F11)</f>
        <v>15583719.859999999</v>
      </c>
      <c r="G4" s="44">
        <f>D4-E4</f>
        <v>22053344.990000002</v>
      </c>
    </row>
    <row r="5" spans="1:8" x14ac:dyDescent="0.2">
      <c r="A5" s="26" t="s">
        <v>61</v>
      </c>
      <c r="B5" s="11">
        <v>11953526.33</v>
      </c>
      <c r="C5" s="11">
        <v>1005502.94</v>
      </c>
      <c r="D5" s="11">
        <f t="shared" ref="D5:D68" si="0">B5+C5</f>
        <v>12959029.27</v>
      </c>
      <c r="E5" s="11">
        <v>6210023.9400000004</v>
      </c>
      <c r="F5" s="11">
        <v>6210023.9400000004</v>
      </c>
      <c r="G5" s="12">
        <f t="shared" ref="G5:G68" si="1">D5-E5</f>
        <v>6749005.3299999991</v>
      </c>
      <c r="H5" s="3">
        <v>1100</v>
      </c>
    </row>
    <row r="6" spans="1:8" x14ac:dyDescent="0.2">
      <c r="A6" s="26" t="s">
        <v>62</v>
      </c>
      <c r="B6" s="11">
        <v>962787.85</v>
      </c>
      <c r="C6" s="11">
        <v>2551482.9500000002</v>
      </c>
      <c r="D6" s="11">
        <f t="shared" si="0"/>
        <v>3514270.8000000003</v>
      </c>
      <c r="E6" s="11">
        <v>1874748.22</v>
      </c>
      <c r="F6" s="11">
        <v>1874748.22</v>
      </c>
      <c r="G6" s="12">
        <f t="shared" si="1"/>
        <v>1639522.5800000003</v>
      </c>
      <c r="H6" s="3">
        <v>1200</v>
      </c>
    </row>
    <row r="7" spans="1:8" x14ac:dyDescent="0.2">
      <c r="A7" s="26" t="s">
        <v>63</v>
      </c>
      <c r="B7" s="11">
        <v>2722364.42</v>
      </c>
      <c r="C7" s="11">
        <v>726320.63</v>
      </c>
      <c r="D7" s="11">
        <f t="shared" si="0"/>
        <v>3448685.05</v>
      </c>
      <c r="E7" s="11">
        <v>279551.06</v>
      </c>
      <c r="F7" s="11">
        <v>279551.06</v>
      </c>
      <c r="G7" s="12">
        <f t="shared" si="1"/>
        <v>3169133.9899999998</v>
      </c>
      <c r="H7" s="3">
        <v>1300</v>
      </c>
    </row>
    <row r="8" spans="1:8" x14ac:dyDescent="0.2">
      <c r="A8" s="26" t="s">
        <v>33</v>
      </c>
      <c r="B8" s="11">
        <v>3941416.1</v>
      </c>
      <c r="C8" s="11">
        <v>3563015.06</v>
      </c>
      <c r="D8" s="11">
        <f t="shared" si="0"/>
        <v>7504431.1600000001</v>
      </c>
      <c r="E8" s="11">
        <v>2743458.16</v>
      </c>
      <c r="F8" s="11">
        <v>2743458.16</v>
      </c>
      <c r="G8" s="12">
        <f t="shared" si="1"/>
        <v>4760973</v>
      </c>
      <c r="H8" s="3">
        <v>1400</v>
      </c>
    </row>
    <row r="9" spans="1:8" x14ac:dyDescent="0.2">
      <c r="A9" s="26" t="s">
        <v>64</v>
      </c>
      <c r="B9" s="11">
        <v>8655909.9700000007</v>
      </c>
      <c r="C9" s="11">
        <v>754738.6</v>
      </c>
      <c r="D9" s="11">
        <f t="shared" si="0"/>
        <v>9410648.5700000003</v>
      </c>
      <c r="E9" s="11">
        <v>4475938.4800000004</v>
      </c>
      <c r="F9" s="11">
        <v>4475938.4800000004</v>
      </c>
      <c r="G9" s="12">
        <f t="shared" si="1"/>
        <v>4934710.09</v>
      </c>
      <c r="H9" s="3">
        <v>1500</v>
      </c>
    </row>
    <row r="10" spans="1:8" x14ac:dyDescent="0.2">
      <c r="A10" s="26" t="s">
        <v>34</v>
      </c>
      <c r="B10" s="11">
        <v>800000</v>
      </c>
      <c r="C10" s="11">
        <v>0</v>
      </c>
      <c r="D10" s="11">
        <f t="shared" si="0"/>
        <v>800000</v>
      </c>
      <c r="E10" s="11">
        <v>0</v>
      </c>
      <c r="F10" s="11">
        <v>0</v>
      </c>
      <c r="G10" s="12">
        <f t="shared" si="1"/>
        <v>800000</v>
      </c>
      <c r="H10" s="3">
        <v>1600</v>
      </c>
    </row>
    <row r="11" spans="1:8" x14ac:dyDescent="0.2">
      <c r="A11" s="26" t="s">
        <v>65</v>
      </c>
      <c r="B11" s="11">
        <v>0</v>
      </c>
      <c r="C11" s="11">
        <v>0</v>
      </c>
      <c r="D11" s="11">
        <f t="shared" si="0"/>
        <v>0</v>
      </c>
      <c r="E11" s="11">
        <v>0</v>
      </c>
      <c r="F11" s="11">
        <v>0</v>
      </c>
      <c r="G11" s="12">
        <f t="shared" si="1"/>
        <v>0</v>
      </c>
      <c r="H11" s="3">
        <v>1700</v>
      </c>
    </row>
    <row r="12" spans="1:8" x14ac:dyDescent="0.2">
      <c r="A12" s="27" t="s">
        <v>116</v>
      </c>
      <c r="B12" s="17">
        <f>SUM(B13:B21)</f>
        <v>4732220</v>
      </c>
      <c r="C12" s="17">
        <f>SUM(C13:C21)</f>
        <v>59000</v>
      </c>
      <c r="D12" s="17">
        <f t="shared" si="0"/>
        <v>4791220</v>
      </c>
      <c r="E12" s="17">
        <f>SUM(E13:E21)</f>
        <v>1820671.6900000002</v>
      </c>
      <c r="F12" s="17">
        <f>SUM(F13:F21)</f>
        <v>1820671.6900000002</v>
      </c>
      <c r="G12" s="18">
        <f t="shared" si="1"/>
        <v>2970548.3099999996</v>
      </c>
      <c r="H12" s="4">
        <v>0</v>
      </c>
    </row>
    <row r="13" spans="1:8" x14ac:dyDescent="0.2">
      <c r="A13" s="26" t="s">
        <v>66</v>
      </c>
      <c r="B13" s="11">
        <v>677600</v>
      </c>
      <c r="C13" s="11">
        <v>15000</v>
      </c>
      <c r="D13" s="11">
        <f t="shared" si="0"/>
        <v>692600</v>
      </c>
      <c r="E13" s="11">
        <v>153036.82</v>
      </c>
      <c r="F13" s="11">
        <v>153036.82</v>
      </c>
      <c r="G13" s="12">
        <f t="shared" si="1"/>
        <v>539563.17999999993</v>
      </c>
      <c r="H13" s="3">
        <v>2100</v>
      </c>
    </row>
    <row r="14" spans="1:8" x14ac:dyDescent="0.2">
      <c r="A14" s="26" t="s">
        <v>67</v>
      </c>
      <c r="B14" s="11">
        <v>1496040</v>
      </c>
      <c r="C14" s="11">
        <v>-10000</v>
      </c>
      <c r="D14" s="11">
        <f t="shared" si="0"/>
        <v>1486040</v>
      </c>
      <c r="E14" s="11">
        <v>573895.52</v>
      </c>
      <c r="F14" s="11">
        <v>573895.52</v>
      </c>
      <c r="G14" s="12">
        <f t="shared" si="1"/>
        <v>912144.48</v>
      </c>
      <c r="H14" s="3">
        <v>2200</v>
      </c>
    </row>
    <row r="15" spans="1:8" x14ac:dyDescent="0.2">
      <c r="A15" s="26" t="s">
        <v>68</v>
      </c>
      <c r="B15" s="11">
        <v>1100000</v>
      </c>
      <c r="C15" s="11">
        <v>0</v>
      </c>
      <c r="D15" s="11">
        <f t="shared" si="0"/>
        <v>1100000</v>
      </c>
      <c r="E15" s="11">
        <v>492081.18</v>
      </c>
      <c r="F15" s="11">
        <v>492081.18</v>
      </c>
      <c r="G15" s="12">
        <f t="shared" si="1"/>
        <v>607918.82000000007</v>
      </c>
      <c r="H15" s="3">
        <v>2300</v>
      </c>
    </row>
    <row r="16" spans="1:8" x14ac:dyDescent="0.2">
      <c r="A16" s="26" t="s">
        <v>69</v>
      </c>
      <c r="B16" s="11">
        <v>106020</v>
      </c>
      <c r="C16" s="11">
        <v>10000</v>
      </c>
      <c r="D16" s="11">
        <f t="shared" si="0"/>
        <v>116020</v>
      </c>
      <c r="E16" s="11">
        <v>47898.84</v>
      </c>
      <c r="F16" s="11">
        <v>47898.84</v>
      </c>
      <c r="G16" s="12">
        <f t="shared" si="1"/>
        <v>68121.16</v>
      </c>
      <c r="H16" s="3">
        <v>2400</v>
      </c>
    </row>
    <row r="17" spans="1:8" x14ac:dyDescent="0.2">
      <c r="A17" s="26" t="s">
        <v>70</v>
      </c>
      <c r="B17" s="11">
        <v>73240</v>
      </c>
      <c r="C17" s="11">
        <v>30000</v>
      </c>
      <c r="D17" s="11">
        <f t="shared" si="0"/>
        <v>103240</v>
      </c>
      <c r="E17" s="11">
        <v>16109.03</v>
      </c>
      <c r="F17" s="11">
        <v>16109.03</v>
      </c>
      <c r="G17" s="12">
        <f t="shared" si="1"/>
        <v>87130.97</v>
      </c>
      <c r="H17" s="3">
        <v>2500</v>
      </c>
    </row>
    <row r="18" spans="1:8" x14ac:dyDescent="0.2">
      <c r="A18" s="26" t="s">
        <v>71</v>
      </c>
      <c r="B18" s="11">
        <v>907200</v>
      </c>
      <c r="C18" s="11">
        <v>4000</v>
      </c>
      <c r="D18" s="11">
        <f t="shared" si="0"/>
        <v>911200</v>
      </c>
      <c r="E18" s="11">
        <v>480817.79</v>
      </c>
      <c r="F18" s="11">
        <v>480817.79</v>
      </c>
      <c r="G18" s="12">
        <f t="shared" si="1"/>
        <v>430382.21</v>
      </c>
      <c r="H18" s="3">
        <v>2600</v>
      </c>
    </row>
    <row r="19" spans="1:8" x14ac:dyDescent="0.2">
      <c r="A19" s="26" t="s">
        <v>72</v>
      </c>
      <c r="B19" s="11">
        <v>271000</v>
      </c>
      <c r="C19" s="11">
        <v>0</v>
      </c>
      <c r="D19" s="11">
        <f t="shared" si="0"/>
        <v>271000</v>
      </c>
      <c r="E19" s="11">
        <v>40600</v>
      </c>
      <c r="F19" s="11">
        <v>40600</v>
      </c>
      <c r="G19" s="12">
        <f t="shared" si="1"/>
        <v>230400</v>
      </c>
      <c r="H19" s="3">
        <v>2700</v>
      </c>
    </row>
    <row r="20" spans="1:8" x14ac:dyDescent="0.2">
      <c r="A20" s="26" t="s">
        <v>73</v>
      </c>
      <c r="B20" s="11">
        <v>0</v>
      </c>
      <c r="C20" s="11">
        <v>0</v>
      </c>
      <c r="D20" s="11">
        <f t="shared" si="0"/>
        <v>0</v>
      </c>
      <c r="E20" s="11">
        <v>0</v>
      </c>
      <c r="F20" s="11">
        <v>0</v>
      </c>
      <c r="G20" s="12">
        <f t="shared" si="1"/>
        <v>0</v>
      </c>
      <c r="H20" s="3">
        <v>2800</v>
      </c>
    </row>
    <row r="21" spans="1:8" x14ac:dyDescent="0.2">
      <c r="A21" s="26" t="s">
        <v>74</v>
      </c>
      <c r="B21" s="11">
        <v>101120</v>
      </c>
      <c r="C21" s="11">
        <v>10000</v>
      </c>
      <c r="D21" s="11">
        <f t="shared" si="0"/>
        <v>111120</v>
      </c>
      <c r="E21" s="11">
        <v>16232.51</v>
      </c>
      <c r="F21" s="11">
        <v>16232.51</v>
      </c>
      <c r="G21" s="12">
        <f t="shared" si="1"/>
        <v>94887.49</v>
      </c>
      <c r="H21" s="3">
        <v>2900</v>
      </c>
    </row>
    <row r="22" spans="1:8" x14ac:dyDescent="0.2">
      <c r="A22" s="27" t="s">
        <v>58</v>
      </c>
      <c r="B22" s="17">
        <f>SUM(B23:B31)</f>
        <v>4360560.62</v>
      </c>
      <c r="C22" s="17">
        <f>SUM(C23:C31)</f>
        <v>249281.47999999998</v>
      </c>
      <c r="D22" s="17">
        <f t="shared" si="0"/>
        <v>4609842.0999999996</v>
      </c>
      <c r="E22" s="17">
        <f>SUM(E23:E31)</f>
        <v>1475639.6700000002</v>
      </c>
      <c r="F22" s="17">
        <f>SUM(F23:F31)</f>
        <v>1412901.87</v>
      </c>
      <c r="G22" s="18">
        <f t="shared" si="1"/>
        <v>3134202.4299999997</v>
      </c>
      <c r="H22" s="4">
        <v>0</v>
      </c>
    </row>
    <row r="23" spans="1:8" x14ac:dyDescent="0.2">
      <c r="A23" s="26" t="s">
        <v>75</v>
      </c>
      <c r="B23" s="11">
        <v>967785.51</v>
      </c>
      <c r="C23" s="11">
        <v>50000</v>
      </c>
      <c r="D23" s="11">
        <f t="shared" si="0"/>
        <v>1017785.51</v>
      </c>
      <c r="E23" s="11">
        <v>294501.36</v>
      </c>
      <c r="F23" s="11">
        <v>294501.36</v>
      </c>
      <c r="G23" s="12">
        <f t="shared" si="1"/>
        <v>723284.15</v>
      </c>
      <c r="H23" s="3">
        <v>3100</v>
      </c>
    </row>
    <row r="24" spans="1:8" x14ac:dyDescent="0.2">
      <c r="A24" s="26" t="s">
        <v>76</v>
      </c>
      <c r="B24" s="11">
        <v>80840</v>
      </c>
      <c r="C24" s="11">
        <v>40000</v>
      </c>
      <c r="D24" s="11">
        <f t="shared" si="0"/>
        <v>120840</v>
      </c>
      <c r="E24" s="11">
        <v>11393.4</v>
      </c>
      <c r="F24" s="11">
        <v>11393.4</v>
      </c>
      <c r="G24" s="12">
        <f t="shared" si="1"/>
        <v>109446.6</v>
      </c>
      <c r="H24" s="3">
        <v>3200</v>
      </c>
    </row>
    <row r="25" spans="1:8" x14ac:dyDescent="0.2">
      <c r="A25" s="26" t="s">
        <v>77</v>
      </c>
      <c r="B25" s="11">
        <v>417760</v>
      </c>
      <c r="C25" s="11">
        <v>12000</v>
      </c>
      <c r="D25" s="11">
        <f t="shared" si="0"/>
        <v>429760</v>
      </c>
      <c r="E25" s="11">
        <v>35960</v>
      </c>
      <c r="F25" s="11">
        <v>35960</v>
      </c>
      <c r="G25" s="12">
        <f t="shared" si="1"/>
        <v>393800</v>
      </c>
      <c r="H25" s="3">
        <v>3300</v>
      </c>
    </row>
    <row r="26" spans="1:8" x14ac:dyDescent="0.2">
      <c r="A26" s="26" t="s">
        <v>78</v>
      </c>
      <c r="B26" s="11">
        <v>297000</v>
      </c>
      <c r="C26" s="11">
        <v>70000</v>
      </c>
      <c r="D26" s="11">
        <f t="shared" si="0"/>
        <v>367000</v>
      </c>
      <c r="E26" s="11">
        <v>136126.25</v>
      </c>
      <c r="F26" s="11">
        <v>136126.25</v>
      </c>
      <c r="G26" s="12">
        <f t="shared" si="1"/>
        <v>230873.75</v>
      </c>
      <c r="H26" s="3">
        <v>3400</v>
      </c>
    </row>
    <row r="27" spans="1:8" x14ac:dyDescent="0.2">
      <c r="A27" s="26" t="s">
        <v>79</v>
      </c>
      <c r="B27" s="11">
        <v>1062868.25</v>
      </c>
      <c r="C27" s="11">
        <v>5000</v>
      </c>
      <c r="D27" s="11">
        <f t="shared" si="0"/>
        <v>1067868.25</v>
      </c>
      <c r="E27" s="11">
        <v>306949.09000000003</v>
      </c>
      <c r="F27" s="11">
        <v>306949.09000000003</v>
      </c>
      <c r="G27" s="12">
        <f t="shared" si="1"/>
        <v>760919.15999999992</v>
      </c>
      <c r="H27" s="3">
        <v>3500</v>
      </c>
    </row>
    <row r="28" spans="1:8" x14ac:dyDescent="0.2">
      <c r="A28" s="26" t="s">
        <v>125</v>
      </c>
      <c r="B28" s="11">
        <v>52000</v>
      </c>
      <c r="C28" s="11">
        <v>0</v>
      </c>
      <c r="D28" s="11">
        <f t="shared" si="0"/>
        <v>52000</v>
      </c>
      <c r="E28" s="11">
        <v>0</v>
      </c>
      <c r="F28" s="11">
        <v>0</v>
      </c>
      <c r="G28" s="12">
        <f t="shared" si="1"/>
        <v>52000</v>
      </c>
      <c r="H28" s="3">
        <v>3600</v>
      </c>
    </row>
    <row r="29" spans="1:8" x14ac:dyDescent="0.2">
      <c r="A29" s="26" t="s">
        <v>80</v>
      </c>
      <c r="B29" s="11">
        <v>56000</v>
      </c>
      <c r="C29" s="11">
        <v>0</v>
      </c>
      <c r="D29" s="11">
        <f t="shared" si="0"/>
        <v>56000</v>
      </c>
      <c r="E29" s="11">
        <v>3733</v>
      </c>
      <c r="F29" s="11">
        <v>3733</v>
      </c>
      <c r="G29" s="12">
        <f t="shared" si="1"/>
        <v>52267</v>
      </c>
      <c r="H29" s="3">
        <v>3700</v>
      </c>
    </row>
    <row r="30" spans="1:8" x14ac:dyDescent="0.2">
      <c r="A30" s="26" t="s">
        <v>81</v>
      </c>
      <c r="B30" s="11">
        <v>660800</v>
      </c>
      <c r="C30" s="11">
        <v>0</v>
      </c>
      <c r="D30" s="11">
        <f t="shared" si="0"/>
        <v>660800</v>
      </c>
      <c r="E30" s="11">
        <v>302227.06</v>
      </c>
      <c r="F30" s="11">
        <v>302227.06</v>
      </c>
      <c r="G30" s="12">
        <f t="shared" si="1"/>
        <v>358572.94</v>
      </c>
      <c r="H30" s="3">
        <v>3800</v>
      </c>
    </row>
    <row r="31" spans="1:8" x14ac:dyDescent="0.2">
      <c r="A31" s="26" t="s">
        <v>18</v>
      </c>
      <c r="B31" s="11">
        <v>765506.86</v>
      </c>
      <c r="C31" s="11">
        <v>72281.48</v>
      </c>
      <c r="D31" s="11">
        <f t="shared" si="0"/>
        <v>837788.34</v>
      </c>
      <c r="E31" s="11">
        <v>384749.51</v>
      </c>
      <c r="F31" s="11">
        <v>322011.71000000002</v>
      </c>
      <c r="G31" s="12">
        <f t="shared" si="1"/>
        <v>453038.82999999996</v>
      </c>
      <c r="H31" s="3">
        <v>3900</v>
      </c>
    </row>
    <row r="32" spans="1:8" x14ac:dyDescent="0.2">
      <c r="A32" s="27" t="s">
        <v>117</v>
      </c>
      <c r="B32" s="17">
        <f>SUM(B33:B41)</f>
        <v>2571117.81</v>
      </c>
      <c r="C32" s="17">
        <f>SUM(C33:C41)</f>
        <v>200883.9</v>
      </c>
      <c r="D32" s="17">
        <f t="shared" si="0"/>
        <v>2772001.71</v>
      </c>
      <c r="E32" s="17">
        <f>SUM(E33:E41)</f>
        <v>1084052.5900000001</v>
      </c>
      <c r="F32" s="17">
        <f>SUM(F33:F41)</f>
        <v>1084052.5900000001</v>
      </c>
      <c r="G32" s="18">
        <f t="shared" si="1"/>
        <v>1687949.1199999999</v>
      </c>
      <c r="H32" s="4">
        <v>0</v>
      </c>
    </row>
    <row r="33" spans="1:8" x14ac:dyDescent="0.2">
      <c r="A33" s="26" t="s">
        <v>82</v>
      </c>
      <c r="B33" s="11">
        <v>0</v>
      </c>
      <c r="C33" s="11">
        <v>0</v>
      </c>
      <c r="D33" s="11">
        <f t="shared" si="0"/>
        <v>0</v>
      </c>
      <c r="E33" s="11">
        <v>0</v>
      </c>
      <c r="F33" s="11">
        <v>0</v>
      </c>
      <c r="G33" s="12">
        <f t="shared" si="1"/>
        <v>0</v>
      </c>
      <c r="H33" s="3">
        <v>4100</v>
      </c>
    </row>
    <row r="34" spans="1:8" x14ac:dyDescent="0.2">
      <c r="A34" s="26" t="s">
        <v>83</v>
      </c>
      <c r="B34" s="11">
        <v>0</v>
      </c>
      <c r="C34" s="11">
        <v>0</v>
      </c>
      <c r="D34" s="11">
        <f t="shared" si="0"/>
        <v>0</v>
      </c>
      <c r="E34" s="11">
        <v>0</v>
      </c>
      <c r="F34" s="11">
        <v>0</v>
      </c>
      <c r="G34" s="12">
        <f t="shared" si="1"/>
        <v>0</v>
      </c>
      <c r="H34" s="3">
        <v>4200</v>
      </c>
    </row>
    <row r="35" spans="1:8" x14ac:dyDescent="0.2">
      <c r="A35" s="26" t="s">
        <v>84</v>
      </c>
      <c r="B35" s="11">
        <v>0</v>
      </c>
      <c r="C35" s="11">
        <v>0</v>
      </c>
      <c r="D35" s="11">
        <f t="shared" si="0"/>
        <v>0</v>
      </c>
      <c r="E35" s="11">
        <v>0</v>
      </c>
      <c r="F35" s="11">
        <v>0</v>
      </c>
      <c r="G35" s="12">
        <f t="shared" si="1"/>
        <v>0</v>
      </c>
      <c r="H35" s="3">
        <v>4300</v>
      </c>
    </row>
    <row r="36" spans="1:8" x14ac:dyDescent="0.2">
      <c r="A36" s="26" t="s">
        <v>85</v>
      </c>
      <c r="B36" s="11">
        <v>2100468.25</v>
      </c>
      <c r="C36" s="11">
        <v>0</v>
      </c>
      <c r="D36" s="11">
        <f t="shared" si="0"/>
        <v>2100468.25</v>
      </c>
      <c r="E36" s="11">
        <v>764378.29</v>
      </c>
      <c r="F36" s="11">
        <v>764378.29</v>
      </c>
      <c r="G36" s="12">
        <f t="shared" si="1"/>
        <v>1336089.96</v>
      </c>
      <c r="H36" s="3">
        <v>4400</v>
      </c>
    </row>
    <row r="37" spans="1:8" x14ac:dyDescent="0.2">
      <c r="A37" s="26" t="s">
        <v>39</v>
      </c>
      <c r="B37" s="11">
        <v>470649.56</v>
      </c>
      <c r="C37" s="11">
        <v>200883.9</v>
      </c>
      <c r="D37" s="11">
        <f t="shared" si="0"/>
        <v>671533.46</v>
      </c>
      <c r="E37" s="11">
        <v>319674.3</v>
      </c>
      <c r="F37" s="11">
        <v>319674.3</v>
      </c>
      <c r="G37" s="12">
        <f t="shared" si="1"/>
        <v>351859.16</v>
      </c>
      <c r="H37" s="3">
        <v>4500</v>
      </c>
    </row>
    <row r="38" spans="1:8" x14ac:dyDescent="0.2">
      <c r="A38" s="26" t="s">
        <v>86</v>
      </c>
      <c r="B38" s="11">
        <v>0</v>
      </c>
      <c r="C38" s="11">
        <v>0</v>
      </c>
      <c r="D38" s="11">
        <f t="shared" si="0"/>
        <v>0</v>
      </c>
      <c r="E38" s="11">
        <v>0</v>
      </c>
      <c r="F38" s="11">
        <v>0</v>
      </c>
      <c r="G38" s="12">
        <f t="shared" si="1"/>
        <v>0</v>
      </c>
      <c r="H38" s="3">
        <v>4600</v>
      </c>
    </row>
    <row r="39" spans="1:8" x14ac:dyDescent="0.2">
      <c r="A39" s="26" t="s">
        <v>87</v>
      </c>
      <c r="B39" s="11">
        <v>0</v>
      </c>
      <c r="C39" s="11">
        <v>0</v>
      </c>
      <c r="D39" s="11">
        <f t="shared" si="0"/>
        <v>0</v>
      </c>
      <c r="E39" s="11">
        <v>0</v>
      </c>
      <c r="F39" s="11">
        <v>0</v>
      </c>
      <c r="G39" s="12">
        <f t="shared" si="1"/>
        <v>0</v>
      </c>
      <c r="H39" s="3">
        <v>4700</v>
      </c>
    </row>
    <row r="40" spans="1:8" x14ac:dyDescent="0.2">
      <c r="A40" s="26" t="s">
        <v>35</v>
      </c>
      <c r="B40" s="11">
        <v>0</v>
      </c>
      <c r="C40" s="11">
        <v>0</v>
      </c>
      <c r="D40" s="11">
        <f t="shared" si="0"/>
        <v>0</v>
      </c>
      <c r="E40" s="11">
        <v>0</v>
      </c>
      <c r="F40" s="11">
        <v>0</v>
      </c>
      <c r="G40" s="12">
        <f t="shared" si="1"/>
        <v>0</v>
      </c>
      <c r="H40" s="3">
        <v>4800</v>
      </c>
    </row>
    <row r="41" spans="1:8" x14ac:dyDescent="0.2">
      <c r="A41" s="26" t="s">
        <v>88</v>
      </c>
      <c r="B41" s="11">
        <v>0</v>
      </c>
      <c r="C41" s="11">
        <v>0</v>
      </c>
      <c r="D41" s="11">
        <f t="shared" si="0"/>
        <v>0</v>
      </c>
      <c r="E41" s="11">
        <v>0</v>
      </c>
      <c r="F41" s="11">
        <v>0</v>
      </c>
      <c r="G41" s="12">
        <f t="shared" si="1"/>
        <v>0</v>
      </c>
      <c r="H41" s="3">
        <v>4900</v>
      </c>
    </row>
    <row r="42" spans="1:8" x14ac:dyDescent="0.2">
      <c r="A42" s="27" t="s">
        <v>118</v>
      </c>
      <c r="B42" s="17">
        <f>SUM(B43:B51)</f>
        <v>15000</v>
      </c>
      <c r="C42" s="17">
        <f>SUM(C43:C51)</f>
        <v>1405000</v>
      </c>
      <c r="D42" s="17">
        <f t="shared" si="0"/>
        <v>1420000</v>
      </c>
      <c r="E42" s="17">
        <f>SUM(E43:E51)</f>
        <v>1396899</v>
      </c>
      <c r="F42" s="17">
        <f>SUM(F43:F51)</f>
        <v>1396899</v>
      </c>
      <c r="G42" s="18">
        <f t="shared" si="1"/>
        <v>23101</v>
      </c>
      <c r="H42" s="4">
        <v>0</v>
      </c>
    </row>
    <row r="43" spans="1:8" x14ac:dyDescent="0.2">
      <c r="A43" s="28" t="s">
        <v>89</v>
      </c>
      <c r="B43" s="11">
        <v>15000</v>
      </c>
      <c r="C43" s="11">
        <v>20000</v>
      </c>
      <c r="D43" s="11">
        <f t="shared" si="0"/>
        <v>35000</v>
      </c>
      <c r="E43" s="11">
        <v>24899</v>
      </c>
      <c r="F43" s="11">
        <v>24899</v>
      </c>
      <c r="G43" s="12">
        <f t="shared" si="1"/>
        <v>10101</v>
      </c>
      <c r="H43" s="3">
        <v>5100</v>
      </c>
    </row>
    <row r="44" spans="1:8" x14ac:dyDescent="0.2">
      <c r="A44" s="26" t="s">
        <v>90</v>
      </c>
      <c r="B44" s="11">
        <v>0</v>
      </c>
      <c r="C44" s="11">
        <v>0</v>
      </c>
      <c r="D44" s="11">
        <f t="shared" si="0"/>
        <v>0</v>
      </c>
      <c r="E44" s="11">
        <v>0</v>
      </c>
      <c r="F44" s="11">
        <v>0</v>
      </c>
      <c r="G44" s="12">
        <f t="shared" si="1"/>
        <v>0</v>
      </c>
      <c r="H44" s="3">
        <v>5200</v>
      </c>
    </row>
    <row r="45" spans="1:8" x14ac:dyDescent="0.2">
      <c r="A45" s="26" t="s">
        <v>91</v>
      </c>
      <c r="B45" s="11">
        <v>0</v>
      </c>
      <c r="C45" s="11">
        <v>0</v>
      </c>
      <c r="D45" s="11">
        <f t="shared" si="0"/>
        <v>0</v>
      </c>
      <c r="E45" s="11">
        <v>0</v>
      </c>
      <c r="F45" s="11">
        <v>0</v>
      </c>
      <c r="G45" s="12">
        <f t="shared" si="1"/>
        <v>0</v>
      </c>
      <c r="H45" s="3">
        <v>5300</v>
      </c>
    </row>
    <row r="46" spans="1:8" x14ac:dyDescent="0.2">
      <c r="A46" s="26" t="s">
        <v>92</v>
      </c>
      <c r="B46" s="11">
        <v>0</v>
      </c>
      <c r="C46" s="11">
        <v>1385000</v>
      </c>
      <c r="D46" s="11">
        <f t="shared" si="0"/>
        <v>1385000</v>
      </c>
      <c r="E46" s="11">
        <v>1372000</v>
      </c>
      <c r="F46" s="11">
        <v>1372000</v>
      </c>
      <c r="G46" s="12">
        <f t="shared" si="1"/>
        <v>13000</v>
      </c>
      <c r="H46" s="3">
        <v>5400</v>
      </c>
    </row>
    <row r="47" spans="1:8" x14ac:dyDescent="0.2">
      <c r="A47" s="26" t="s">
        <v>93</v>
      </c>
      <c r="B47" s="11">
        <v>0</v>
      </c>
      <c r="C47" s="11">
        <v>0</v>
      </c>
      <c r="D47" s="11">
        <f t="shared" si="0"/>
        <v>0</v>
      </c>
      <c r="E47" s="11">
        <v>0</v>
      </c>
      <c r="F47" s="11">
        <v>0</v>
      </c>
      <c r="G47" s="12">
        <f t="shared" si="1"/>
        <v>0</v>
      </c>
      <c r="H47" s="3">
        <v>5500</v>
      </c>
    </row>
    <row r="48" spans="1:8" x14ac:dyDescent="0.2">
      <c r="A48" s="26" t="s">
        <v>94</v>
      </c>
      <c r="B48" s="11">
        <v>0</v>
      </c>
      <c r="C48" s="11">
        <v>0</v>
      </c>
      <c r="D48" s="11">
        <f t="shared" si="0"/>
        <v>0</v>
      </c>
      <c r="E48" s="11">
        <v>0</v>
      </c>
      <c r="F48" s="11">
        <v>0</v>
      </c>
      <c r="G48" s="12">
        <f t="shared" si="1"/>
        <v>0</v>
      </c>
      <c r="H48" s="3">
        <v>5600</v>
      </c>
    </row>
    <row r="49" spans="1:8" x14ac:dyDescent="0.2">
      <c r="A49" s="26" t="s">
        <v>95</v>
      </c>
      <c r="B49" s="11">
        <v>0</v>
      </c>
      <c r="C49" s="11">
        <v>0</v>
      </c>
      <c r="D49" s="11">
        <f t="shared" si="0"/>
        <v>0</v>
      </c>
      <c r="E49" s="11">
        <v>0</v>
      </c>
      <c r="F49" s="11">
        <v>0</v>
      </c>
      <c r="G49" s="12">
        <f t="shared" si="1"/>
        <v>0</v>
      </c>
      <c r="H49" s="3">
        <v>5700</v>
      </c>
    </row>
    <row r="50" spans="1:8" x14ac:dyDescent="0.2">
      <c r="A50" s="26" t="s">
        <v>96</v>
      </c>
      <c r="B50" s="11">
        <v>0</v>
      </c>
      <c r="C50" s="11">
        <v>0</v>
      </c>
      <c r="D50" s="11">
        <f t="shared" si="0"/>
        <v>0</v>
      </c>
      <c r="E50" s="11">
        <v>0</v>
      </c>
      <c r="F50" s="11">
        <v>0</v>
      </c>
      <c r="G50" s="12">
        <f t="shared" si="1"/>
        <v>0</v>
      </c>
      <c r="H50" s="3">
        <v>5800</v>
      </c>
    </row>
    <row r="51" spans="1:8" x14ac:dyDescent="0.2">
      <c r="A51" s="26" t="s">
        <v>97</v>
      </c>
      <c r="B51" s="11">
        <v>0</v>
      </c>
      <c r="C51" s="11">
        <v>0</v>
      </c>
      <c r="D51" s="11">
        <f t="shared" si="0"/>
        <v>0</v>
      </c>
      <c r="E51" s="11">
        <v>0</v>
      </c>
      <c r="F51" s="11">
        <v>0</v>
      </c>
      <c r="G51" s="12">
        <f t="shared" si="1"/>
        <v>0</v>
      </c>
      <c r="H51" s="3">
        <v>5900</v>
      </c>
    </row>
    <row r="52" spans="1:8" x14ac:dyDescent="0.2">
      <c r="A52" s="27" t="s">
        <v>59</v>
      </c>
      <c r="B52" s="17">
        <f>SUM(B53:B55)</f>
        <v>0</v>
      </c>
      <c r="C52" s="17">
        <f>SUM(C53:C55)</f>
        <v>0</v>
      </c>
      <c r="D52" s="17">
        <f t="shared" si="0"/>
        <v>0</v>
      </c>
      <c r="E52" s="17">
        <f>SUM(E53:E55)</f>
        <v>0</v>
      </c>
      <c r="F52" s="17">
        <f>SUM(F53:F55)</f>
        <v>0</v>
      </c>
      <c r="G52" s="18">
        <f t="shared" si="1"/>
        <v>0</v>
      </c>
      <c r="H52" s="4">
        <v>0</v>
      </c>
    </row>
    <row r="53" spans="1:8" x14ac:dyDescent="0.2">
      <c r="A53" s="26" t="s">
        <v>98</v>
      </c>
      <c r="B53" s="11">
        <v>0</v>
      </c>
      <c r="C53" s="11">
        <v>0</v>
      </c>
      <c r="D53" s="11">
        <f t="shared" si="0"/>
        <v>0</v>
      </c>
      <c r="E53" s="11">
        <v>0</v>
      </c>
      <c r="F53" s="11">
        <v>0</v>
      </c>
      <c r="G53" s="12">
        <f t="shared" si="1"/>
        <v>0</v>
      </c>
      <c r="H53" s="3">
        <v>6100</v>
      </c>
    </row>
    <row r="54" spans="1:8" x14ac:dyDescent="0.2">
      <c r="A54" s="26" t="s">
        <v>99</v>
      </c>
      <c r="B54" s="11">
        <v>0</v>
      </c>
      <c r="C54" s="11">
        <v>0</v>
      </c>
      <c r="D54" s="11">
        <f t="shared" si="0"/>
        <v>0</v>
      </c>
      <c r="E54" s="11">
        <v>0</v>
      </c>
      <c r="F54" s="11">
        <v>0</v>
      </c>
      <c r="G54" s="12">
        <f t="shared" si="1"/>
        <v>0</v>
      </c>
      <c r="H54" s="3">
        <v>6200</v>
      </c>
    </row>
    <row r="55" spans="1:8" x14ac:dyDescent="0.2">
      <c r="A55" s="26" t="s">
        <v>100</v>
      </c>
      <c r="B55" s="11">
        <v>0</v>
      </c>
      <c r="C55" s="11">
        <v>0</v>
      </c>
      <c r="D55" s="11">
        <f t="shared" si="0"/>
        <v>0</v>
      </c>
      <c r="E55" s="11">
        <v>0</v>
      </c>
      <c r="F55" s="11">
        <v>0</v>
      </c>
      <c r="G55" s="12">
        <f t="shared" si="1"/>
        <v>0</v>
      </c>
      <c r="H55" s="3">
        <v>6300</v>
      </c>
    </row>
    <row r="56" spans="1:8" x14ac:dyDescent="0.2">
      <c r="A56" s="27" t="s">
        <v>119</v>
      </c>
      <c r="B56" s="17">
        <f>SUM(B57:B63)</f>
        <v>400000</v>
      </c>
      <c r="C56" s="17">
        <f>SUM(C57:C63)</f>
        <v>-10000</v>
      </c>
      <c r="D56" s="17">
        <f t="shared" si="0"/>
        <v>390000</v>
      </c>
      <c r="E56" s="17">
        <f>SUM(E57:E63)</f>
        <v>0</v>
      </c>
      <c r="F56" s="17">
        <f>SUM(F57:F63)</f>
        <v>0</v>
      </c>
      <c r="G56" s="18">
        <f t="shared" si="1"/>
        <v>390000</v>
      </c>
      <c r="H56" s="4">
        <v>0</v>
      </c>
    </row>
    <row r="57" spans="1:8" x14ac:dyDescent="0.2">
      <c r="A57" s="26" t="s">
        <v>126</v>
      </c>
      <c r="B57" s="11">
        <v>0</v>
      </c>
      <c r="C57" s="11">
        <v>0</v>
      </c>
      <c r="D57" s="11">
        <f t="shared" si="0"/>
        <v>0</v>
      </c>
      <c r="E57" s="11">
        <v>0</v>
      </c>
      <c r="F57" s="11">
        <v>0</v>
      </c>
      <c r="G57" s="12">
        <f t="shared" si="1"/>
        <v>0</v>
      </c>
      <c r="H57" s="3">
        <v>7100</v>
      </c>
    </row>
    <row r="58" spans="1:8" x14ac:dyDescent="0.2">
      <c r="A58" s="26" t="s">
        <v>101</v>
      </c>
      <c r="B58" s="11">
        <v>0</v>
      </c>
      <c r="C58" s="11">
        <v>0</v>
      </c>
      <c r="D58" s="11">
        <f t="shared" si="0"/>
        <v>0</v>
      </c>
      <c r="E58" s="11">
        <v>0</v>
      </c>
      <c r="F58" s="11">
        <v>0</v>
      </c>
      <c r="G58" s="12">
        <f t="shared" si="1"/>
        <v>0</v>
      </c>
      <c r="H58" s="3">
        <v>7200</v>
      </c>
    </row>
    <row r="59" spans="1:8" x14ac:dyDescent="0.2">
      <c r="A59" s="26" t="s">
        <v>102</v>
      </c>
      <c r="B59" s="11">
        <v>0</v>
      </c>
      <c r="C59" s="11">
        <v>0</v>
      </c>
      <c r="D59" s="11">
        <f t="shared" si="0"/>
        <v>0</v>
      </c>
      <c r="E59" s="11">
        <v>0</v>
      </c>
      <c r="F59" s="11">
        <v>0</v>
      </c>
      <c r="G59" s="12">
        <f t="shared" si="1"/>
        <v>0</v>
      </c>
      <c r="H59" s="3">
        <v>7300</v>
      </c>
    </row>
    <row r="60" spans="1:8" x14ac:dyDescent="0.2">
      <c r="A60" s="26" t="s">
        <v>103</v>
      </c>
      <c r="B60" s="11">
        <v>0</v>
      </c>
      <c r="C60" s="11">
        <v>0</v>
      </c>
      <c r="D60" s="11">
        <f t="shared" si="0"/>
        <v>0</v>
      </c>
      <c r="E60" s="11">
        <v>0</v>
      </c>
      <c r="F60" s="11">
        <v>0</v>
      </c>
      <c r="G60" s="12">
        <f t="shared" si="1"/>
        <v>0</v>
      </c>
      <c r="H60" s="3">
        <v>7400</v>
      </c>
    </row>
    <row r="61" spans="1:8" x14ac:dyDescent="0.2">
      <c r="A61" s="26" t="s">
        <v>104</v>
      </c>
      <c r="B61" s="11">
        <v>0</v>
      </c>
      <c r="C61" s="11">
        <v>0</v>
      </c>
      <c r="D61" s="11">
        <f t="shared" si="0"/>
        <v>0</v>
      </c>
      <c r="E61" s="11">
        <v>0</v>
      </c>
      <c r="F61" s="11">
        <v>0</v>
      </c>
      <c r="G61" s="12">
        <f t="shared" si="1"/>
        <v>0</v>
      </c>
      <c r="H61" s="3">
        <v>7500</v>
      </c>
    </row>
    <row r="62" spans="1:8" x14ac:dyDescent="0.2">
      <c r="A62" s="26" t="s">
        <v>105</v>
      </c>
      <c r="B62" s="11">
        <v>0</v>
      </c>
      <c r="C62" s="11">
        <v>0</v>
      </c>
      <c r="D62" s="11">
        <f t="shared" si="0"/>
        <v>0</v>
      </c>
      <c r="E62" s="11">
        <v>0</v>
      </c>
      <c r="F62" s="11">
        <v>0</v>
      </c>
      <c r="G62" s="12">
        <f t="shared" si="1"/>
        <v>0</v>
      </c>
      <c r="H62" s="3">
        <v>7600</v>
      </c>
    </row>
    <row r="63" spans="1:8" x14ac:dyDescent="0.2">
      <c r="A63" s="26" t="s">
        <v>106</v>
      </c>
      <c r="B63" s="11">
        <v>400000</v>
      </c>
      <c r="C63" s="11">
        <v>-10000</v>
      </c>
      <c r="D63" s="11">
        <f t="shared" si="0"/>
        <v>390000</v>
      </c>
      <c r="E63" s="11">
        <v>0</v>
      </c>
      <c r="F63" s="11">
        <v>0</v>
      </c>
      <c r="G63" s="12">
        <f t="shared" si="1"/>
        <v>390000</v>
      </c>
      <c r="H63" s="3">
        <v>7900</v>
      </c>
    </row>
    <row r="64" spans="1:8" x14ac:dyDescent="0.2">
      <c r="A64" s="27" t="s">
        <v>120</v>
      </c>
      <c r="B64" s="17">
        <f>SUM(B65:B67)</f>
        <v>0</v>
      </c>
      <c r="C64" s="17">
        <f>SUM(C65:C67)</f>
        <v>0</v>
      </c>
      <c r="D64" s="17">
        <f t="shared" si="0"/>
        <v>0</v>
      </c>
      <c r="E64" s="17">
        <f>SUM(E65:E67)</f>
        <v>0</v>
      </c>
      <c r="F64" s="17">
        <f>SUM(F65:F67)</f>
        <v>0</v>
      </c>
      <c r="G64" s="18">
        <f t="shared" si="1"/>
        <v>0</v>
      </c>
      <c r="H64" s="4">
        <v>0</v>
      </c>
    </row>
    <row r="65" spans="1:8" x14ac:dyDescent="0.2">
      <c r="A65" s="26" t="s">
        <v>36</v>
      </c>
      <c r="B65" s="11">
        <v>0</v>
      </c>
      <c r="C65" s="11">
        <v>0</v>
      </c>
      <c r="D65" s="11">
        <f t="shared" si="0"/>
        <v>0</v>
      </c>
      <c r="E65" s="11">
        <v>0</v>
      </c>
      <c r="F65" s="11">
        <v>0</v>
      </c>
      <c r="G65" s="12">
        <f t="shared" si="1"/>
        <v>0</v>
      </c>
      <c r="H65" s="3">
        <v>8100</v>
      </c>
    </row>
    <row r="66" spans="1:8" x14ac:dyDescent="0.2">
      <c r="A66" s="26" t="s">
        <v>37</v>
      </c>
      <c r="B66" s="11">
        <v>0</v>
      </c>
      <c r="C66" s="11">
        <v>0</v>
      </c>
      <c r="D66" s="11">
        <f t="shared" si="0"/>
        <v>0</v>
      </c>
      <c r="E66" s="11">
        <v>0</v>
      </c>
      <c r="F66" s="11">
        <v>0</v>
      </c>
      <c r="G66" s="12">
        <f t="shared" si="1"/>
        <v>0</v>
      </c>
      <c r="H66" s="3">
        <v>8300</v>
      </c>
    </row>
    <row r="67" spans="1:8" x14ac:dyDescent="0.2">
      <c r="A67" s="26" t="s">
        <v>38</v>
      </c>
      <c r="B67" s="11">
        <v>0</v>
      </c>
      <c r="C67" s="11">
        <v>0</v>
      </c>
      <c r="D67" s="11">
        <f t="shared" si="0"/>
        <v>0</v>
      </c>
      <c r="E67" s="11">
        <v>0</v>
      </c>
      <c r="F67" s="11">
        <v>0</v>
      </c>
      <c r="G67" s="12">
        <f t="shared" si="1"/>
        <v>0</v>
      </c>
      <c r="H67" s="3">
        <v>8500</v>
      </c>
    </row>
    <row r="68" spans="1:8" x14ac:dyDescent="0.2">
      <c r="A68" s="27" t="s">
        <v>60</v>
      </c>
      <c r="B68" s="17">
        <f>SUM(B69:B75)</f>
        <v>0</v>
      </c>
      <c r="C68" s="17">
        <f>SUM(C69:C75)</f>
        <v>0</v>
      </c>
      <c r="D68" s="17">
        <f t="shared" si="0"/>
        <v>0</v>
      </c>
      <c r="E68" s="17">
        <f>SUM(E69:E75)</f>
        <v>0</v>
      </c>
      <c r="F68" s="17">
        <f>SUM(F69:F75)</f>
        <v>0</v>
      </c>
      <c r="G68" s="18">
        <f t="shared" si="1"/>
        <v>0</v>
      </c>
      <c r="H68" s="4">
        <v>0</v>
      </c>
    </row>
    <row r="69" spans="1:8" x14ac:dyDescent="0.2">
      <c r="A69" s="26" t="s">
        <v>107</v>
      </c>
      <c r="B69" s="11">
        <v>0</v>
      </c>
      <c r="C69" s="11">
        <v>0</v>
      </c>
      <c r="D69" s="11">
        <f t="shared" ref="D69:D75" si="2">B69+C69</f>
        <v>0</v>
      </c>
      <c r="E69" s="11">
        <v>0</v>
      </c>
      <c r="F69" s="11">
        <v>0</v>
      </c>
      <c r="G69" s="12">
        <f t="shared" ref="G69:G75" si="3">D69-E69</f>
        <v>0</v>
      </c>
      <c r="H69" s="3">
        <v>9100</v>
      </c>
    </row>
    <row r="70" spans="1:8" x14ac:dyDescent="0.2">
      <c r="A70" s="26" t="s">
        <v>108</v>
      </c>
      <c r="B70" s="11">
        <v>0</v>
      </c>
      <c r="C70" s="11">
        <v>0</v>
      </c>
      <c r="D70" s="11">
        <f t="shared" si="2"/>
        <v>0</v>
      </c>
      <c r="E70" s="11">
        <v>0</v>
      </c>
      <c r="F70" s="11">
        <v>0</v>
      </c>
      <c r="G70" s="12">
        <f t="shared" si="3"/>
        <v>0</v>
      </c>
      <c r="H70" s="3">
        <v>9200</v>
      </c>
    </row>
    <row r="71" spans="1:8" x14ac:dyDescent="0.2">
      <c r="A71" s="26" t="s">
        <v>109</v>
      </c>
      <c r="B71" s="11">
        <v>0</v>
      </c>
      <c r="C71" s="11">
        <v>0</v>
      </c>
      <c r="D71" s="11">
        <f t="shared" si="2"/>
        <v>0</v>
      </c>
      <c r="E71" s="11">
        <v>0</v>
      </c>
      <c r="F71" s="11">
        <v>0</v>
      </c>
      <c r="G71" s="12">
        <f t="shared" si="3"/>
        <v>0</v>
      </c>
      <c r="H71" s="3">
        <v>9300</v>
      </c>
    </row>
    <row r="72" spans="1:8" x14ac:dyDescent="0.2">
      <c r="A72" s="26" t="s">
        <v>110</v>
      </c>
      <c r="B72" s="11">
        <v>0</v>
      </c>
      <c r="C72" s="11">
        <v>0</v>
      </c>
      <c r="D72" s="11">
        <f t="shared" si="2"/>
        <v>0</v>
      </c>
      <c r="E72" s="11">
        <v>0</v>
      </c>
      <c r="F72" s="11">
        <v>0</v>
      </c>
      <c r="G72" s="12">
        <f t="shared" si="3"/>
        <v>0</v>
      </c>
      <c r="H72" s="3">
        <v>9400</v>
      </c>
    </row>
    <row r="73" spans="1:8" x14ac:dyDescent="0.2">
      <c r="A73" s="26" t="s">
        <v>111</v>
      </c>
      <c r="B73" s="11">
        <v>0</v>
      </c>
      <c r="C73" s="11">
        <v>0</v>
      </c>
      <c r="D73" s="11">
        <f t="shared" si="2"/>
        <v>0</v>
      </c>
      <c r="E73" s="11">
        <v>0</v>
      </c>
      <c r="F73" s="11">
        <v>0</v>
      </c>
      <c r="G73" s="12">
        <f t="shared" si="3"/>
        <v>0</v>
      </c>
      <c r="H73" s="3">
        <v>9500</v>
      </c>
    </row>
    <row r="74" spans="1:8" x14ac:dyDescent="0.2">
      <c r="A74" s="26" t="s">
        <v>112</v>
      </c>
      <c r="B74" s="11">
        <v>0</v>
      </c>
      <c r="C74" s="11">
        <v>0</v>
      </c>
      <c r="D74" s="11">
        <f t="shared" si="2"/>
        <v>0</v>
      </c>
      <c r="E74" s="11">
        <v>0</v>
      </c>
      <c r="F74" s="11">
        <v>0</v>
      </c>
      <c r="G74" s="12">
        <f t="shared" si="3"/>
        <v>0</v>
      </c>
      <c r="H74" s="3">
        <v>9600</v>
      </c>
    </row>
    <row r="75" spans="1:8" x14ac:dyDescent="0.2">
      <c r="A75" s="29" t="s">
        <v>113</v>
      </c>
      <c r="B75" s="13">
        <v>0</v>
      </c>
      <c r="C75" s="13">
        <v>0</v>
      </c>
      <c r="D75" s="13">
        <f t="shared" si="2"/>
        <v>0</v>
      </c>
      <c r="E75" s="13">
        <v>0</v>
      </c>
      <c r="F75" s="13">
        <v>0</v>
      </c>
      <c r="G75" s="14">
        <f t="shared" si="3"/>
        <v>0</v>
      </c>
      <c r="H75" s="3">
        <v>9900</v>
      </c>
    </row>
    <row r="76" spans="1:8" x14ac:dyDescent="0.2">
      <c r="A76" s="30" t="s">
        <v>121</v>
      </c>
      <c r="B76" s="8">
        <f t="shared" ref="B76:G76" si="4">SUM(B4+B12+B22+B32+B42+B52+B56+B64+B68)</f>
        <v>41114903.100000001</v>
      </c>
      <c r="C76" s="8">
        <f t="shared" si="4"/>
        <v>10505225.560000001</v>
      </c>
      <c r="D76" s="8">
        <f t="shared" si="4"/>
        <v>51620128.660000004</v>
      </c>
      <c r="E76" s="8">
        <f t="shared" si="4"/>
        <v>21360982.810000002</v>
      </c>
      <c r="F76" s="8">
        <f t="shared" si="4"/>
        <v>21298245.010000002</v>
      </c>
      <c r="G76" s="8">
        <f t="shared" si="4"/>
        <v>30259145.850000001</v>
      </c>
    </row>
    <row r="77" spans="1:8" x14ac:dyDescent="0.2">
      <c r="A77" s="1" t="s">
        <v>144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39370078740157483" right="0.39370078740157483" top="0.39370078740157483" bottom="0.39370078740157483" header="0.31496062992125984" footer="0.31496062992125984"/>
  <pageSetup scale="85" orientation="landscape" r:id="rId1"/>
  <rowBreaks count="1" manualBreakCount="1">
    <brk id="55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66" customHeight="1" x14ac:dyDescent="0.2">
      <c r="A1" s="51" t="s">
        <v>143</v>
      </c>
      <c r="B1" s="52"/>
      <c r="C1" s="52"/>
      <c r="D1" s="52"/>
      <c r="E1" s="52"/>
      <c r="F1" s="52"/>
      <c r="G1" s="53"/>
    </row>
    <row r="2" spans="1:7" x14ac:dyDescent="0.2">
      <c r="A2" s="19"/>
      <c r="B2" s="51" t="s">
        <v>56</v>
      </c>
      <c r="C2" s="52"/>
      <c r="D2" s="52"/>
      <c r="E2" s="52"/>
      <c r="F2" s="53"/>
      <c r="G2" s="45" t="s">
        <v>55</v>
      </c>
    </row>
    <row r="3" spans="1:7" ht="24.95" customHeight="1" x14ac:dyDescent="0.2">
      <c r="A3" s="20" t="s">
        <v>50</v>
      </c>
      <c r="B3" s="5" t="s">
        <v>51</v>
      </c>
      <c r="C3" s="5" t="s">
        <v>114</v>
      </c>
      <c r="D3" s="5" t="s">
        <v>52</v>
      </c>
      <c r="E3" s="5" t="s">
        <v>53</v>
      </c>
      <c r="F3" s="5" t="s">
        <v>54</v>
      </c>
      <c r="G3" s="50"/>
    </row>
    <row r="4" spans="1:7" x14ac:dyDescent="0.2">
      <c r="A4" s="21"/>
      <c r="B4" s="15"/>
      <c r="C4" s="15"/>
      <c r="D4" s="15"/>
      <c r="E4" s="15"/>
      <c r="F4" s="15"/>
      <c r="G4" s="16"/>
    </row>
    <row r="5" spans="1:7" x14ac:dyDescent="0.2">
      <c r="A5" s="22" t="s">
        <v>15</v>
      </c>
      <c r="B5" s="17">
        <f t="shared" ref="B5:G5" si="0">SUM(B6:B13)</f>
        <v>8729855.25</v>
      </c>
      <c r="C5" s="17">
        <f t="shared" si="0"/>
        <v>1747843.73</v>
      </c>
      <c r="D5" s="17">
        <f t="shared" si="0"/>
        <v>10477698.98</v>
      </c>
      <c r="E5" s="17">
        <f t="shared" si="0"/>
        <v>4514258.6900000004</v>
      </c>
      <c r="F5" s="17">
        <f t="shared" si="0"/>
        <v>4500006.58</v>
      </c>
      <c r="G5" s="18">
        <f t="shared" si="0"/>
        <v>5963440.29</v>
      </c>
    </row>
    <row r="6" spans="1:7" x14ac:dyDescent="0.2">
      <c r="A6" s="23" t="s">
        <v>40</v>
      </c>
      <c r="B6" s="11">
        <v>0</v>
      </c>
      <c r="C6" s="11">
        <v>0</v>
      </c>
      <c r="D6" s="11">
        <f>B6+C6</f>
        <v>0</v>
      </c>
      <c r="E6" s="11">
        <v>0</v>
      </c>
      <c r="F6" s="11">
        <v>0</v>
      </c>
      <c r="G6" s="12">
        <f>D6-E6</f>
        <v>0</v>
      </c>
    </row>
    <row r="7" spans="1:7" x14ac:dyDescent="0.2">
      <c r="A7" s="23" t="s">
        <v>16</v>
      </c>
      <c r="B7" s="11">
        <v>0</v>
      </c>
      <c r="C7" s="11">
        <v>0</v>
      </c>
      <c r="D7" s="11">
        <f t="shared" ref="D7:D13" si="1">B7+C7</f>
        <v>0</v>
      </c>
      <c r="E7" s="11">
        <v>0</v>
      </c>
      <c r="F7" s="11">
        <v>0</v>
      </c>
      <c r="G7" s="12">
        <f t="shared" ref="G7:G13" si="2">D7-E7</f>
        <v>0</v>
      </c>
    </row>
    <row r="8" spans="1:7" x14ac:dyDescent="0.2">
      <c r="A8" s="23" t="s">
        <v>115</v>
      </c>
      <c r="B8" s="11">
        <v>0</v>
      </c>
      <c r="C8" s="11">
        <v>0</v>
      </c>
      <c r="D8" s="11">
        <f t="shared" si="1"/>
        <v>0</v>
      </c>
      <c r="E8" s="11">
        <v>0</v>
      </c>
      <c r="F8" s="11">
        <v>0</v>
      </c>
      <c r="G8" s="12">
        <f t="shared" si="2"/>
        <v>0</v>
      </c>
    </row>
    <row r="9" spans="1:7" x14ac:dyDescent="0.2">
      <c r="A9" s="23" t="s">
        <v>3</v>
      </c>
      <c r="B9" s="11">
        <v>0</v>
      </c>
      <c r="C9" s="11">
        <v>0</v>
      </c>
      <c r="D9" s="11">
        <f t="shared" si="1"/>
        <v>0</v>
      </c>
      <c r="E9" s="11">
        <v>0</v>
      </c>
      <c r="F9" s="11">
        <v>0</v>
      </c>
      <c r="G9" s="12">
        <f t="shared" si="2"/>
        <v>0</v>
      </c>
    </row>
    <row r="10" spans="1:7" x14ac:dyDescent="0.2">
      <c r="A10" s="23" t="s">
        <v>22</v>
      </c>
      <c r="B10" s="11">
        <v>8729855.25</v>
      </c>
      <c r="C10" s="11">
        <v>1747843.73</v>
      </c>
      <c r="D10" s="11">
        <f t="shared" si="1"/>
        <v>10477698.98</v>
      </c>
      <c r="E10" s="11">
        <v>4514258.6900000004</v>
      </c>
      <c r="F10" s="11">
        <v>4500006.58</v>
      </c>
      <c r="G10" s="12">
        <f t="shared" si="2"/>
        <v>5963440.29</v>
      </c>
    </row>
    <row r="11" spans="1:7" x14ac:dyDescent="0.2">
      <c r="A11" s="23" t="s">
        <v>17</v>
      </c>
      <c r="B11" s="11">
        <v>0</v>
      </c>
      <c r="C11" s="11">
        <v>0</v>
      </c>
      <c r="D11" s="11">
        <f t="shared" si="1"/>
        <v>0</v>
      </c>
      <c r="E11" s="11">
        <v>0</v>
      </c>
      <c r="F11" s="11">
        <v>0</v>
      </c>
      <c r="G11" s="12">
        <f t="shared" si="2"/>
        <v>0</v>
      </c>
    </row>
    <row r="12" spans="1:7" x14ac:dyDescent="0.2">
      <c r="A12" s="23" t="s">
        <v>41</v>
      </c>
      <c r="B12" s="11">
        <v>0</v>
      </c>
      <c r="C12" s="11">
        <v>0</v>
      </c>
      <c r="D12" s="11">
        <f t="shared" si="1"/>
        <v>0</v>
      </c>
      <c r="E12" s="11">
        <v>0</v>
      </c>
      <c r="F12" s="11">
        <v>0</v>
      </c>
      <c r="G12" s="12">
        <f t="shared" si="2"/>
        <v>0</v>
      </c>
    </row>
    <row r="13" spans="1:7" x14ac:dyDescent="0.2">
      <c r="A13" s="23" t="s">
        <v>18</v>
      </c>
      <c r="B13" s="11">
        <v>0</v>
      </c>
      <c r="C13" s="11">
        <v>0</v>
      </c>
      <c r="D13" s="11">
        <f t="shared" si="1"/>
        <v>0</v>
      </c>
      <c r="E13" s="11">
        <v>0</v>
      </c>
      <c r="F13" s="11">
        <v>0</v>
      </c>
      <c r="G13" s="12">
        <f t="shared" si="2"/>
        <v>0</v>
      </c>
    </row>
    <row r="14" spans="1:7" x14ac:dyDescent="0.2">
      <c r="A14" s="23"/>
      <c r="B14" s="11"/>
      <c r="C14" s="11"/>
      <c r="D14" s="11"/>
      <c r="E14" s="11"/>
      <c r="F14" s="11"/>
      <c r="G14" s="12"/>
    </row>
    <row r="15" spans="1:7" x14ac:dyDescent="0.2">
      <c r="A15" s="22" t="s">
        <v>19</v>
      </c>
      <c r="B15" s="17">
        <f t="shared" ref="B15:G15" si="3">SUM(B16:B22)</f>
        <v>32385047.849999998</v>
      </c>
      <c r="C15" s="17">
        <f t="shared" si="3"/>
        <v>8757381.8300000001</v>
      </c>
      <c r="D15" s="17">
        <f t="shared" si="3"/>
        <v>41142429.68</v>
      </c>
      <c r="E15" s="17">
        <f t="shared" si="3"/>
        <v>16846724.120000001</v>
      </c>
      <c r="F15" s="17">
        <f t="shared" si="3"/>
        <v>16798238.43</v>
      </c>
      <c r="G15" s="18">
        <f t="shared" si="3"/>
        <v>24295705.560000002</v>
      </c>
    </row>
    <row r="16" spans="1:7" x14ac:dyDescent="0.2">
      <c r="A16" s="23" t="s">
        <v>42</v>
      </c>
      <c r="B16" s="11">
        <v>0</v>
      </c>
      <c r="C16" s="11">
        <v>0</v>
      </c>
      <c r="D16" s="11">
        <f>B16+C16</f>
        <v>0</v>
      </c>
      <c r="E16" s="11">
        <v>0</v>
      </c>
      <c r="F16" s="11">
        <v>0</v>
      </c>
      <c r="G16" s="12">
        <f t="shared" ref="G16:G22" si="4">D16-E16</f>
        <v>0</v>
      </c>
    </row>
    <row r="17" spans="1:7" x14ac:dyDescent="0.2">
      <c r="A17" s="23" t="s">
        <v>27</v>
      </c>
      <c r="B17" s="11">
        <v>903457.73</v>
      </c>
      <c r="C17" s="11">
        <v>208318.98</v>
      </c>
      <c r="D17" s="11">
        <f t="shared" ref="D17:D22" si="5">B17+C17</f>
        <v>1111776.71</v>
      </c>
      <c r="E17" s="11">
        <v>445370.14</v>
      </c>
      <c r="F17" s="11">
        <v>443962.96</v>
      </c>
      <c r="G17" s="12">
        <f t="shared" si="4"/>
        <v>666406.56999999995</v>
      </c>
    </row>
    <row r="18" spans="1:7" x14ac:dyDescent="0.2">
      <c r="A18" s="23" t="s">
        <v>20</v>
      </c>
      <c r="B18" s="11">
        <v>0</v>
      </c>
      <c r="C18" s="11">
        <v>0</v>
      </c>
      <c r="D18" s="11">
        <f t="shared" si="5"/>
        <v>0</v>
      </c>
      <c r="E18" s="11">
        <v>0</v>
      </c>
      <c r="F18" s="11">
        <v>0</v>
      </c>
      <c r="G18" s="12">
        <f t="shared" si="4"/>
        <v>0</v>
      </c>
    </row>
    <row r="19" spans="1:7" x14ac:dyDescent="0.2">
      <c r="A19" s="23" t="s">
        <v>43</v>
      </c>
      <c r="B19" s="11">
        <v>0</v>
      </c>
      <c r="C19" s="11">
        <v>0</v>
      </c>
      <c r="D19" s="11">
        <f t="shared" si="5"/>
        <v>0</v>
      </c>
      <c r="E19" s="11">
        <v>0</v>
      </c>
      <c r="F19" s="11">
        <v>0</v>
      </c>
      <c r="G19" s="12">
        <f t="shared" si="4"/>
        <v>0</v>
      </c>
    </row>
    <row r="20" spans="1:7" x14ac:dyDescent="0.2">
      <c r="A20" s="23" t="s">
        <v>44</v>
      </c>
      <c r="B20" s="11">
        <v>0</v>
      </c>
      <c r="C20" s="11">
        <v>0</v>
      </c>
      <c r="D20" s="11">
        <f t="shared" si="5"/>
        <v>0</v>
      </c>
      <c r="E20" s="11">
        <v>0</v>
      </c>
      <c r="F20" s="11">
        <v>0</v>
      </c>
      <c r="G20" s="12">
        <f t="shared" si="4"/>
        <v>0</v>
      </c>
    </row>
    <row r="21" spans="1:7" x14ac:dyDescent="0.2">
      <c r="A21" s="23" t="s">
        <v>45</v>
      </c>
      <c r="B21" s="11">
        <v>1622281.72</v>
      </c>
      <c r="C21" s="11">
        <v>364370.21</v>
      </c>
      <c r="D21" s="11">
        <f t="shared" si="5"/>
        <v>1986651.93</v>
      </c>
      <c r="E21" s="11">
        <v>952372.65</v>
      </c>
      <c r="F21" s="11">
        <v>949629.47</v>
      </c>
      <c r="G21" s="12">
        <f t="shared" si="4"/>
        <v>1034279.2799999999</v>
      </c>
    </row>
    <row r="22" spans="1:7" x14ac:dyDescent="0.2">
      <c r="A22" s="23" t="s">
        <v>4</v>
      </c>
      <c r="B22" s="11">
        <v>29859308.399999999</v>
      </c>
      <c r="C22" s="11">
        <v>8184692.6399999997</v>
      </c>
      <c r="D22" s="11">
        <f t="shared" si="5"/>
        <v>38044001.039999999</v>
      </c>
      <c r="E22" s="11">
        <v>15448981.33</v>
      </c>
      <c r="F22" s="11">
        <v>15404646</v>
      </c>
      <c r="G22" s="12">
        <f t="shared" si="4"/>
        <v>22595019.710000001</v>
      </c>
    </row>
    <row r="23" spans="1:7" x14ac:dyDescent="0.2">
      <c r="A23" s="23"/>
      <c r="B23" s="11"/>
      <c r="C23" s="11"/>
      <c r="D23" s="11"/>
      <c r="E23" s="11"/>
      <c r="F23" s="11"/>
      <c r="G23" s="12"/>
    </row>
    <row r="24" spans="1:7" x14ac:dyDescent="0.2">
      <c r="A24" s="22" t="s">
        <v>46</v>
      </c>
      <c r="B24" s="17">
        <f t="shared" ref="B24:G24" si="6">SUM(B25:B33)</f>
        <v>0</v>
      </c>
      <c r="C24" s="17">
        <f t="shared" si="6"/>
        <v>0</v>
      </c>
      <c r="D24" s="17">
        <f t="shared" si="6"/>
        <v>0</v>
      </c>
      <c r="E24" s="17">
        <f t="shared" si="6"/>
        <v>0</v>
      </c>
      <c r="F24" s="17">
        <f t="shared" si="6"/>
        <v>0</v>
      </c>
      <c r="G24" s="18">
        <f t="shared" si="6"/>
        <v>0</v>
      </c>
    </row>
    <row r="25" spans="1:7" x14ac:dyDescent="0.2">
      <c r="A25" s="23" t="s">
        <v>28</v>
      </c>
      <c r="B25" s="11">
        <v>0</v>
      </c>
      <c r="C25" s="11">
        <v>0</v>
      </c>
      <c r="D25" s="11">
        <f>B25+C25</f>
        <v>0</v>
      </c>
      <c r="E25" s="11">
        <v>0</v>
      </c>
      <c r="F25" s="11">
        <v>0</v>
      </c>
      <c r="G25" s="12">
        <f t="shared" ref="G25:G33" si="7">D25-E25</f>
        <v>0</v>
      </c>
    </row>
    <row r="26" spans="1:7" x14ac:dyDescent="0.2">
      <c r="A26" s="23" t="s">
        <v>23</v>
      </c>
      <c r="B26" s="11">
        <v>0</v>
      </c>
      <c r="C26" s="11">
        <v>0</v>
      </c>
      <c r="D26" s="11">
        <f t="shared" ref="D26:D33" si="8">B26+C26</f>
        <v>0</v>
      </c>
      <c r="E26" s="11">
        <v>0</v>
      </c>
      <c r="F26" s="11">
        <v>0</v>
      </c>
      <c r="G26" s="12">
        <f t="shared" si="7"/>
        <v>0</v>
      </c>
    </row>
    <row r="27" spans="1:7" x14ac:dyDescent="0.2">
      <c r="A27" s="23" t="s">
        <v>29</v>
      </c>
      <c r="B27" s="11">
        <v>0</v>
      </c>
      <c r="C27" s="11">
        <v>0</v>
      </c>
      <c r="D27" s="11">
        <f t="shared" si="8"/>
        <v>0</v>
      </c>
      <c r="E27" s="11">
        <v>0</v>
      </c>
      <c r="F27" s="11">
        <v>0</v>
      </c>
      <c r="G27" s="12">
        <f t="shared" si="7"/>
        <v>0</v>
      </c>
    </row>
    <row r="28" spans="1:7" x14ac:dyDescent="0.2">
      <c r="A28" s="23" t="s">
        <v>47</v>
      </c>
      <c r="B28" s="11">
        <v>0</v>
      </c>
      <c r="C28" s="11">
        <v>0</v>
      </c>
      <c r="D28" s="11">
        <f t="shared" si="8"/>
        <v>0</v>
      </c>
      <c r="E28" s="11">
        <v>0</v>
      </c>
      <c r="F28" s="11">
        <v>0</v>
      </c>
      <c r="G28" s="12">
        <f t="shared" si="7"/>
        <v>0</v>
      </c>
    </row>
    <row r="29" spans="1:7" x14ac:dyDescent="0.2">
      <c r="A29" s="23" t="s">
        <v>21</v>
      </c>
      <c r="B29" s="11">
        <v>0</v>
      </c>
      <c r="C29" s="11">
        <v>0</v>
      </c>
      <c r="D29" s="11">
        <f t="shared" si="8"/>
        <v>0</v>
      </c>
      <c r="E29" s="11">
        <v>0</v>
      </c>
      <c r="F29" s="11">
        <v>0</v>
      </c>
      <c r="G29" s="12">
        <f t="shared" si="7"/>
        <v>0</v>
      </c>
    </row>
    <row r="30" spans="1:7" x14ac:dyDescent="0.2">
      <c r="A30" s="23" t="s">
        <v>5</v>
      </c>
      <c r="B30" s="11">
        <v>0</v>
      </c>
      <c r="C30" s="11">
        <v>0</v>
      </c>
      <c r="D30" s="11">
        <f t="shared" si="8"/>
        <v>0</v>
      </c>
      <c r="E30" s="11">
        <v>0</v>
      </c>
      <c r="F30" s="11">
        <v>0</v>
      </c>
      <c r="G30" s="12">
        <f t="shared" si="7"/>
        <v>0</v>
      </c>
    </row>
    <row r="31" spans="1:7" x14ac:dyDescent="0.2">
      <c r="A31" s="23" t="s">
        <v>6</v>
      </c>
      <c r="B31" s="11">
        <v>0</v>
      </c>
      <c r="C31" s="11">
        <v>0</v>
      </c>
      <c r="D31" s="11">
        <f t="shared" si="8"/>
        <v>0</v>
      </c>
      <c r="E31" s="11">
        <v>0</v>
      </c>
      <c r="F31" s="11">
        <v>0</v>
      </c>
      <c r="G31" s="12">
        <f t="shared" si="7"/>
        <v>0</v>
      </c>
    </row>
    <row r="32" spans="1:7" x14ac:dyDescent="0.2">
      <c r="A32" s="23" t="s">
        <v>48</v>
      </c>
      <c r="B32" s="11">
        <v>0</v>
      </c>
      <c r="C32" s="11">
        <v>0</v>
      </c>
      <c r="D32" s="11">
        <f t="shared" si="8"/>
        <v>0</v>
      </c>
      <c r="E32" s="11">
        <v>0</v>
      </c>
      <c r="F32" s="11">
        <v>0</v>
      </c>
      <c r="G32" s="12">
        <f t="shared" si="7"/>
        <v>0</v>
      </c>
    </row>
    <row r="33" spans="1:7" x14ac:dyDescent="0.2">
      <c r="A33" s="23" t="s">
        <v>30</v>
      </c>
      <c r="B33" s="11">
        <v>0</v>
      </c>
      <c r="C33" s="11">
        <v>0</v>
      </c>
      <c r="D33" s="11">
        <f t="shared" si="8"/>
        <v>0</v>
      </c>
      <c r="E33" s="11">
        <v>0</v>
      </c>
      <c r="F33" s="11">
        <v>0</v>
      </c>
      <c r="G33" s="12">
        <f t="shared" si="7"/>
        <v>0</v>
      </c>
    </row>
    <row r="34" spans="1:7" x14ac:dyDescent="0.2">
      <c r="A34" s="23"/>
      <c r="B34" s="11"/>
      <c r="C34" s="11"/>
      <c r="D34" s="11"/>
      <c r="E34" s="11"/>
      <c r="F34" s="11"/>
      <c r="G34" s="12"/>
    </row>
    <row r="35" spans="1:7" x14ac:dyDescent="0.2">
      <c r="A35" s="22" t="s">
        <v>31</v>
      </c>
      <c r="B35" s="17">
        <f t="shared" ref="B35:G35" si="9">SUM(B36:B39)</f>
        <v>0</v>
      </c>
      <c r="C35" s="17">
        <f t="shared" si="9"/>
        <v>0</v>
      </c>
      <c r="D35" s="17">
        <f t="shared" si="9"/>
        <v>0</v>
      </c>
      <c r="E35" s="17">
        <f t="shared" si="9"/>
        <v>0</v>
      </c>
      <c r="F35" s="17">
        <f t="shared" si="9"/>
        <v>0</v>
      </c>
      <c r="G35" s="18">
        <f t="shared" si="9"/>
        <v>0</v>
      </c>
    </row>
    <row r="36" spans="1:7" x14ac:dyDescent="0.2">
      <c r="A36" s="23" t="s">
        <v>49</v>
      </c>
      <c r="B36" s="11">
        <v>0</v>
      </c>
      <c r="C36" s="11">
        <v>0</v>
      </c>
      <c r="D36" s="11">
        <f>B36+C36</f>
        <v>0</v>
      </c>
      <c r="E36" s="11">
        <v>0</v>
      </c>
      <c r="F36" s="11">
        <v>0</v>
      </c>
      <c r="G36" s="12">
        <f t="shared" ref="G36:G39" si="10">D36-E36</f>
        <v>0</v>
      </c>
    </row>
    <row r="37" spans="1:7" ht="11.25" customHeight="1" x14ac:dyDescent="0.2">
      <c r="A37" s="23" t="s">
        <v>24</v>
      </c>
      <c r="B37" s="11">
        <v>0</v>
      </c>
      <c r="C37" s="11">
        <v>0</v>
      </c>
      <c r="D37" s="11">
        <f t="shared" ref="D37:D39" si="11">B37+C37</f>
        <v>0</v>
      </c>
      <c r="E37" s="11">
        <v>0</v>
      </c>
      <c r="F37" s="11">
        <v>0</v>
      </c>
      <c r="G37" s="12">
        <f t="shared" si="10"/>
        <v>0</v>
      </c>
    </row>
    <row r="38" spans="1:7" x14ac:dyDescent="0.2">
      <c r="A38" s="23" t="s">
        <v>32</v>
      </c>
      <c r="B38" s="11">
        <v>0</v>
      </c>
      <c r="C38" s="11">
        <v>0</v>
      </c>
      <c r="D38" s="11">
        <f t="shared" si="11"/>
        <v>0</v>
      </c>
      <c r="E38" s="11">
        <v>0</v>
      </c>
      <c r="F38" s="11">
        <v>0</v>
      </c>
      <c r="G38" s="12">
        <f t="shared" si="10"/>
        <v>0</v>
      </c>
    </row>
    <row r="39" spans="1:7" x14ac:dyDescent="0.2">
      <c r="A39" s="23" t="s">
        <v>7</v>
      </c>
      <c r="B39" s="11">
        <v>0</v>
      </c>
      <c r="C39" s="11">
        <v>0</v>
      </c>
      <c r="D39" s="11">
        <f t="shared" si="11"/>
        <v>0</v>
      </c>
      <c r="E39" s="11">
        <v>0</v>
      </c>
      <c r="F39" s="11">
        <v>0</v>
      </c>
      <c r="G39" s="12">
        <f t="shared" si="10"/>
        <v>0</v>
      </c>
    </row>
    <row r="40" spans="1:7" x14ac:dyDescent="0.2">
      <c r="A40" s="24"/>
      <c r="B40" s="13"/>
      <c r="C40" s="13"/>
      <c r="D40" s="13"/>
      <c r="E40" s="13"/>
      <c r="F40" s="13"/>
      <c r="G40" s="14"/>
    </row>
    <row r="41" spans="1:7" x14ac:dyDescent="0.2">
      <c r="A41" s="25" t="s">
        <v>121</v>
      </c>
      <c r="B41" s="7">
        <f t="shared" ref="B41:G41" si="12">SUM(B35+B24+B15+B5)</f>
        <v>41114903.099999994</v>
      </c>
      <c r="C41" s="7">
        <f t="shared" si="12"/>
        <v>10505225.560000001</v>
      </c>
      <c r="D41" s="7">
        <f t="shared" si="12"/>
        <v>51620128.659999996</v>
      </c>
      <c r="E41" s="7">
        <f t="shared" si="12"/>
        <v>21360982.810000002</v>
      </c>
      <c r="F41" s="7">
        <f t="shared" si="12"/>
        <v>21298245.009999998</v>
      </c>
      <c r="G41" s="7">
        <f t="shared" si="12"/>
        <v>30259145.850000001</v>
      </c>
    </row>
    <row r="42" spans="1:7" x14ac:dyDescent="0.2">
      <c r="A42" s="1" t="s">
        <v>144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39370078740157483" right="0.39370078740157483" top="0.39370078740157483" bottom="0.39370078740157483" header="0.31496062992125984" footer="0.31496062992125984"/>
  <pageSetup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CA</vt:lpstr>
      <vt:lpstr>CTG</vt:lpstr>
      <vt:lpstr>COG</vt:lpstr>
      <vt:lpstr>CFG</vt:lpstr>
      <vt:lpstr>CFG!Área_de_impresión</vt:lpstr>
      <vt:lpstr>COG!Área_de_impresión</vt:lpstr>
      <vt:lpstr>COG!Títulos_a_imprimir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CLAGUILARO-PC</cp:lastModifiedBy>
  <cp:lastPrinted>2026-07-16T23:01:20Z</cp:lastPrinted>
  <dcterms:created xsi:type="dcterms:W3CDTF">2014-02-10T03:37:14Z</dcterms:created>
  <dcterms:modified xsi:type="dcterms:W3CDTF">2026-07-20T18:21:56Z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