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M13D_15.02.2025\Estados financieros\2026\M13D_EF_2602\Terminados\"/>
    </mc:Choice>
  </mc:AlternateContent>
  <xr:revisionPtr revIDLastSave="0" documentId="13_ncr:1_{D25AAC3F-B7C3-42E9-ADA0-829DFE93AD8E}" xr6:coauthVersionLast="47" xr6:coauthVersionMax="47" xr10:uidLastSave="{00000000-0000-0000-0000-000000000000}"/>
  <bookViews>
    <workbookView xWindow="-28920" yWindow="-1965" windowWidth="29040" windowHeight="15720" tabRatio="782" xr2:uid="{00000000-000D-0000-FFFF-FFFF00000000}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externalReferences>
    <externalReference r:id="rId8"/>
  </externalReferences>
  <definedNames>
    <definedName name="_xlnm._FilterDatabase" localSheetId="2" hidden="1">'NDF-02'!$A$12:$I$159</definedName>
    <definedName name="ANIO">'[1]Info General'!$D$20</definedName>
    <definedName name="ENTE_PUBLICO_A">'[1]Info General'!$C$7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9" i="1"/>
  <c r="F27" i="1"/>
  <c r="F16" i="1"/>
  <c r="D56" i="1"/>
  <c r="H56" i="1" s="1"/>
  <c r="D19" i="1"/>
  <c r="D16" i="1"/>
  <c r="D41" i="1"/>
  <c r="H41" i="1" s="1"/>
  <c r="H73" i="1"/>
  <c r="H72" i="1"/>
  <c r="H71" i="1"/>
  <c r="H70" i="1"/>
  <c r="H69" i="1"/>
  <c r="H68" i="1"/>
  <c r="H67" i="1"/>
  <c r="H65" i="1"/>
  <c r="H64" i="1"/>
  <c r="H63" i="1"/>
  <c r="H61" i="1"/>
  <c r="H60" i="1"/>
  <c r="H59" i="1"/>
  <c r="H58" i="1"/>
  <c r="H57" i="1"/>
  <c r="H55" i="1"/>
  <c r="H54" i="1"/>
  <c r="H53" i="1"/>
  <c r="H51" i="1"/>
  <c r="H50" i="1"/>
  <c r="H49" i="1"/>
  <c r="H48" i="1"/>
  <c r="H47" i="1"/>
  <c r="H46" i="1"/>
  <c r="H45" i="1"/>
  <c r="H44" i="1"/>
  <c r="H43" i="1"/>
  <c r="H40" i="1"/>
  <c r="H39" i="1"/>
  <c r="H38" i="1"/>
  <c r="H37" i="1"/>
  <c r="H36" i="1"/>
  <c r="H35" i="1"/>
  <c r="H34" i="1"/>
  <c r="H33" i="1"/>
  <c r="H31" i="1"/>
  <c r="H30" i="1"/>
  <c r="H29" i="1"/>
  <c r="H28" i="1"/>
  <c r="H27" i="1"/>
  <c r="H26" i="1"/>
  <c r="H25" i="1"/>
  <c r="H24" i="1"/>
  <c r="H23" i="1"/>
  <c r="D36" i="1"/>
  <c r="G14" i="1" l="1"/>
  <c r="F14" i="1"/>
  <c r="E14" i="1"/>
  <c r="D14" i="1"/>
  <c r="I47" i="1"/>
  <c r="C14" i="1" l="1"/>
  <c r="C22" i="1"/>
  <c r="C32" i="1"/>
  <c r="C42" i="1"/>
  <c r="C52" i="1"/>
  <c r="C66" i="1"/>
  <c r="C74" i="1"/>
  <c r="C78" i="1"/>
  <c r="C13" i="1" l="1"/>
  <c r="H15" i="1" l="1"/>
  <c r="H19" i="1" l="1"/>
  <c r="I53" i="1" l="1"/>
  <c r="I73" i="1" l="1"/>
  <c r="I72" i="1"/>
  <c r="I71" i="1"/>
  <c r="I70" i="1"/>
  <c r="I69" i="1"/>
  <c r="I68" i="1"/>
  <c r="I67" i="1"/>
  <c r="I65" i="1"/>
  <c r="I64" i="1"/>
  <c r="I63" i="1"/>
  <c r="I61" i="1"/>
  <c r="I60" i="1"/>
  <c r="I59" i="1"/>
  <c r="I58" i="1"/>
  <c r="I57" i="1"/>
  <c r="I56" i="1"/>
  <c r="I55" i="1"/>
  <c r="H66" i="1"/>
  <c r="G66" i="1"/>
  <c r="F66" i="1"/>
  <c r="E66" i="1"/>
  <c r="D66" i="1"/>
  <c r="H62" i="1"/>
  <c r="G62" i="1"/>
  <c r="F62" i="1"/>
  <c r="E62" i="1"/>
  <c r="D62" i="1"/>
  <c r="I54" i="1"/>
  <c r="H52" i="1"/>
  <c r="G52" i="1"/>
  <c r="F52" i="1"/>
  <c r="E52" i="1"/>
  <c r="D52" i="1"/>
  <c r="I51" i="1"/>
  <c r="I50" i="1"/>
  <c r="I49" i="1"/>
  <c r="I48" i="1"/>
  <c r="I46" i="1"/>
  <c r="I45" i="1"/>
  <c r="I44" i="1"/>
  <c r="I43" i="1"/>
  <c r="H42" i="1"/>
  <c r="G42" i="1"/>
  <c r="F42" i="1"/>
  <c r="E42" i="1"/>
  <c r="D42" i="1"/>
  <c r="G32" i="1"/>
  <c r="F32" i="1"/>
  <c r="E32" i="1"/>
  <c r="D32" i="1"/>
  <c r="I41" i="1"/>
  <c r="I40" i="1"/>
  <c r="I39" i="1"/>
  <c r="I38" i="1"/>
  <c r="I37" i="1"/>
  <c r="I36" i="1"/>
  <c r="I35" i="1"/>
  <c r="I34" i="1"/>
  <c r="I33" i="1"/>
  <c r="I31" i="1"/>
  <c r="I30" i="1"/>
  <c r="I29" i="1"/>
  <c r="I28" i="1"/>
  <c r="I27" i="1"/>
  <c r="I26" i="1"/>
  <c r="I25" i="1"/>
  <c r="I24" i="1"/>
  <c r="I23" i="1"/>
  <c r="H21" i="1"/>
  <c r="I21" i="1" s="1"/>
  <c r="H20" i="1"/>
  <c r="I20" i="1" s="1"/>
  <c r="I19" i="1"/>
  <c r="H18" i="1"/>
  <c r="I18" i="1" s="1"/>
  <c r="H17" i="1"/>
  <c r="I17" i="1" s="1"/>
  <c r="H16" i="1"/>
  <c r="I15" i="1"/>
  <c r="C152" i="1"/>
  <c r="C148" i="1"/>
  <c r="C140" i="1"/>
  <c r="C136" i="1"/>
  <c r="C126" i="1"/>
  <c r="C116" i="1"/>
  <c r="C106" i="1"/>
  <c r="C96" i="1"/>
  <c r="C88" i="1"/>
  <c r="G22" i="1"/>
  <c r="F22" i="1"/>
  <c r="E22" i="1"/>
  <c r="D22" i="1"/>
  <c r="I16" i="1" l="1"/>
  <c r="H14" i="1"/>
  <c r="I66" i="1"/>
  <c r="I62" i="1"/>
  <c r="I52" i="1"/>
  <c r="I42" i="1"/>
  <c r="H32" i="1"/>
  <c r="I32" i="1"/>
  <c r="F13" i="1"/>
  <c r="F161" i="1" s="1"/>
  <c r="E13" i="1"/>
  <c r="E161" i="1" s="1"/>
  <c r="G13" i="1"/>
  <c r="H22" i="1"/>
  <c r="I22" i="1"/>
  <c r="C87" i="1"/>
  <c r="D13" i="1"/>
  <c r="I14" i="1" l="1"/>
  <c r="G161" i="1"/>
  <c r="D161" i="1"/>
  <c r="H13" i="1"/>
  <c r="H161" i="1" s="1"/>
  <c r="C161" i="1"/>
  <c r="I13" i="1" l="1"/>
  <c r="F20" i="3"/>
  <c r="F19" i="3"/>
  <c r="F18" i="3"/>
  <c r="F17" i="3"/>
  <c r="F16" i="3"/>
  <c r="F15" i="3"/>
  <c r="F14" i="3"/>
  <c r="F13" i="3"/>
  <c r="F12" i="3"/>
  <c r="I161" i="1" l="1"/>
  <c r="F3" i="9"/>
  <c r="F2" i="9"/>
  <c r="F1" i="9"/>
  <c r="F3" i="8"/>
  <c r="F2" i="8"/>
  <c r="F1" i="8"/>
  <c r="F3" i="7"/>
  <c r="F2" i="7"/>
  <c r="F1" i="7"/>
  <c r="F3" i="3"/>
  <c r="F2" i="3"/>
  <c r="F1" i="3"/>
  <c r="F3" i="1"/>
  <c r="F2" i="1"/>
  <c r="F1" i="1"/>
  <c r="F3" i="6"/>
  <c r="F2" i="6"/>
  <c r="F1" i="6"/>
  <c r="B3" i="9"/>
  <c r="B1" i="9"/>
  <c r="B3" i="8"/>
  <c r="B1" i="8"/>
  <c r="B3" i="7"/>
  <c r="B1" i="7"/>
  <c r="B3" i="3"/>
  <c r="B1" i="3"/>
  <c r="B6" i="3" s="1"/>
  <c r="B3" i="1"/>
  <c r="B9" i="1" s="1"/>
  <c r="B1" i="1"/>
  <c r="B6" i="1" s="1"/>
  <c r="B3" i="6"/>
  <c r="B1" i="6"/>
  <c r="E21" i="3"/>
  <c r="F21" i="3"/>
  <c r="D21" i="3"/>
  <c r="E11" i="3"/>
  <c r="F11" i="3"/>
  <c r="D11" i="3"/>
  <c r="F31" i="3" l="1"/>
  <c r="D31" i="3"/>
  <c r="E31" i="3"/>
</calcChain>
</file>

<file path=xl/sharedStrings.xml><?xml version="1.0" encoding="utf-8"?>
<sst xmlns="http://schemas.openxmlformats.org/spreadsheetml/2006/main" count="259" uniqueCount="147">
  <si>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</si>
  <si>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</si>
  <si>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</si>
  <si>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</si>
  <si>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</si>
  <si>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</si>
  <si>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</si>
  <si>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</si>
  <si>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</si>
  <si>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</si>
  <si>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</si>
  <si>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</si>
  <si>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</si>
  <si>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</si>
  <si>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</si>
  <si>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</si>
  <si>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</si>
  <si>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</si>
  <si>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</si>
  <si>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</si>
  <si>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</si>
  <si>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</si>
  <si>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</si>
  <si>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2. Aumento o creación de nuevo Gasto:</t>
  </si>
  <si>
    <t>Art. 8 LDF</t>
  </si>
  <si>
    <t xml:space="preserve">Clasificación por Objeto del Gasto (Capítulo y Concepto) </t>
  </si>
  <si>
    <t>(PESOS)</t>
  </si>
  <si>
    <t>Modificaciones</t>
  </si>
  <si>
    <t>Concepto (c)</t>
  </si>
  <si>
    <t>Aprobado (d)</t>
  </si>
  <si>
    <t>Ampliaciones
 Líquidas</t>
  </si>
  <si>
    <t>Reducciones
Líquidas</t>
  </si>
  <si>
    <t>Reducciones
Compensadas</t>
  </si>
  <si>
    <t>Total</t>
  </si>
  <si>
    <t>Modificado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</si>
  <si>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</si>
  <si>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</si>
  <si>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</si>
  <si>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</si>
  <si>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</si>
  <si>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</si>
  <si>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</si>
  <si>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</si>
  <si>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</si>
  <si>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</si>
  <si>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</si>
  <si>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</si>
  <si>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</si>
  <si>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</si>
  <si>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</si>
  <si>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</si>
  <si>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</si>
  <si>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</si>
  <si>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</si>
  <si>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</si>
  <si>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</si>
  <si>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</si>
  <si>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</si>
  <si>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</si>
  <si>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</si>
  <si>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</si>
  <si>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</si>
  <si>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</si>
  <si>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</si>
  <si>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</si>
  <si>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</si>
  <si>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</si>
  <si>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</si>
  <si>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</si>
  <si>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</si>
  <si>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</si>
  <si>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</si>
  <si>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</si>
  <si>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</si>
  <si>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</si>
  <si>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</si>
  <si>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</si>
  <si>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</si>
  <si>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</si>
  <si>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</si>
  <si>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</si>
  <si>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</si>
  <si>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</si>
  <si>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</si>
  <si>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</si>
  <si>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</si>
  <si>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</si>
  <si>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</si>
  <si>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</si>
  <si>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</si>
  <si>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</si>
  <si>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</si>
  <si>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</si>
  <si>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</si>
  <si>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</si>
  <si>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</si>
  <si>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</si>
  <si>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</si>
  <si>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</si>
  <si>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</si>
  <si>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</si>
  <si>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</si>
  <si>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</si>
  <si>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</si>
  <si>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</si>
  <si>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</si>
  <si>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</si>
  <si>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</si>
  <si>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</si>
  <si>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</si>
  <si>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</si>
  <si>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</si>
  <si>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</si>
  <si>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</si>
  <si>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</si>
  <si>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</si>
  <si>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</si>
  <si>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</si>
  <si>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</si>
  <si>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</si>
  <si>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</si>
  <si>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</si>
  <si>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</si>
  <si>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</si>
  <si>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</si>
  <si>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</si>
  <si>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</si>
  <si>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</si>
  <si>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</si>
  <si>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</si>
  <si>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</si>
  <si>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Se revelará:</t>
  </si>
  <si>
    <t>a) La información detallada de cada Financiamiento u Obligación contraída en los términos del Título Tercero Capítulo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</si>
  <si>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</si>
  <si>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</si>
  <si>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</si>
  <si>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</si>
  <si>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</si>
  <si>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 xml:space="preserve"> Sistema para el Desarrollo Integral de la Familia del Municipio de Guanajuato, Gto.</t>
  </si>
  <si>
    <t>No aplica para el ente público, ya que contamos con Balance Presupuestario Sostenible.</t>
  </si>
  <si>
    <t>Uno de la Ley de Disciplina Financiera de las Entidades Federativas y Municipios, incluyendo como mínimo, el importe,</t>
  </si>
  <si>
    <t>No aplica para el ente público, ya que no contamos con financiamientos y obligaciones contraídas, en el RPU</t>
  </si>
  <si>
    <t>No aplica para el ente público, ya que no contamos con obligaciones a corto plazo.</t>
  </si>
  <si>
    <t>No aplica para el ente público, ya que no contamos con convenios de deuda garantizada.</t>
  </si>
  <si>
    <t>Ampliaciones Compensadas</t>
  </si>
  <si>
    <t>Correspondiente del 01 de Enero al 30 de Junio de 2026</t>
  </si>
  <si>
    <t>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</si>
</sst>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13" fillId="0" borderId="0"/>
    <xf numFmtId="0" fontId="14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15" fillId="0" borderId="0"/>
  </cellStyleXfs>
  <cellXfs count="105">
    <xf numFmtId="0" fontId="0" fillId="0" borderId="0" xfId="0"/>
    <xf numFmtId="0" fontId="3" fillId="0" borderId="0" xfId="0" applyFont="1"/>
    <xf numFmtId="0" fontId="6" fillId="3" borderId="9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centerContinuous" vertical="center"/>
    </xf>
    <xf numFmtId="0" fontId="6" fillId="3" borderId="10" xfId="2" applyFont="1" applyFill="1" applyBorder="1" applyAlignment="1">
      <alignment horizontal="right" vertical="center"/>
    </xf>
    <xf numFmtId="0" fontId="6" fillId="3" borderId="12" xfId="2" applyFont="1" applyFill="1" applyBorder="1" applyAlignment="1">
      <alignment horizontal="centerContinuous" vertical="center"/>
    </xf>
    <xf numFmtId="0" fontId="6" fillId="3" borderId="0" xfId="2" applyFont="1" applyFill="1" applyAlignment="1">
      <alignment horizontal="centerContinuous" vertical="center"/>
    </xf>
    <xf numFmtId="0" fontId="6" fillId="3" borderId="0" xfId="2" applyFont="1" applyFill="1" applyAlignment="1">
      <alignment horizontal="right" vertical="center"/>
    </xf>
    <xf numFmtId="0" fontId="6" fillId="3" borderId="14" xfId="2" applyFont="1" applyFill="1" applyBorder="1" applyAlignment="1">
      <alignment horizontal="centerContinuous" vertical="center"/>
    </xf>
    <xf numFmtId="0" fontId="6" fillId="3" borderId="15" xfId="2" applyFont="1" applyFill="1" applyBorder="1" applyAlignment="1">
      <alignment horizontal="centerContinuous" vertical="center"/>
    </xf>
    <xf numFmtId="0" fontId="6" fillId="4" borderId="16" xfId="0" applyFont="1" applyFill="1" applyBorder="1" applyAlignment="1" applyProtection="1">
      <alignment horizontal="center" vertical="center" wrapText="1"/>
      <protection locked="0"/>
    </xf>
    <xf numFmtId="0" fontId="6" fillId="4" borderId="17" xfId="0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7" fillId="0" borderId="19" xfId="0" applyFont="1" applyBorder="1" applyProtection="1"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9" fillId="0" borderId="21" xfId="0" applyFont="1" applyBorder="1" applyAlignment="1" applyProtection="1">
      <alignment horizontal="center"/>
      <protection locked="0"/>
    </xf>
    <xf numFmtId="10" fontId="10" fillId="3" borderId="0" xfId="2" applyNumberFormat="1" applyFont="1" applyFill="1" applyAlignment="1">
      <alignment horizontal="right" vertical="center"/>
    </xf>
    <xf numFmtId="0" fontId="6" fillId="3" borderId="0" xfId="2" applyFont="1" applyFill="1" applyAlignment="1">
      <alignment horizontal="left" vertical="center"/>
    </xf>
    <xf numFmtId="0" fontId="7" fillId="0" borderId="0" xfId="0" applyFont="1"/>
    <xf numFmtId="0" fontId="2" fillId="0" borderId="0" xfId="0" applyFont="1"/>
    <xf numFmtId="0" fontId="11" fillId="0" borderId="20" xfId="1" applyFont="1" applyBorder="1" applyAlignment="1" applyProtection="1">
      <alignment horizontal="center"/>
      <protection locked="0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3" fillId="0" borderId="0" xfId="0" applyFont="1" applyAlignment="1">
      <alignment horizontal="left" indent="4"/>
    </xf>
    <xf numFmtId="0" fontId="12" fillId="0" borderId="30" xfId="0" applyFont="1" applyBorder="1" applyAlignment="1">
      <alignment vertical="center"/>
    </xf>
    <xf numFmtId="0" fontId="10" fillId="0" borderId="31" xfId="0" applyFont="1" applyBorder="1" applyAlignment="1">
      <alignment horizontal="right" vertical="center" wrapText="1"/>
    </xf>
    <xf numFmtId="4" fontId="10" fillId="0" borderId="31" xfId="0" applyNumberFormat="1" applyFont="1" applyBorder="1" applyAlignment="1">
      <alignment horizontal="right" vertical="center" wrapText="1"/>
    </xf>
    <xf numFmtId="4" fontId="10" fillId="0" borderId="32" xfId="0" applyNumberFormat="1" applyFont="1" applyBorder="1" applyAlignment="1">
      <alignment horizontal="right" vertical="center" wrapText="1"/>
    </xf>
    <xf numFmtId="0" fontId="12" fillId="0" borderId="33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0" fillId="0" borderId="34" xfId="0" applyNumberFormat="1" applyFont="1" applyBorder="1" applyAlignment="1">
      <alignment horizontal="right" vertical="center" wrapText="1"/>
    </xf>
    <xf numFmtId="0" fontId="12" fillId="0" borderId="35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 indent="1"/>
    </xf>
    <xf numFmtId="4" fontId="3" fillId="0" borderId="2" xfId="0" applyNumberFormat="1" applyFont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4" fontId="10" fillId="0" borderId="2" xfId="0" applyNumberFormat="1" applyFont="1" applyBorder="1" applyAlignment="1">
      <alignment horizontal="right" vertical="center" wrapText="1"/>
    </xf>
    <xf numFmtId="4" fontId="10" fillId="0" borderId="36" xfId="0" applyNumberFormat="1" applyFont="1" applyBorder="1" applyAlignment="1">
      <alignment horizontal="right" vertical="center" wrapText="1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 indent="1"/>
    </xf>
    <xf numFmtId="4" fontId="3" fillId="0" borderId="3" xfId="0" applyNumberFormat="1" applyFont="1" applyBorder="1" applyAlignment="1">
      <alignment vertical="center" wrapText="1"/>
    </xf>
    <xf numFmtId="4" fontId="12" fillId="0" borderId="17" xfId="0" applyNumberFormat="1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9" fillId="0" borderId="0" xfId="0" applyFont="1"/>
    <xf numFmtId="4" fontId="17" fillId="5" borderId="2" xfId="7" applyNumberFormat="1" applyFont="1" applyFill="1" applyBorder="1" applyAlignment="1" applyProtection="1">
      <alignment vertical="center"/>
      <protection locked="0"/>
    </xf>
    <xf numFmtId="0" fontId="16" fillId="0" borderId="0" xfId="0" applyFont="1"/>
    <xf numFmtId="10" fontId="18" fillId="3" borderId="0" xfId="2" applyNumberFormat="1" applyFont="1" applyFill="1" applyAlignment="1">
      <alignment horizontal="right" vertical="center"/>
    </xf>
    <xf numFmtId="0" fontId="19" fillId="3" borderId="0" xfId="2" applyFont="1" applyFill="1" applyAlignment="1">
      <alignment horizontal="left" vertical="center"/>
    </xf>
    <xf numFmtId="0" fontId="17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20" fillId="0" borderId="0" xfId="0" applyFont="1"/>
    <xf numFmtId="0" fontId="17" fillId="0" borderId="1" xfId="0" applyFont="1" applyBorder="1" applyAlignment="1">
      <alignment horizontal="left" vertical="center" indent="1"/>
    </xf>
    <xf numFmtId="0" fontId="16" fillId="0" borderId="2" xfId="0" applyFont="1" applyBorder="1" applyAlignment="1">
      <alignment horizontal="left" vertical="center" indent="2"/>
    </xf>
    <xf numFmtId="0" fontId="16" fillId="0" borderId="2" xfId="0" applyFont="1" applyBorder="1" applyAlignment="1">
      <alignment horizontal="left" vertical="center" indent="4"/>
    </xf>
    <xf numFmtId="4" fontId="16" fillId="0" borderId="2" xfId="0" applyNumberFormat="1" applyFont="1" applyBorder="1" applyAlignment="1" applyProtection="1">
      <alignment horizontal="right" vertical="top"/>
      <protection locked="0"/>
    </xf>
    <xf numFmtId="4" fontId="17" fillId="0" borderId="2" xfId="0" applyNumberFormat="1" applyFont="1" applyBorder="1" applyAlignment="1" applyProtection="1">
      <alignment horizontal="right" vertical="top"/>
      <protection locked="0"/>
    </xf>
    <xf numFmtId="0" fontId="16" fillId="0" borderId="2" xfId="0" applyFont="1" applyBorder="1" applyAlignment="1">
      <alignment horizontal="left" vertical="center" indent="3"/>
    </xf>
    <xf numFmtId="0" fontId="17" fillId="0" borderId="2" xfId="0" applyFont="1" applyBorder="1" applyAlignment="1">
      <alignment horizontal="left" vertical="center" indent="1"/>
    </xf>
    <xf numFmtId="0" fontId="16" fillId="0" borderId="2" xfId="0" applyFont="1" applyBorder="1" applyAlignment="1">
      <alignment horizontal="left" indent="4"/>
    </xf>
    <xf numFmtId="0" fontId="16" fillId="0" borderId="2" xfId="0" applyFont="1" applyBorder="1" applyAlignment="1">
      <alignment horizontal="left" indent="3"/>
    </xf>
    <xf numFmtId="4" fontId="16" fillId="0" borderId="8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left" indent="1"/>
    </xf>
    <xf numFmtId="0" fontId="16" fillId="0" borderId="3" xfId="0" applyFont="1" applyBorder="1" applyAlignment="1">
      <alignment vertical="center"/>
    </xf>
    <xf numFmtId="3" fontId="16" fillId="0" borderId="3" xfId="0" applyNumberFormat="1" applyFont="1" applyBorder="1"/>
    <xf numFmtId="4" fontId="19" fillId="5" borderId="2" xfId="7" applyNumberFormat="1" applyFont="1" applyFill="1" applyBorder="1" applyAlignment="1" applyProtection="1">
      <alignment vertical="center"/>
      <protection locked="0"/>
    </xf>
    <xf numFmtId="4" fontId="20" fillId="5" borderId="2" xfId="7" applyNumberFormat="1" applyFont="1" applyFill="1" applyBorder="1" applyAlignment="1" applyProtection="1">
      <alignment vertical="center"/>
      <protection locked="0"/>
    </xf>
    <xf numFmtId="4" fontId="20" fillId="0" borderId="2" xfId="0" applyNumberFormat="1" applyFont="1" applyBorder="1" applyAlignment="1" applyProtection="1">
      <alignment horizontal="right" vertical="top"/>
      <protection locked="0"/>
    </xf>
    <xf numFmtId="0" fontId="6" fillId="3" borderId="11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17" fillId="0" borderId="2" xfId="0" applyFont="1" applyBorder="1" applyAlignment="1">
      <alignment horizontal="left" vertical="center" indent="2"/>
    </xf>
    <xf numFmtId="0" fontId="19" fillId="2" borderId="1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4" fontId="20" fillId="5" borderId="2" xfId="7" applyNumberFormat="1" applyFont="1" applyFill="1" applyBorder="1" applyAlignment="1">
      <alignment vertical="center"/>
    </xf>
    <xf numFmtId="3" fontId="20" fillId="0" borderId="3" xfId="0" applyNumberFormat="1" applyFont="1" applyBorder="1"/>
    <xf numFmtId="4" fontId="20" fillId="0" borderId="0" xfId="0" applyNumberFormat="1" applyFont="1"/>
    <xf numFmtId="0" fontId="6" fillId="3" borderId="13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10" fillId="3" borderId="0" xfId="2" applyFont="1" applyFill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8" fillId="3" borderId="0" xfId="2" applyFont="1" applyFill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</cellXfs>
  <cellStyles count="9">
    <cellStyle name="Hipervínculo" xfId="1" builtinId="8"/>
    <cellStyle name="Millares 2" xfId="7" xr:uid="{00000000-0005-0000-0000-000001000000}"/>
    <cellStyle name="Normal" xfId="0" builtinId="0"/>
    <cellStyle name="Normal 2" xfId="3" xr:uid="{00000000-0005-0000-0000-000003000000}"/>
    <cellStyle name="Normal 2 2" xfId="4" xr:uid="{00000000-0005-0000-0000-000004000000}"/>
    <cellStyle name="Normal 3" xfId="2" xr:uid="{00000000-0005-0000-0000-000005000000}"/>
    <cellStyle name="Normal 3 2" xfId="8" xr:uid="{00000000-0005-0000-0000-000006000000}"/>
    <cellStyle name="Normal 3 3" xfId="5" xr:uid="{00000000-0005-0000-0000-000007000000}"/>
    <cellStyle name="Normal 4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D15"/>
  <sheetViews>
    <sheetView showGridLines="0" tabSelected="1" zoomScale="145" zoomScaleNormal="145" workbookViewId="0">
      <selection activeCell="B24" sqref="B24"/>
    </sheetView>
  </sheetViews>
  <sheetFormatPr baseColWidth="10" defaultColWidth="12" defaultRowHeight="10" x14ac:dyDescent="0.2"/>
  <cols>
    <col min="1" max="1" width="17.33203125" style="1" customWidth="1"/>
    <col min="2" max="2" width="55.109375" style="1" bestFit="1" customWidth="1"/>
    <col min="3" max="3" width="12" style="1"/>
    <col min="4" max="4" width="9.44140625" style="1" bestFit="1" customWidth="1"/>
    <col min="5" max="16384" width="12" style="1"/>
  </cols>
  <sheetData>
    <row r="1" spans="1:4" ht="10.5" x14ac:dyDescent="0.2">
      <c r="A1" s="2" t="s">
        <v>138</v>
      </c>
      <c r="B1" s="3"/>
      <c r="C1" s="4" t="s">
        <v>0</v>
      </c>
      <c r="D1" s="75">
        <v>2026</v>
      </c>
    </row>
    <row r="2" spans="1:4" ht="10.5" x14ac:dyDescent="0.2">
      <c r="A2" s="5" t="s">
        <v>1</v>
      </c>
      <c r="B2" s="6"/>
      <c r="C2" s="7" t="s">
        <v>2</v>
      </c>
      <c r="D2" s="76" t="s">
        <v>3</v>
      </c>
    </row>
    <row r="3" spans="1:4" ht="10.5" x14ac:dyDescent="0.2">
      <c r="A3" s="5" t="s">
        <v>145</v>
      </c>
      <c r="B3" s="6"/>
      <c r="C3" s="7" t="s">
        <v>4</v>
      </c>
      <c r="D3" s="76">
        <v>2</v>
      </c>
    </row>
    <row r="4" spans="1:4" ht="10.5" x14ac:dyDescent="0.2">
      <c r="A4" s="84" t="s">
        <v>5</v>
      </c>
      <c r="B4" s="85"/>
      <c r="C4" s="8"/>
      <c r="D4" s="9"/>
    </row>
    <row r="5" spans="1:4" ht="10.5" x14ac:dyDescent="0.2">
      <c r="A5" s="10" t="s">
        <v>6</v>
      </c>
      <c r="B5" s="11" t="s">
        <v>7</v>
      </c>
    </row>
    <row r="6" spans="1:4" ht="10.5" x14ac:dyDescent="0.25">
      <c r="A6" s="12"/>
      <c r="B6" s="13"/>
    </row>
    <row r="7" spans="1:4" ht="10.5" x14ac:dyDescent="0.25">
      <c r="A7" s="14"/>
      <c r="B7" s="19" t="s">
        <v>8</v>
      </c>
    </row>
    <row r="8" spans="1:4" ht="10.5" x14ac:dyDescent="0.25">
      <c r="A8" s="14"/>
      <c r="B8" s="15"/>
    </row>
    <row r="9" spans="1:4" ht="10.5" x14ac:dyDescent="0.25">
      <c r="A9" s="24" t="s">
        <v>9</v>
      </c>
      <c r="B9" s="16" t="s">
        <v>10</v>
      </c>
    </row>
    <row r="10" spans="1:4" ht="10.5" x14ac:dyDescent="0.25">
      <c r="A10" s="24" t="s">
        <v>11</v>
      </c>
      <c r="B10" s="16" t="s">
        <v>12</v>
      </c>
    </row>
    <row r="11" spans="1:4" ht="10.5" x14ac:dyDescent="0.25">
      <c r="A11" s="24" t="s">
        <v>13</v>
      </c>
      <c r="B11" s="16" t="s">
        <v>14</v>
      </c>
    </row>
    <row r="12" spans="1:4" ht="10.5" x14ac:dyDescent="0.25">
      <c r="A12" s="24" t="s">
        <v>15</v>
      </c>
      <c r="B12" s="16" t="s">
        <v>16</v>
      </c>
    </row>
    <row r="13" spans="1:4" ht="10.5" x14ac:dyDescent="0.25">
      <c r="A13" s="24" t="s">
        <v>17</v>
      </c>
      <c r="B13" s="16" t="s">
        <v>18</v>
      </c>
    </row>
    <row r="14" spans="1:4" ht="10.5" x14ac:dyDescent="0.25">
      <c r="A14" s="24" t="s">
        <v>19</v>
      </c>
      <c r="B14" s="16" t="s">
        <v>20</v>
      </c>
    </row>
    <row r="15" spans="1:4" ht="11" thickBot="1" x14ac:dyDescent="0.3">
      <c r="A15" s="17"/>
      <c r="B15" s="18"/>
    </row>
  </sheetData>
  <mergeCells count="1">
    <mergeCell ref="A4:B4"/>
  </mergeCells>
  <phoneticPr fontId="8" type="noConversion"/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1000000}">
      <formula1>"Trimestral, Anual"</formula1>
    </dataValidation>
    <dataValidation type="list" allowBlank="1" showInputMessage="1" showErrorMessage="1" prompt="Escoger el corte de la información, ya se trimestral (1 al 4) o anual (4)." sqref="D4" xr:uid="{00000000-0002-0000-0000-000002000000}">
      <formula1>"1, 2, 3, 4"</formula1>
    </dataValidation>
  </dataValidations>
  <hyperlinks>
    <hyperlink ref="A9" location="'NDF-01'!C5" display="NDF-01" xr:uid="{00000000-0004-0000-0000-000000000000}"/>
    <hyperlink ref="A10" location="'NDF-02'!B5" display="NDF-02" xr:uid="{00000000-0004-0000-0000-000001000000}"/>
    <hyperlink ref="A14" location="'NDF-06'!C5" display="NDF-06" xr:uid="{00000000-0004-0000-0000-000002000000}"/>
    <hyperlink ref="A13" location="'NDF-05'!C5" display="NDF-05" xr:uid="{00000000-0004-0000-0000-000003000000}"/>
    <hyperlink ref="A12" location="'NDF-04'!C5" display="NDF-04" xr:uid="{00000000-0004-0000-0000-000004000000}"/>
    <hyperlink ref="A11" location="'NDF-03'!C5" display="NDF-03" xr:uid="{00000000-0004-0000-0000-000005000000}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</sheetPr>
  <dimension ref="A1:F12"/>
  <sheetViews>
    <sheetView showGridLines="0" zoomScale="160" zoomScaleNormal="160" workbookViewId="0">
      <selection activeCell="C18" sqref="C18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5.77734375" style="1" customWidth="1"/>
    <col min="5" max="5" width="13" style="1" bestFit="1" customWidth="1"/>
    <col min="6" max="6" width="9.6640625" style="1" bestFit="1" customWidth="1"/>
    <col min="7" max="16384" width="12" style="1"/>
  </cols>
  <sheetData>
    <row r="1" spans="1:6" ht="10.5" x14ac:dyDescent="0.2">
      <c r="B1" s="86" t="str">
        <f>'Notas de Disciplina Financiera'!A1</f>
        <v xml:space="preserve"> Sistema para el Desarrollo Integral de la Familia del Municipio de Guanajuato, Gto.</v>
      </c>
      <c r="C1" s="86"/>
      <c r="D1" s="86"/>
      <c r="E1" s="20" t="s">
        <v>0</v>
      </c>
      <c r="F1" s="21">
        <f>'Notas de Disciplina Financiera'!D1</f>
        <v>2026</v>
      </c>
    </row>
    <row r="2" spans="1:6" ht="10.5" x14ac:dyDescent="0.2">
      <c r="B2" s="86" t="s">
        <v>1</v>
      </c>
      <c r="C2" s="86"/>
      <c r="D2" s="86"/>
      <c r="E2" s="20" t="s">
        <v>2</v>
      </c>
      <c r="F2" s="21" t="str">
        <f>'Notas de Disciplina Financiera'!D2</f>
        <v>Trimestral</v>
      </c>
    </row>
    <row r="3" spans="1:6" ht="10.5" x14ac:dyDescent="0.2">
      <c r="B3" s="86" t="str">
        <f>'Notas de Disciplina Financiera'!A3</f>
        <v>Correspondiente del 01 de Enero al 30 de Junio de 2026</v>
      </c>
      <c r="C3" s="86"/>
      <c r="D3" s="86"/>
      <c r="E3" s="20" t="s">
        <v>4</v>
      </c>
      <c r="F3" s="21">
        <f>'Notas de Disciplina Financiera'!D3</f>
        <v>2</v>
      </c>
    </row>
    <row r="5" spans="1:6" ht="10.5" x14ac:dyDescent="0.25">
      <c r="B5" s="23"/>
      <c r="C5" s="23" t="s">
        <v>10</v>
      </c>
    </row>
    <row r="7" spans="1:6" x14ac:dyDescent="0.2">
      <c r="B7" s="1" t="s">
        <v>21</v>
      </c>
    </row>
    <row r="8" spans="1:6" x14ac:dyDescent="0.2">
      <c r="B8" s="25" t="s">
        <v>22</v>
      </c>
    </row>
    <row r="9" spans="1:6" x14ac:dyDescent="0.2">
      <c r="A9" s="22"/>
    </row>
    <row r="12" spans="1:6" ht="10.5" x14ac:dyDescent="0.25">
      <c r="B12" s="49" t="s">
        <v>139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I173"/>
  <sheetViews>
    <sheetView showGridLines="0" zoomScale="115" zoomScaleNormal="115" workbookViewId="0">
      <pane ySplit="12" topLeftCell="A13" activePane="bottomLeft" state="frozen"/>
      <selection pane="bottomLeft" activeCell="M27" sqref="M27"/>
    </sheetView>
  </sheetViews>
  <sheetFormatPr baseColWidth="10" defaultColWidth="12" defaultRowHeight="11.5" x14ac:dyDescent="0.25"/>
  <cols>
    <col min="1" max="1" width="2.6640625" style="51" customWidth="1"/>
    <col min="2" max="2" width="83.33203125" style="51" customWidth="1"/>
    <col min="3" max="3" width="17.44140625" style="58" customWidth="1"/>
    <col min="4" max="9" width="17.44140625" style="51" customWidth="1"/>
    <col min="10" max="16384" width="12" style="51"/>
  </cols>
  <sheetData>
    <row r="1" spans="1:9" x14ac:dyDescent="0.25">
      <c r="B1" s="92" t="str">
        <f>'Notas de Disciplina Financiera'!A1</f>
        <v xml:space="preserve"> Sistema para el Desarrollo Integral de la Familia del Municipio de Guanajuato, Gto.</v>
      </c>
      <c r="C1" s="92"/>
      <c r="D1" s="92"/>
      <c r="E1" s="52" t="s">
        <v>0</v>
      </c>
      <c r="F1" s="53">
        <f>'Notas de Disciplina Financiera'!D1</f>
        <v>2026</v>
      </c>
    </row>
    <row r="2" spans="1:9" x14ac:dyDescent="0.25">
      <c r="B2" s="92" t="s">
        <v>1</v>
      </c>
      <c r="C2" s="92"/>
      <c r="D2" s="92"/>
      <c r="E2" s="52" t="s">
        <v>2</v>
      </c>
      <c r="F2" s="53" t="str">
        <f>'Notas de Disciplina Financiera'!D2</f>
        <v>Trimestral</v>
      </c>
    </row>
    <row r="3" spans="1:9" x14ac:dyDescent="0.25">
      <c r="B3" s="92" t="str">
        <f>'Notas de Disciplina Financiera'!A3</f>
        <v>Correspondiente del 01 de Enero al 30 de Junio de 2026</v>
      </c>
      <c r="C3" s="92"/>
      <c r="D3" s="92"/>
      <c r="E3" s="52" t="s">
        <v>4</v>
      </c>
      <c r="F3" s="53">
        <f>'Notas de Disciplina Financiera'!D3</f>
        <v>2</v>
      </c>
    </row>
    <row r="5" spans="1:9" x14ac:dyDescent="0.25">
      <c r="B5" s="54" t="s">
        <v>23</v>
      </c>
    </row>
    <row r="6" spans="1:9" x14ac:dyDescent="0.25">
      <c r="B6" s="93" t="str">
        <f>B1</f>
        <v xml:space="preserve"> Sistema para el Desarrollo Integral de la Familia del Municipio de Guanajuato, Gto.</v>
      </c>
      <c r="C6" s="93"/>
      <c r="D6" s="93"/>
      <c r="E6" s="93"/>
      <c r="F6" s="93"/>
      <c r="G6" s="93"/>
      <c r="H6" s="93"/>
      <c r="I6" s="93"/>
    </row>
    <row r="7" spans="1:9" x14ac:dyDescent="0.25">
      <c r="B7" s="87" t="s">
        <v>24</v>
      </c>
      <c r="C7" s="87"/>
      <c r="D7" s="87"/>
      <c r="E7" s="87"/>
      <c r="F7" s="87"/>
      <c r="G7" s="87"/>
      <c r="H7" s="87"/>
      <c r="I7" s="87"/>
    </row>
    <row r="8" spans="1:9" x14ac:dyDescent="0.25">
      <c r="B8" s="87" t="s">
        <v>25</v>
      </c>
      <c r="C8" s="87"/>
      <c r="D8" s="87"/>
      <c r="E8" s="87"/>
      <c r="F8" s="87"/>
      <c r="G8" s="87"/>
      <c r="H8" s="87"/>
      <c r="I8" s="87"/>
    </row>
    <row r="9" spans="1:9" x14ac:dyDescent="0.25">
      <c r="B9" s="87" t="str">
        <f>B3</f>
        <v>Correspondiente del 01 de Enero al 30 de Junio de 2026</v>
      </c>
      <c r="C9" s="87"/>
      <c r="D9" s="87"/>
      <c r="E9" s="87"/>
      <c r="F9" s="87"/>
      <c r="G9" s="87"/>
      <c r="H9" s="87"/>
      <c r="I9" s="87"/>
    </row>
    <row r="10" spans="1:9" ht="11.5" customHeight="1" x14ac:dyDescent="0.25">
      <c r="B10" s="88" t="s">
        <v>26</v>
      </c>
      <c r="C10" s="88"/>
      <c r="D10" s="88"/>
      <c r="E10" s="88"/>
      <c r="F10" s="88"/>
      <c r="G10" s="88"/>
      <c r="H10" s="88"/>
      <c r="I10" s="88"/>
    </row>
    <row r="11" spans="1:9" ht="11.5" customHeight="1" x14ac:dyDescent="0.25">
      <c r="B11" s="55"/>
      <c r="C11" s="79"/>
      <c r="D11" s="89" t="s">
        <v>27</v>
      </c>
      <c r="E11" s="90"/>
      <c r="F11" s="90"/>
      <c r="G11" s="90"/>
      <c r="H11" s="91"/>
      <c r="I11" s="55"/>
    </row>
    <row r="12" spans="1:9" ht="23" x14ac:dyDescent="0.25">
      <c r="B12" s="56" t="s">
        <v>28</v>
      </c>
      <c r="C12" s="80" t="s">
        <v>29</v>
      </c>
      <c r="D12" s="57" t="s">
        <v>30</v>
      </c>
      <c r="E12" s="57" t="s">
        <v>31</v>
      </c>
      <c r="F12" s="57" t="s">
        <v>144</v>
      </c>
      <c r="G12" s="57" t="s">
        <v>32</v>
      </c>
      <c r="H12" s="57" t="s">
        <v>33</v>
      </c>
      <c r="I12" s="56" t="s">
        <v>34</v>
      </c>
    </row>
    <row r="13" spans="1:9" x14ac:dyDescent="0.25">
      <c r="A13" s="58"/>
      <c r="B13" s="59" t="s">
        <v>35</v>
      </c>
      <c r="C13" s="72">
        <f>C14+C22+C191+C32+C42+C52+C62+C66+C74+C78</f>
        <v>41114903.100000001</v>
      </c>
      <c r="D13" s="72">
        <f t="shared" ref="D13:I13" si="0">D14+D22+D191+D32+D42+D52+D62+D66+D74+D78</f>
        <v>10505225.560000001</v>
      </c>
      <c r="E13" s="72">
        <f t="shared" si="0"/>
        <v>0</v>
      </c>
      <c r="F13" s="72">
        <f t="shared" si="0"/>
        <v>359971</v>
      </c>
      <c r="G13" s="72">
        <f t="shared" si="0"/>
        <v>359971</v>
      </c>
      <c r="H13" s="72">
        <f t="shared" si="0"/>
        <v>10505225.560000002</v>
      </c>
      <c r="I13" s="72">
        <f t="shared" si="0"/>
        <v>51620128.660000004</v>
      </c>
    </row>
    <row r="14" spans="1:9" x14ac:dyDescent="0.25">
      <c r="B14" s="60" t="s">
        <v>36</v>
      </c>
      <c r="C14" s="73">
        <f>SUM(C15:C21)</f>
        <v>29036004.670000002</v>
      </c>
      <c r="D14" s="73">
        <f t="shared" ref="D14:I14" si="1">SUM(D15:D21)</f>
        <v>8601060.1799999997</v>
      </c>
      <c r="E14" s="73">
        <f t="shared" si="1"/>
        <v>0</v>
      </c>
      <c r="F14" s="73">
        <f t="shared" si="1"/>
        <v>339971</v>
      </c>
      <c r="G14" s="73">
        <f t="shared" si="1"/>
        <v>339971</v>
      </c>
      <c r="H14" s="73">
        <f t="shared" si="1"/>
        <v>8601060.1800000016</v>
      </c>
      <c r="I14" s="73">
        <f t="shared" si="1"/>
        <v>37637064.850000001</v>
      </c>
    </row>
    <row r="15" spans="1:9" x14ac:dyDescent="0.25">
      <c r="B15" s="61" t="s">
        <v>37</v>
      </c>
      <c r="C15" s="73">
        <v>11953526.33</v>
      </c>
      <c r="D15" s="74">
        <v>1236502.94</v>
      </c>
      <c r="E15" s="74">
        <v>0</v>
      </c>
      <c r="F15" s="74">
        <v>0</v>
      </c>
      <c r="G15" s="74">
        <f>200000+31000</f>
        <v>231000</v>
      </c>
      <c r="H15" s="73">
        <f>D15-E15+F15-G15</f>
        <v>1005502.94</v>
      </c>
      <c r="I15" s="74">
        <f>C15+H15</f>
        <v>12959029.27</v>
      </c>
    </row>
    <row r="16" spans="1:9" x14ac:dyDescent="0.25">
      <c r="B16" s="61" t="s">
        <v>38</v>
      </c>
      <c r="C16" s="73">
        <v>962787.85</v>
      </c>
      <c r="D16" s="74">
        <f>1733657.14+177854.81+300000</f>
        <v>2211511.9500000002</v>
      </c>
      <c r="E16" s="74">
        <v>0</v>
      </c>
      <c r="F16" s="74">
        <f>295000+44971</f>
        <v>339971</v>
      </c>
      <c r="G16" s="74">
        <v>0</v>
      </c>
      <c r="H16" s="73">
        <f t="shared" ref="H16:H73" si="2">D16-E16+F16-G16</f>
        <v>2551482.9500000002</v>
      </c>
      <c r="I16" s="74">
        <f t="shared" ref="I16:I54" si="3">C16+H16</f>
        <v>3514270.8000000003</v>
      </c>
    </row>
    <row r="17" spans="2:9" x14ac:dyDescent="0.25">
      <c r="B17" s="61" t="s">
        <v>39</v>
      </c>
      <c r="C17" s="73">
        <v>2722364.42</v>
      </c>
      <c r="D17" s="74">
        <v>726320.63</v>
      </c>
      <c r="E17" s="74">
        <v>0</v>
      </c>
      <c r="F17" s="74">
        <v>0</v>
      </c>
      <c r="G17" s="74">
        <v>0</v>
      </c>
      <c r="H17" s="73">
        <f t="shared" si="2"/>
        <v>726320.63</v>
      </c>
      <c r="I17" s="74">
        <f t="shared" si="3"/>
        <v>3448685.05</v>
      </c>
    </row>
    <row r="18" spans="2:9" x14ac:dyDescent="0.25">
      <c r="B18" s="61" t="s">
        <v>40</v>
      </c>
      <c r="C18" s="73">
        <v>3941416.1</v>
      </c>
      <c r="D18" s="74">
        <v>3563015.0600000005</v>
      </c>
      <c r="E18" s="74">
        <v>0</v>
      </c>
      <c r="F18" s="74">
        <v>0</v>
      </c>
      <c r="G18" s="74">
        <v>0</v>
      </c>
      <c r="H18" s="73">
        <f t="shared" si="2"/>
        <v>3563015.0600000005</v>
      </c>
      <c r="I18" s="74">
        <f t="shared" si="3"/>
        <v>7504431.1600000001</v>
      </c>
    </row>
    <row r="19" spans="2:9" x14ac:dyDescent="0.25">
      <c r="B19" s="61" t="s">
        <v>41</v>
      </c>
      <c r="C19" s="73">
        <v>8655909.9700000007</v>
      </c>
      <c r="D19" s="74">
        <f>849877.68+3020.13+1834.79+8977</f>
        <v>863709.60000000009</v>
      </c>
      <c r="E19" s="74">
        <v>0</v>
      </c>
      <c r="F19" s="74">
        <v>0</v>
      </c>
      <c r="G19" s="74">
        <f>95000+13971</f>
        <v>108971</v>
      </c>
      <c r="H19" s="73">
        <f t="shared" si="2"/>
        <v>754738.60000000009</v>
      </c>
      <c r="I19" s="74">
        <f t="shared" si="3"/>
        <v>9410648.5700000003</v>
      </c>
    </row>
    <row r="20" spans="2:9" x14ac:dyDescent="0.25">
      <c r="B20" s="61" t="s">
        <v>42</v>
      </c>
      <c r="C20" s="73">
        <v>800000</v>
      </c>
      <c r="D20" s="74">
        <v>0</v>
      </c>
      <c r="E20" s="74">
        <v>0</v>
      </c>
      <c r="F20" s="74">
        <v>0</v>
      </c>
      <c r="G20" s="74">
        <v>0</v>
      </c>
      <c r="H20" s="73">
        <f t="shared" si="2"/>
        <v>0</v>
      </c>
      <c r="I20" s="74">
        <f t="shared" si="3"/>
        <v>800000</v>
      </c>
    </row>
    <row r="21" spans="2:9" x14ac:dyDescent="0.25">
      <c r="B21" s="61" t="s">
        <v>43</v>
      </c>
      <c r="C21" s="73">
        <v>0</v>
      </c>
      <c r="D21" s="74">
        <v>0</v>
      </c>
      <c r="E21" s="74">
        <v>0</v>
      </c>
      <c r="F21" s="74">
        <v>0</v>
      </c>
      <c r="G21" s="74">
        <v>0</v>
      </c>
      <c r="H21" s="73">
        <f t="shared" si="2"/>
        <v>0</v>
      </c>
      <c r="I21" s="74">
        <f t="shared" si="3"/>
        <v>0</v>
      </c>
    </row>
    <row r="22" spans="2:9" s="54" customFormat="1" x14ac:dyDescent="0.25">
      <c r="B22" s="78" t="s">
        <v>44</v>
      </c>
      <c r="C22" s="72">
        <f t="shared" ref="C22:I22" si="4">SUM(C23:C31)</f>
        <v>4732220</v>
      </c>
      <c r="D22" s="50">
        <f t="shared" si="4"/>
        <v>49000</v>
      </c>
      <c r="E22" s="50">
        <f t="shared" si="4"/>
        <v>0</v>
      </c>
      <c r="F22" s="50">
        <f t="shared" si="4"/>
        <v>20000</v>
      </c>
      <c r="G22" s="50">
        <f t="shared" si="4"/>
        <v>10000</v>
      </c>
      <c r="H22" s="50">
        <f t="shared" si="4"/>
        <v>59000</v>
      </c>
      <c r="I22" s="50">
        <f t="shared" si="4"/>
        <v>4791220</v>
      </c>
    </row>
    <row r="23" spans="2:9" x14ac:dyDescent="0.25">
      <c r="B23" s="61" t="s">
        <v>45</v>
      </c>
      <c r="C23" s="73">
        <v>677600</v>
      </c>
      <c r="D23" s="74">
        <v>15000</v>
      </c>
      <c r="E23" s="74">
        <v>0</v>
      </c>
      <c r="F23" s="74">
        <v>0</v>
      </c>
      <c r="G23" s="74">
        <v>0</v>
      </c>
      <c r="H23" s="73">
        <f t="shared" si="2"/>
        <v>15000</v>
      </c>
      <c r="I23" s="74">
        <f t="shared" si="3"/>
        <v>692600</v>
      </c>
    </row>
    <row r="24" spans="2:9" x14ac:dyDescent="0.25">
      <c r="B24" s="61" t="s">
        <v>46</v>
      </c>
      <c r="C24" s="73">
        <v>1496040</v>
      </c>
      <c r="D24" s="74">
        <v>0</v>
      </c>
      <c r="E24" s="74">
        <v>0</v>
      </c>
      <c r="F24" s="74">
        <v>0</v>
      </c>
      <c r="G24" s="74">
        <v>10000</v>
      </c>
      <c r="H24" s="73">
        <f t="shared" si="2"/>
        <v>-10000</v>
      </c>
      <c r="I24" s="74">
        <f t="shared" si="3"/>
        <v>1486040</v>
      </c>
    </row>
    <row r="25" spans="2:9" x14ac:dyDescent="0.25">
      <c r="B25" s="61" t="s">
        <v>47</v>
      </c>
      <c r="C25" s="73">
        <v>1100000</v>
      </c>
      <c r="D25" s="74">
        <v>0</v>
      </c>
      <c r="E25" s="74">
        <v>0</v>
      </c>
      <c r="F25" s="74">
        <v>0</v>
      </c>
      <c r="G25" s="74">
        <v>0</v>
      </c>
      <c r="H25" s="73">
        <f t="shared" si="2"/>
        <v>0</v>
      </c>
      <c r="I25" s="74">
        <f t="shared" si="3"/>
        <v>1100000</v>
      </c>
    </row>
    <row r="26" spans="2:9" x14ac:dyDescent="0.25">
      <c r="B26" s="61" t="s">
        <v>48</v>
      </c>
      <c r="C26" s="73">
        <v>106020</v>
      </c>
      <c r="D26" s="74">
        <v>10000</v>
      </c>
      <c r="E26" s="74">
        <v>0</v>
      </c>
      <c r="F26" s="74">
        <v>0</v>
      </c>
      <c r="G26" s="74">
        <v>0</v>
      </c>
      <c r="H26" s="73">
        <f t="shared" si="2"/>
        <v>10000</v>
      </c>
      <c r="I26" s="74">
        <f t="shared" si="3"/>
        <v>116020</v>
      </c>
    </row>
    <row r="27" spans="2:9" x14ac:dyDescent="0.25">
      <c r="B27" s="61" t="s">
        <v>49</v>
      </c>
      <c r="C27" s="73">
        <v>73240</v>
      </c>
      <c r="D27" s="74">
        <v>10000</v>
      </c>
      <c r="E27" s="74">
        <v>0</v>
      </c>
      <c r="F27" s="74">
        <f>10000+10000</f>
        <v>20000</v>
      </c>
      <c r="G27" s="74">
        <v>0</v>
      </c>
      <c r="H27" s="73">
        <f t="shared" si="2"/>
        <v>30000</v>
      </c>
      <c r="I27" s="74">
        <f t="shared" si="3"/>
        <v>103240</v>
      </c>
    </row>
    <row r="28" spans="2:9" x14ac:dyDescent="0.25">
      <c r="B28" s="61" t="s">
        <v>50</v>
      </c>
      <c r="C28" s="73">
        <v>907200</v>
      </c>
      <c r="D28" s="74">
        <v>4000</v>
      </c>
      <c r="E28" s="74">
        <v>0</v>
      </c>
      <c r="F28" s="74">
        <v>0</v>
      </c>
      <c r="G28" s="74">
        <v>0</v>
      </c>
      <c r="H28" s="73">
        <f t="shared" si="2"/>
        <v>4000</v>
      </c>
      <c r="I28" s="74">
        <f t="shared" si="3"/>
        <v>911200</v>
      </c>
    </row>
    <row r="29" spans="2:9" x14ac:dyDescent="0.25">
      <c r="B29" s="61" t="s">
        <v>51</v>
      </c>
      <c r="C29" s="73">
        <v>271000</v>
      </c>
      <c r="D29" s="74">
        <v>0</v>
      </c>
      <c r="E29" s="74">
        <v>0</v>
      </c>
      <c r="F29" s="74">
        <v>0</v>
      </c>
      <c r="G29" s="74">
        <v>0</v>
      </c>
      <c r="H29" s="73">
        <f t="shared" si="2"/>
        <v>0</v>
      </c>
      <c r="I29" s="74">
        <f t="shared" si="3"/>
        <v>271000</v>
      </c>
    </row>
    <row r="30" spans="2:9" x14ac:dyDescent="0.25">
      <c r="B30" s="61" t="s">
        <v>52</v>
      </c>
      <c r="C30" s="73">
        <v>0</v>
      </c>
      <c r="D30" s="74">
        <v>0</v>
      </c>
      <c r="E30" s="74">
        <v>0</v>
      </c>
      <c r="F30" s="74">
        <v>0</v>
      </c>
      <c r="G30" s="74">
        <v>0</v>
      </c>
      <c r="H30" s="73">
        <f t="shared" si="2"/>
        <v>0</v>
      </c>
      <c r="I30" s="74">
        <f t="shared" si="3"/>
        <v>0</v>
      </c>
    </row>
    <row r="31" spans="2:9" x14ac:dyDescent="0.25">
      <c r="B31" s="61" t="s">
        <v>53</v>
      </c>
      <c r="C31" s="73">
        <v>101120</v>
      </c>
      <c r="D31" s="74">
        <v>10000</v>
      </c>
      <c r="E31" s="74">
        <v>0</v>
      </c>
      <c r="F31" s="74">
        <v>0</v>
      </c>
      <c r="G31" s="74">
        <v>0</v>
      </c>
      <c r="H31" s="73">
        <f t="shared" si="2"/>
        <v>10000</v>
      </c>
      <c r="I31" s="74">
        <f t="shared" si="3"/>
        <v>111120</v>
      </c>
    </row>
    <row r="32" spans="2:9" s="54" customFormat="1" x14ac:dyDescent="0.25">
      <c r="B32" s="78" t="s">
        <v>54</v>
      </c>
      <c r="C32" s="72">
        <f>SUM(C33:C41)</f>
        <v>4360560.62</v>
      </c>
      <c r="D32" s="50">
        <f t="shared" ref="D32:I32" si="5">SUM(D33:D41)</f>
        <v>249281.47999999998</v>
      </c>
      <c r="E32" s="50">
        <f t="shared" si="5"/>
        <v>0</v>
      </c>
      <c r="F32" s="50">
        <f t="shared" si="5"/>
        <v>0</v>
      </c>
      <c r="G32" s="50">
        <f t="shared" si="5"/>
        <v>0</v>
      </c>
      <c r="H32" s="50">
        <f t="shared" si="5"/>
        <v>249281.47999999998</v>
      </c>
      <c r="I32" s="50">
        <f t="shared" si="5"/>
        <v>4609842.0999999996</v>
      </c>
    </row>
    <row r="33" spans="2:9" x14ac:dyDescent="0.25">
      <c r="B33" s="61" t="s">
        <v>55</v>
      </c>
      <c r="C33" s="73">
        <v>967785.51</v>
      </c>
      <c r="D33" s="74">
        <v>50000</v>
      </c>
      <c r="E33" s="74">
        <v>0</v>
      </c>
      <c r="F33" s="74">
        <v>0</v>
      </c>
      <c r="G33" s="74">
        <v>0</v>
      </c>
      <c r="H33" s="73">
        <f t="shared" si="2"/>
        <v>50000</v>
      </c>
      <c r="I33" s="74">
        <f t="shared" si="3"/>
        <v>1017785.51</v>
      </c>
    </row>
    <row r="34" spans="2:9" x14ac:dyDescent="0.25">
      <c r="B34" s="61" t="s">
        <v>56</v>
      </c>
      <c r="C34" s="73">
        <v>80840</v>
      </c>
      <c r="D34" s="74">
        <v>40000</v>
      </c>
      <c r="E34" s="74">
        <v>0</v>
      </c>
      <c r="F34" s="74">
        <v>0</v>
      </c>
      <c r="G34" s="74">
        <v>0</v>
      </c>
      <c r="H34" s="73">
        <f t="shared" si="2"/>
        <v>40000</v>
      </c>
      <c r="I34" s="74">
        <f t="shared" si="3"/>
        <v>120840</v>
      </c>
    </row>
    <row r="35" spans="2:9" x14ac:dyDescent="0.25">
      <c r="B35" s="61" t="s">
        <v>57</v>
      </c>
      <c r="C35" s="73">
        <v>417760</v>
      </c>
      <c r="D35" s="74">
        <v>12000</v>
      </c>
      <c r="E35" s="74">
        <v>0</v>
      </c>
      <c r="F35" s="74">
        <v>0</v>
      </c>
      <c r="G35" s="74">
        <v>0</v>
      </c>
      <c r="H35" s="73">
        <f t="shared" si="2"/>
        <v>12000</v>
      </c>
      <c r="I35" s="74">
        <f t="shared" si="3"/>
        <v>429760</v>
      </c>
    </row>
    <row r="36" spans="2:9" x14ac:dyDescent="0.25">
      <c r="B36" s="61" t="s">
        <v>58</v>
      </c>
      <c r="C36" s="73">
        <v>297000</v>
      </c>
      <c r="D36" s="74">
        <f>20000+50000</f>
        <v>70000</v>
      </c>
      <c r="E36" s="74">
        <v>0</v>
      </c>
      <c r="F36" s="74">
        <v>0</v>
      </c>
      <c r="G36" s="74">
        <v>0</v>
      </c>
      <c r="H36" s="73">
        <f t="shared" si="2"/>
        <v>70000</v>
      </c>
      <c r="I36" s="74">
        <f t="shared" si="3"/>
        <v>367000</v>
      </c>
    </row>
    <row r="37" spans="2:9" x14ac:dyDescent="0.25">
      <c r="B37" s="61" t="s">
        <v>59</v>
      </c>
      <c r="C37" s="73">
        <v>1062868.25</v>
      </c>
      <c r="D37" s="74">
        <v>5000</v>
      </c>
      <c r="E37" s="74">
        <v>0</v>
      </c>
      <c r="F37" s="74">
        <v>0</v>
      </c>
      <c r="G37" s="74">
        <v>0</v>
      </c>
      <c r="H37" s="73">
        <f t="shared" si="2"/>
        <v>5000</v>
      </c>
      <c r="I37" s="74">
        <f t="shared" si="3"/>
        <v>1067868.25</v>
      </c>
    </row>
    <row r="38" spans="2:9" x14ac:dyDescent="0.25">
      <c r="B38" s="61" t="s">
        <v>60</v>
      </c>
      <c r="C38" s="73">
        <v>52000</v>
      </c>
      <c r="D38" s="74">
        <v>0</v>
      </c>
      <c r="E38" s="74">
        <v>0</v>
      </c>
      <c r="F38" s="74">
        <v>0</v>
      </c>
      <c r="G38" s="74">
        <v>0</v>
      </c>
      <c r="H38" s="73">
        <f t="shared" si="2"/>
        <v>0</v>
      </c>
      <c r="I38" s="74">
        <f t="shared" si="3"/>
        <v>52000</v>
      </c>
    </row>
    <row r="39" spans="2:9" x14ac:dyDescent="0.25">
      <c r="B39" s="61" t="s">
        <v>61</v>
      </c>
      <c r="C39" s="73">
        <v>56000</v>
      </c>
      <c r="D39" s="74">
        <v>0</v>
      </c>
      <c r="E39" s="74">
        <v>0</v>
      </c>
      <c r="F39" s="74">
        <v>0</v>
      </c>
      <c r="G39" s="74">
        <v>0</v>
      </c>
      <c r="H39" s="73">
        <f t="shared" si="2"/>
        <v>0</v>
      </c>
      <c r="I39" s="74">
        <f t="shared" si="3"/>
        <v>56000</v>
      </c>
    </row>
    <row r="40" spans="2:9" x14ac:dyDescent="0.25">
      <c r="B40" s="61" t="s">
        <v>62</v>
      </c>
      <c r="C40" s="73">
        <v>660800</v>
      </c>
      <c r="D40" s="74">
        <v>0</v>
      </c>
      <c r="E40" s="74">
        <v>0</v>
      </c>
      <c r="F40" s="74">
        <v>0</v>
      </c>
      <c r="G40" s="74">
        <v>0</v>
      </c>
      <c r="H40" s="73">
        <f t="shared" si="2"/>
        <v>0</v>
      </c>
      <c r="I40" s="74">
        <f t="shared" si="3"/>
        <v>660800</v>
      </c>
    </row>
    <row r="41" spans="2:9" x14ac:dyDescent="0.25">
      <c r="B41" s="61" t="s">
        <v>63</v>
      </c>
      <c r="C41" s="73">
        <v>765506.86</v>
      </c>
      <c r="D41" s="74">
        <f>66945.84+5335.64</f>
        <v>72281.48</v>
      </c>
      <c r="E41" s="74">
        <v>0</v>
      </c>
      <c r="F41" s="74">
        <v>0</v>
      </c>
      <c r="G41" s="74">
        <v>0</v>
      </c>
      <c r="H41" s="73">
        <f t="shared" si="2"/>
        <v>72281.48</v>
      </c>
      <c r="I41" s="74">
        <f t="shared" si="3"/>
        <v>837788.34</v>
      </c>
    </row>
    <row r="42" spans="2:9" s="54" customFormat="1" x14ac:dyDescent="0.25">
      <c r="B42" s="78" t="s">
        <v>64</v>
      </c>
      <c r="C42" s="72">
        <f>SUM(C43:C51)</f>
        <v>2571117.81</v>
      </c>
      <c r="D42" s="50">
        <f t="shared" ref="D42:I42" si="6">SUM(D43:D51)</f>
        <v>200883.9</v>
      </c>
      <c r="E42" s="50">
        <f t="shared" si="6"/>
        <v>0</v>
      </c>
      <c r="F42" s="50">
        <f t="shared" si="6"/>
        <v>0</v>
      </c>
      <c r="G42" s="50">
        <f t="shared" si="6"/>
        <v>0</v>
      </c>
      <c r="H42" s="50">
        <f t="shared" si="6"/>
        <v>200883.9</v>
      </c>
      <c r="I42" s="50">
        <f t="shared" si="6"/>
        <v>2772001.71</v>
      </c>
    </row>
    <row r="43" spans="2:9" x14ac:dyDescent="0.25">
      <c r="B43" s="61" t="s">
        <v>65</v>
      </c>
      <c r="C43" s="73">
        <v>0</v>
      </c>
      <c r="D43" s="74">
        <v>0</v>
      </c>
      <c r="E43" s="74">
        <v>0</v>
      </c>
      <c r="F43" s="74">
        <v>0</v>
      </c>
      <c r="G43" s="74">
        <v>0</v>
      </c>
      <c r="H43" s="73">
        <f t="shared" si="2"/>
        <v>0</v>
      </c>
      <c r="I43" s="74">
        <f t="shared" si="3"/>
        <v>0</v>
      </c>
    </row>
    <row r="44" spans="2:9" x14ac:dyDescent="0.25">
      <c r="B44" s="61" t="s">
        <v>66</v>
      </c>
      <c r="C44" s="73">
        <v>0</v>
      </c>
      <c r="D44" s="74">
        <v>0</v>
      </c>
      <c r="E44" s="74">
        <v>0</v>
      </c>
      <c r="F44" s="74">
        <v>0</v>
      </c>
      <c r="G44" s="74">
        <v>0</v>
      </c>
      <c r="H44" s="73">
        <f t="shared" si="2"/>
        <v>0</v>
      </c>
      <c r="I44" s="74">
        <f t="shared" si="3"/>
        <v>0</v>
      </c>
    </row>
    <row r="45" spans="2:9" x14ac:dyDescent="0.25">
      <c r="B45" s="61" t="s">
        <v>67</v>
      </c>
      <c r="C45" s="73">
        <v>0</v>
      </c>
      <c r="D45" s="74">
        <v>0</v>
      </c>
      <c r="E45" s="74">
        <v>0</v>
      </c>
      <c r="F45" s="74">
        <v>0</v>
      </c>
      <c r="G45" s="74">
        <v>0</v>
      </c>
      <c r="H45" s="73">
        <f t="shared" si="2"/>
        <v>0</v>
      </c>
      <c r="I45" s="74">
        <f t="shared" si="3"/>
        <v>0</v>
      </c>
    </row>
    <row r="46" spans="2:9" x14ac:dyDescent="0.25">
      <c r="B46" s="61" t="s">
        <v>68</v>
      </c>
      <c r="C46" s="73">
        <v>2100468.25</v>
      </c>
      <c r="D46" s="74">
        <v>0</v>
      </c>
      <c r="E46" s="74">
        <v>0</v>
      </c>
      <c r="F46" s="74">
        <v>0</v>
      </c>
      <c r="G46" s="74">
        <v>0</v>
      </c>
      <c r="H46" s="73">
        <f t="shared" si="2"/>
        <v>0</v>
      </c>
      <c r="I46" s="74">
        <f t="shared" si="3"/>
        <v>2100468.25</v>
      </c>
    </row>
    <row r="47" spans="2:9" x14ac:dyDescent="0.25">
      <c r="B47" s="61" t="s">
        <v>69</v>
      </c>
      <c r="C47" s="73">
        <v>470649.56</v>
      </c>
      <c r="D47" s="74">
        <v>200883.9</v>
      </c>
      <c r="E47" s="74">
        <v>0</v>
      </c>
      <c r="F47" s="74">
        <v>0</v>
      </c>
      <c r="G47" s="74">
        <v>0</v>
      </c>
      <c r="H47" s="73">
        <f t="shared" si="2"/>
        <v>200883.9</v>
      </c>
      <c r="I47" s="74">
        <f t="shared" si="3"/>
        <v>671533.46</v>
      </c>
    </row>
    <row r="48" spans="2:9" x14ac:dyDescent="0.25">
      <c r="B48" s="61" t="s">
        <v>70</v>
      </c>
      <c r="C48" s="73">
        <v>0</v>
      </c>
      <c r="D48" s="74">
        <v>0</v>
      </c>
      <c r="E48" s="74">
        <v>0</v>
      </c>
      <c r="F48" s="74">
        <v>0</v>
      </c>
      <c r="G48" s="74">
        <v>0</v>
      </c>
      <c r="H48" s="73">
        <f t="shared" si="2"/>
        <v>0</v>
      </c>
      <c r="I48" s="74">
        <f t="shared" si="3"/>
        <v>0</v>
      </c>
    </row>
    <row r="49" spans="2:9" x14ac:dyDescent="0.25">
      <c r="B49" s="61" t="s">
        <v>71</v>
      </c>
      <c r="C49" s="73">
        <v>0</v>
      </c>
      <c r="D49" s="74">
        <v>0</v>
      </c>
      <c r="E49" s="74">
        <v>0</v>
      </c>
      <c r="F49" s="74">
        <v>0</v>
      </c>
      <c r="G49" s="74">
        <v>0</v>
      </c>
      <c r="H49" s="73">
        <f t="shared" si="2"/>
        <v>0</v>
      </c>
      <c r="I49" s="74">
        <f t="shared" si="3"/>
        <v>0</v>
      </c>
    </row>
    <row r="50" spans="2:9" x14ac:dyDescent="0.25">
      <c r="B50" s="61" t="s">
        <v>72</v>
      </c>
      <c r="C50" s="73">
        <v>0</v>
      </c>
      <c r="D50" s="74">
        <v>0</v>
      </c>
      <c r="E50" s="74">
        <v>0</v>
      </c>
      <c r="F50" s="74">
        <v>0</v>
      </c>
      <c r="G50" s="74">
        <v>0</v>
      </c>
      <c r="H50" s="73">
        <f t="shared" si="2"/>
        <v>0</v>
      </c>
      <c r="I50" s="74">
        <f t="shared" si="3"/>
        <v>0</v>
      </c>
    </row>
    <row r="51" spans="2:9" x14ac:dyDescent="0.25">
      <c r="B51" s="61" t="s">
        <v>73</v>
      </c>
      <c r="C51" s="73">
        <v>0</v>
      </c>
      <c r="D51" s="74">
        <v>0</v>
      </c>
      <c r="E51" s="74">
        <v>0</v>
      </c>
      <c r="F51" s="74">
        <v>0</v>
      </c>
      <c r="G51" s="74">
        <v>0</v>
      </c>
      <c r="H51" s="73">
        <f t="shared" si="2"/>
        <v>0</v>
      </c>
      <c r="I51" s="74">
        <f t="shared" si="3"/>
        <v>0</v>
      </c>
    </row>
    <row r="52" spans="2:9" s="54" customFormat="1" x14ac:dyDescent="0.25">
      <c r="B52" s="78" t="s">
        <v>74</v>
      </c>
      <c r="C52" s="72">
        <f>SUM(C53:C61)</f>
        <v>15000</v>
      </c>
      <c r="D52" s="50">
        <f t="shared" ref="D52:I52" si="7">SUM(D53:D61)</f>
        <v>1405000</v>
      </c>
      <c r="E52" s="50">
        <f t="shared" si="7"/>
        <v>0</v>
      </c>
      <c r="F52" s="50">
        <f t="shared" si="7"/>
        <v>0</v>
      </c>
      <c r="G52" s="50">
        <f t="shared" si="7"/>
        <v>0</v>
      </c>
      <c r="H52" s="50">
        <f t="shared" si="7"/>
        <v>1405000</v>
      </c>
      <c r="I52" s="50">
        <f t="shared" si="7"/>
        <v>1420000</v>
      </c>
    </row>
    <row r="53" spans="2:9" x14ac:dyDescent="0.25">
      <c r="B53" s="61" t="s">
        <v>75</v>
      </c>
      <c r="C53" s="73">
        <v>15000</v>
      </c>
      <c r="D53" s="74">
        <v>20000</v>
      </c>
      <c r="E53" s="74">
        <v>0</v>
      </c>
      <c r="F53" s="74">
        <v>0</v>
      </c>
      <c r="G53" s="74">
        <v>0</v>
      </c>
      <c r="H53" s="73">
        <f t="shared" si="2"/>
        <v>20000</v>
      </c>
      <c r="I53" s="74">
        <f t="shared" si="3"/>
        <v>35000</v>
      </c>
    </row>
    <row r="54" spans="2:9" x14ac:dyDescent="0.25">
      <c r="B54" s="61" t="s">
        <v>76</v>
      </c>
      <c r="C54" s="73">
        <v>0</v>
      </c>
      <c r="D54" s="74">
        <v>0</v>
      </c>
      <c r="E54" s="74">
        <v>0</v>
      </c>
      <c r="F54" s="74">
        <v>0</v>
      </c>
      <c r="G54" s="74">
        <v>0</v>
      </c>
      <c r="H54" s="73">
        <f t="shared" si="2"/>
        <v>0</v>
      </c>
      <c r="I54" s="74">
        <f t="shared" si="3"/>
        <v>0</v>
      </c>
    </row>
    <row r="55" spans="2:9" x14ac:dyDescent="0.25">
      <c r="B55" s="61" t="s">
        <v>77</v>
      </c>
      <c r="C55" s="73">
        <v>0</v>
      </c>
      <c r="D55" s="74">
        <v>0</v>
      </c>
      <c r="E55" s="74">
        <v>0</v>
      </c>
      <c r="F55" s="74">
        <v>0</v>
      </c>
      <c r="G55" s="74">
        <v>0</v>
      </c>
      <c r="H55" s="73">
        <f t="shared" si="2"/>
        <v>0</v>
      </c>
      <c r="I55" s="74">
        <f t="shared" ref="I55:I61" si="8">C55+H55</f>
        <v>0</v>
      </c>
    </row>
    <row r="56" spans="2:9" x14ac:dyDescent="0.25">
      <c r="B56" s="61" t="s">
        <v>78</v>
      </c>
      <c r="C56" s="73">
        <v>0</v>
      </c>
      <c r="D56" s="74">
        <f>485000+400000+500000</f>
        <v>1385000</v>
      </c>
      <c r="E56" s="74">
        <v>0</v>
      </c>
      <c r="F56" s="74">
        <v>0</v>
      </c>
      <c r="G56" s="74">
        <v>0</v>
      </c>
      <c r="H56" s="73">
        <f t="shared" si="2"/>
        <v>1385000</v>
      </c>
      <c r="I56" s="74">
        <f t="shared" si="8"/>
        <v>1385000</v>
      </c>
    </row>
    <row r="57" spans="2:9" x14ac:dyDescent="0.25">
      <c r="B57" s="61" t="s">
        <v>79</v>
      </c>
      <c r="C57" s="73">
        <v>0</v>
      </c>
      <c r="D57" s="74">
        <v>0</v>
      </c>
      <c r="E57" s="74">
        <v>0</v>
      </c>
      <c r="F57" s="74">
        <v>0</v>
      </c>
      <c r="G57" s="74">
        <v>0</v>
      </c>
      <c r="H57" s="73">
        <f t="shared" si="2"/>
        <v>0</v>
      </c>
      <c r="I57" s="74">
        <f t="shared" si="8"/>
        <v>0</v>
      </c>
    </row>
    <row r="58" spans="2:9" x14ac:dyDescent="0.25">
      <c r="B58" s="61" t="s">
        <v>80</v>
      </c>
      <c r="C58" s="73">
        <v>0</v>
      </c>
      <c r="D58" s="74">
        <v>0</v>
      </c>
      <c r="E58" s="74">
        <v>0</v>
      </c>
      <c r="F58" s="74">
        <v>0</v>
      </c>
      <c r="G58" s="74">
        <v>0</v>
      </c>
      <c r="H58" s="73">
        <f t="shared" si="2"/>
        <v>0</v>
      </c>
      <c r="I58" s="74">
        <f t="shared" si="8"/>
        <v>0</v>
      </c>
    </row>
    <row r="59" spans="2:9" x14ac:dyDescent="0.25">
      <c r="B59" s="61" t="s">
        <v>81</v>
      </c>
      <c r="C59" s="73">
        <v>0</v>
      </c>
      <c r="D59" s="74">
        <v>0</v>
      </c>
      <c r="E59" s="74">
        <v>0</v>
      </c>
      <c r="F59" s="74">
        <v>0</v>
      </c>
      <c r="G59" s="74">
        <v>0</v>
      </c>
      <c r="H59" s="73">
        <f t="shared" si="2"/>
        <v>0</v>
      </c>
      <c r="I59" s="74">
        <f t="shared" si="8"/>
        <v>0</v>
      </c>
    </row>
    <row r="60" spans="2:9" x14ac:dyDescent="0.25">
      <c r="B60" s="61" t="s">
        <v>82</v>
      </c>
      <c r="C60" s="73">
        <v>0</v>
      </c>
      <c r="D60" s="74">
        <v>0</v>
      </c>
      <c r="E60" s="74">
        <v>0</v>
      </c>
      <c r="F60" s="74">
        <v>0</v>
      </c>
      <c r="G60" s="74">
        <v>0</v>
      </c>
      <c r="H60" s="73">
        <f t="shared" si="2"/>
        <v>0</v>
      </c>
      <c r="I60" s="74">
        <f t="shared" si="8"/>
        <v>0</v>
      </c>
    </row>
    <row r="61" spans="2:9" x14ac:dyDescent="0.25">
      <c r="B61" s="61" t="s">
        <v>83</v>
      </c>
      <c r="C61" s="73">
        <v>0</v>
      </c>
      <c r="D61" s="74">
        <v>0</v>
      </c>
      <c r="E61" s="74">
        <v>0</v>
      </c>
      <c r="F61" s="74">
        <v>0</v>
      </c>
      <c r="G61" s="74">
        <v>0</v>
      </c>
      <c r="H61" s="73">
        <f t="shared" si="2"/>
        <v>0</v>
      </c>
      <c r="I61" s="74">
        <f t="shared" si="8"/>
        <v>0</v>
      </c>
    </row>
    <row r="62" spans="2:9" s="54" customFormat="1" x14ac:dyDescent="0.25">
      <c r="B62" s="78" t="s">
        <v>84</v>
      </c>
      <c r="C62" s="72">
        <v>0</v>
      </c>
      <c r="D62" s="50">
        <f t="shared" ref="D62:I62" si="9">SUM(D63:D65)</f>
        <v>0</v>
      </c>
      <c r="E62" s="50">
        <f t="shared" si="9"/>
        <v>0</v>
      </c>
      <c r="F62" s="50">
        <f t="shared" si="9"/>
        <v>0</v>
      </c>
      <c r="G62" s="50">
        <f t="shared" si="9"/>
        <v>0</v>
      </c>
      <c r="H62" s="50">
        <f t="shared" si="9"/>
        <v>0</v>
      </c>
      <c r="I62" s="50">
        <f t="shared" si="9"/>
        <v>0</v>
      </c>
    </row>
    <row r="63" spans="2:9" x14ac:dyDescent="0.25">
      <c r="B63" s="61" t="s">
        <v>85</v>
      </c>
      <c r="C63" s="73">
        <v>0</v>
      </c>
      <c r="D63" s="62">
        <v>0</v>
      </c>
      <c r="E63" s="62">
        <v>0</v>
      </c>
      <c r="F63" s="62">
        <v>0</v>
      </c>
      <c r="G63" s="62">
        <v>0</v>
      </c>
      <c r="H63" s="73">
        <f t="shared" si="2"/>
        <v>0</v>
      </c>
      <c r="I63" s="74">
        <f t="shared" ref="I63:I65" si="10">C63+H63</f>
        <v>0</v>
      </c>
    </row>
    <row r="64" spans="2:9" x14ac:dyDescent="0.25">
      <c r="B64" s="61" t="s">
        <v>86</v>
      </c>
      <c r="C64" s="73">
        <v>0</v>
      </c>
      <c r="D64" s="62">
        <v>0</v>
      </c>
      <c r="E64" s="62">
        <v>0</v>
      </c>
      <c r="F64" s="62">
        <v>0</v>
      </c>
      <c r="G64" s="62">
        <v>0</v>
      </c>
      <c r="H64" s="73">
        <f t="shared" si="2"/>
        <v>0</v>
      </c>
      <c r="I64" s="74">
        <f t="shared" si="10"/>
        <v>0</v>
      </c>
    </row>
    <row r="65" spans="2:9" x14ac:dyDescent="0.25">
      <c r="B65" s="61" t="s">
        <v>87</v>
      </c>
      <c r="C65" s="73">
        <v>0</v>
      </c>
      <c r="D65" s="62">
        <v>0</v>
      </c>
      <c r="E65" s="62">
        <v>0</v>
      </c>
      <c r="F65" s="62">
        <v>0</v>
      </c>
      <c r="G65" s="62">
        <v>0</v>
      </c>
      <c r="H65" s="73">
        <f t="shared" si="2"/>
        <v>0</v>
      </c>
      <c r="I65" s="74">
        <f t="shared" si="10"/>
        <v>0</v>
      </c>
    </row>
    <row r="66" spans="2:9" s="54" customFormat="1" x14ac:dyDescent="0.25">
      <c r="B66" s="78" t="s">
        <v>88</v>
      </c>
      <c r="C66" s="72">
        <f>SUM(C67:C73)</f>
        <v>400000</v>
      </c>
      <c r="D66" s="50">
        <f t="shared" ref="D66:I66" si="11">SUM(D67:D73)</f>
        <v>0</v>
      </c>
      <c r="E66" s="50">
        <f t="shared" si="11"/>
        <v>0</v>
      </c>
      <c r="F66" s="50">
        <f t="shared" si="11"/>
        <v>0</v>
      </c>
      <c r="G66" s="50">
        <f t="shared" si="11"/>
        <v>10000</v>
      </c>
      <c r="H66" s="50">
        <f t="shared" si="11"/>
        <v>-10000</v>
      </c>
      <c r="I66" s="50">
        <f t="shared" si="11"/>
        <v>390000</v>
      </c>
    </row>
    <row r="67" spans="2:9" x14ac:dyDescent="0.25">
      <c r="B67" s="61" t="s">
        <v>89</v>
      </c>
      <c r="C67" s="73">
        <v>0</v>
      </c>
      <c r="D67" s="62">
        <v>0</v>
      </c>
      <c r="E67" s="62">
        <v>0</v>
      </c>
      <c r="F67" s="62">
        <v>0</v>
      </c>
      <c r="G67" s="62">
        <v>0</v>
      </c>
      <c r="H67" s="73">
        <f t="shared" si="2"/>
        <v>0</v>
      </c>
      <c r="I67" s="74">
        <f t="shared" ref="I67:I73" si="12">C67+H67</f>
        <v>0</v>
      </c>
    </row>
    <row r="68" spans="2:9" x14ac:dyDescent="0.25">
      <c r="B68" s="61" t="s">
        <v>90</v>
      </c>
      <c r="C68" s="73">
        <v>0</v>
      </c>
      <c r="D68" s="62">
        <v>0</v>
      </c>
      <c r="E68" s="62">
        <v>0</v>
      </c>
      <c r="F68" s="62">
        <v>0</v>
      </c>
      <c r="G68" s="62">
        <v>0</v>
      </c>
      <c r="H68" s="73">
        <f t="shared" si="2"/>
        <v>0</v>
      </c>
      <c r="I68" s="74">
        <f t="shared" si="12"/>
        <v>0</v>
      </c>
    </row>
    <row r="69" spans="2:9" x14ac:dyDescent="0.25">
      <c r="B69" s="61" t="s">
        <v>91</v>
      </c>
      <c r="C69" s="73">
        <v>0</v>
      </c>
      <c r="D69" s="62">
        <v>0</v>
      </c>
      <c r="E69" s="62">
        <v>0</v>
      </c>
      <c r="F69" s="62">
        <v>0</v>
      </c>
      <c r="G69" s="62">
        <v>0</v>
      </c>
      <c r="H69" s="73">
        <f t="shared" si="2"/>
        <v>0</v>
      </c>
      <c r="I69" s="74">
        <f t="shared" si="12"/>
        <v>0</v>
      </c>
    </row>
    <row r="70" spans="2:9" x14ac:dyDescent="0.25">
      <c r="B70" s="61" t="s">
        <v>92</v>
      </c>
      <c r="C70" s="73">
        <v>0</v>
      </c>
      <c r="D70" s="62">
        <v>0</v>
      </c>
      <c r="E70" s="62">
        <v>0</v>
      </c>
      <c r="F70" s="62">
        <v>0</v>
      </c>
      <c r="G70" s="62">
        <v>0</v>
      </c>
      <c r="H70" s="73">
        <f t="shared" si="2"/>
        <v>0</v>
      </c>
      <c r="I70" s="74">
        <f t="shared" si="12"/>
        <v>0</v>
      </c>
    </row>
    <row r="71" spans="2:9" x14ac:dyDescent="0.25">
      <c r="B71" s="61" t="s">
        <v>93</v>
      </c>
      <c r="C71" s="73">
        <v>0</v>
      </c>
      <c r="D71" s="62">
        <v>0</v>
      </c>
      <c r="E71" s="62">
        <v>0</v>
      </c>
      <c r="F71" s="62">
        <v>0</v>
      </c>
      <c r="G71" s="62">
        <v>0</v>
      </c>
      <c r="H71" s="73">
        <f t="shared" si="2"/>
        <v>0</v>
      </c>
      <c r="I71" s="74">
        <f t="shared" si="12"/>
        <v>0</v>
      </c>
    </row>
    <row r="72" spans="2:9" x14ac:dyDescent="0.25">
      <c r="B72" s="61" t="s">
        <v>94</v>
      </c>
      <c r="C72" s="73">
        <v>0</v>
      </c>
      <c r="D72" s="62">
        <v>0</v>
      </c>
      <c r="E72" s="62">
        <v>0</v>
      </c>
      <c r="F72" s="62">
        <v>0</v>
      </c>
      <c r="G72" s="62">
        <v>0</v>
      </c>
      <c r="H72" s="73">
        <f t="shared" si="2"/>
        <v>0</v>
      </c>
      <c r="I72" s="74">
        <f t="shared" si="12"/>
        <v>0</v>
      </c>
    </row>
    <row r="73" spans="2:9" x14ac:dyDescent="0.25">
      <c r="B73" s="61" t="s">
        <v>95</v>
      </c>
      <c r="C73" s="73">
        <v>400000</v>
      </c>
      <c r="D73" s="62">
        <v>0</v>
      </c>
      <c r="E73" s="62">
        <v>0</v>
      </c>
      <c r="F73" s="62">
        <v>0</v>
      </c>
      <c r="G73" s="62">
        <v>10000</v>
      </c>
      <c r="H73" s="73">
        <f t="shared" si="2"/>
        <v>-10000</v>
      </c>
      <c r="I73" s="74">
        <f t="shared" si="12"/>
        <v>390000</v>
      </c>
    </row>
    <row r="74" spans="2:9" s="54" customFormat="1" x14ac:dyDescent="0.25">
      <c r="B74" s="78" t="s">
        <v>96</v>
      </c>
      <c r="C74" s="72">
        <f>SUM(C75:C77)</f>
        <v>0</v>
      </c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</row>
    <row r="75" spans="2:9" x14ac:dyDescent="0.25">
      <c r="B75" s="61" t="s">
        <v>97</v>
      </c>
      <c r="C75" s="73">
        <v>0</v>
      </c>
      <c r="D75" s="62">
        <v>0</v>
      </c>
      <c r="E75" s="62">
        <v>0</v>
      </c>
      <c r="F75" s="62">
        <v>0</v>
      </c>
      <c r="G75" s="62">
        <v>0</v>
      </c>
      <c r="H75" s="62">
        <v>0</v>
      </c>
      <c r="I75" s="62">
        <v>0</v>
      </c>
    </row>
    <row r="76" spans="2:9" x14ac:dyDescent="0.25">
      <c r="B76" s="61" t="s">
        <v>98</v>
      </c>
      <c r="C76" s="73">
        <v>0</v>
      </c>
      <c r="D76" s="62">
        <v>0</v>
      </c>
      <c r="E76" s="62">
        <v>0</v>
      </c>
      <c r="F76" s="62">
        <v>0</v>
      </c>
      <c r="G76" s="62">
        <v>0</v>
      </c>
      <c r="H76" s="62">
        <v>0</v>
      </c>
      <c r="I76" s="62">
        <v>0</v>
      </c>
    </row>
    <row r="77" spans="2:9" x14ac:dyDescent="0.25">
      <c r="B77" s="61" t="s">
        <v>99</v>
      </c>
      <c r="C77" s="73">
        <v>0</v>
      </c>
      <c r="D77" s="62">
        <v>0</v>
      </c>
      <c r="E77" s="62">
        <v>0</v>
      </c>
      <c r="F77" s="62">
        <v>0</v>
      </c>
      <c r="G77" s="62">
        <v>0</v>
      </c>
      <c r="H77" s="62">
        <v>0</v>
      </c>
      <c r="I77" s="62">
        <v>0</v>
      </c>
    </row>
    <row r="78" spans="2:9" s="54" customFormat="1" x14ac:dyDescent="0.25">
      <c r="B78" s="78" t="s">
        <v>100</v>
      </c>
      <c r="C78" s="72">
        <f>SUM(C79:C85)</f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</row>
    <row r="79" spans="2:9" x14ac:dyDescent="0.25">
      <c r="B79" s="61" t="s">
        <v>101</v>
      </c>
      <c r="C79" s="73">
        <v>0</v>
      </c>
      <c r="D79" s="62">
        <v>0</v>
      </c>
      <c r="E79" s="62">
        <v>0</v>
      </c>
      <c r="F79" s="62">
        <v>0</v>
      </c>
      <c r="G79" s="62">
        <v>0</v>
      </c>
      <c r="H79" s="62">
        <v>0</v>
      </c>
      <c r="I79" s="62">
        <v>0</v>
      </c>
    </row>
    <row r="80" spans="2:9" x14ac:dyDescent="0.25">
      <c r="B80" s="61" t="s">
        <v>102</v>
      </c>
      <c r="C80" s="73">
        <v>0</v>
      </c>
      <c r="D80" s="62">
        <v>0</v>
      </c>
      <c r="E80" s="62">
        <v>0</v>
      </c>
      <c r="F80" s="62">
        <v>0</v>
      </c>
      <c r="G80" s="62">
        <v>0</v>
      </c>
      <c r="H80" s="62">
        <v>0</v>
      </c>
      <c r="I80" s="62">
        <v>0</v>
      </c>
    </row>
    <row r="81" spans="2:9" x14ac:dyDescent="0.25">
      <c r="B81" s="61" t="s">
        <v>103</v>
      </c>
      <c r="C81" s="73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</row>
    <row r="82" spans="2:9" x14ac:dyDescent="0.25">
      <c r="B82" s="61" t="s">
        <v>104</v>
      </c>
      <c r="C82" s="73">
        <v>0</v>
      </c>
      <c r="D82" s="62">
        <v>0</v>
      </c>
      <c r="E82" s="62">
        <v>0</v>
      </c>
      <c r="F82" s="62">
        <v>0</v>
      </c>
      <c r="G82" s="62">
        <v>0</v>
      </c>
      <c r="H82" s="62">
        <v>0</v>
      </c>
      <c r="I82" s="62">
        <v>0</v>
      </c>
    </row>
    <row r="83" spans="2:9" x14ac:dyDescent="0.25">
      <c r="B83" s="61" t="s">
        <v>105</v>
      </c>
      <c r="C83" s="73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</row>
    <row r="84" spans="2:9" x14ac:dyDescent="0.25">
      <c r="B84" s="61" t="s">
        <v>106</v>
      </c>
      <c r="C84" s="73">
        <v>0</v>
      </c>
      <c r="D84" s="62">
        <v>0</v>
      </c>
      <c r="E84" s="62">
        <v>0</v>
      </c>
      <c r="F84" s="62">
        <v>0</v>
      </c>
      <c r="G84" s="62">
        <v>0</v>
      </c>
      <c r="H84" s="62">
        <v>0</v>
      </c>
      <c r="I84" s="62">
        <v>0</v>
      </c>
    </row>
    <row r="85" spans="2:9" x14ac:dyDescent="0.25">
      <c r="B85" s="61" t="s">
        <v>107</v>
      </c>
      <c r="C85" s="73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</row>
    <row r="86" spans="2:9" x14ac:dyDescent="0.25">
      <c r="B86" s="64"/>
      <c r="C86" s="81"/>
      <c r="D86" s="62"/>
      <c r="E86" s="62"/>
      <c r="F86" s="62"/>
      <c r="G86" s="62"/>
      <c r="H86" s="62"/>
      <c r="I86" s="62"/>
    </row>
    <row r="87" spans="2:9" x14ac:dyDescent="0.25">
      <c r="B87" s="65" t="s">
        <v>108</v>
      </c>
      <c r="C87" s="72">
        <f>C88+C96+C106+C116+C126+C136+C140+C148+C152</f>
        <v>0</v>
      </c>
      <c r="D87" s="63">
        <v>0</v>
      </c>
      <c r="E87" s="63">
        <v>0</v>
      </c>
      <c r="F87" s="63">
        <v>0</v>
      </c>
      <c r="G87" s="63">
        <v>0</v>
      </c>
      <c r="H87" s="63">
        <v>0</v>
      </c>
      <c r="I87" s="63">
        <v>0</v>
      </c>
    </row>
    <row r="88" spans="2:9" x14ac:dyDescent="0.25">
      <c r="B88" s="60" t="s">
        <v>36</v>
      </c>
      <c r="C88" s="73">
        <f>SUM(C89:C95)</f>
        <v>0</v>
      </c>
      <c r="D88" s="63">
        <v>0</v>
      </c>
      <c r="E88" s="63">
        <v>0</v>
      </c>
      <c r="F88" s="63">
        <v>0</v>
      </c>
      <c r="G88" s="63">
        <v>0</v>
      </c>
      <c r="H88" s="63">
        <v>0</v>
      </c>
      <c r="I88" s="63">
        <v>0</v>
      </c>
    </row>
    <row r="89" spans="2:9" x14ac:dyDescent="0.25">
      <c r="B89" s="61" t="s">
        <v>37</v>
      </c>
      <c r="C89" s="73">
        <v>0</v>
      </c>
      <c r="D89" s="62">
        <v>0</v>
      </c>
      <c r="E89" s="62">
        <v>0</v>
      </c>
      <c r="F89" s="62">
        <v>0</v>
      </c>
      <c r="G89" s="62">
        <v>0</v>
      </c>
      <c r="H89" s="62">
        <v>0</v>
      </c>
      <c r="I89" s="62">
        <v>0</v>
      </c>
    </row>
    <row r="90" spans="2:9" x14ac:dyDescent="0.25">
      <c r="B90" s="61" t="s">
        <v>38</v>
      </c>
      <c r="C90" s="73">
        <v>0</v>
      </c>
      <c r="D90" s="62">
        <v>0</v>
      </c>
      <c r="E90" s="62">
        <v>0</v>
      </c>
      <c r="F90" s="62">
        <v>0</v>
      </c>
      <c r="G90" s="62">
        <v>0</v>
      </c>
      <c r="H90" s="62">
        <v>0</v>
      </c>
      <c r="I90" s="62">
        <v>0</v>
      </c>
    </row>
    <row r="91" spans="2:9" x14ac:dyDescent="0.25">
      <c r="B91" s="61" t="s">
        <v>39</v>
      </c>
      <c r="C91" s="73">
        <v>0</v>
      </c>
      <c r="D91" s="62">
        <v>0</v>
      </c>
      <c r="E91" s="62">
        <v>0</v>
      </c>
      <c r="F91" s="62">
        <v>0</v>
      </c>
      <c r="G91" s="62">
        <v>0</v>
      </c>
      <c r="H91" s="62">
        <v>0</v>
      </c>
      <c r="I91" s="62">
        <v>0</v>
      </c>
    </row>
    <row r="92" spans="2:9" x14ac:dyDescent="0.25">
      <c r="B92" s="61" t="s">
        <v>40</v>
      </c>
      <c r="C92" s="73">
        <v>0</v>
      </c>
      <c r="D92" s="62">
        <v>0</v>
      </c>
      <c r="E92" s="62">
        <v>0</v>
      </c>
      <c r="F92" s="62">
        <v>0</v>
      </c>
      <c r="G92" s="62">
        <v>0</v>
      </c>
      <c r="H92" s="62">
        <v>0</v>
      </c>
      <c r="I92" s="62">
        <v>0</v>
      </c>
    </row>
    <row r="93" spans="2:9" x14ac:dyDescent="0.25">
      <c r="B93" s="61" t="s">
        <v>41</v>
      </c>
      <c r="C93" s="73">
        <v>0</v>
      </c>
      <c r="D93" s="62">
        <v>0</v>
      </c>
      <c r="E93" s="62">
        <v>0</v>
      </c>
      <c r="F93" s="62">
        <v>0</v>
      </c>
      <c r="G93" s="62">
        <v>0</v>
      </c>
      <c r="H93" s="62">
        <v>0</v>
      </c>
      <c r="I93" s="62">
        <v>0</v>
      </c>
    </row>
    <row r="94" spans="2:9" x14ac:dyDescent="0.25">
      <c r="B94" s="61" t="s">
        <v>42</v>
      </c>
      <c r="C94" s="73">
        <v>0</v>
      </c>
      <c r="D94" s="62">
        <v>0</v>
      </c>
      <c r="E94" s="62">
        <v>0</v>
      </c>
      <c r="F94" s="62">
        <v>0</v>
      </c>
      <c r="G94" s="62">
        <v>0</v>
      </c>
      <c r="H94" s="62">
        <v>0</v>
      </c>
      <c r="I94" s="62">
        <v>0</v>
      </c>
    </row>
    <row r="95" spans="2:9" x14ac:dyDescent="0.25">
      <c r="B95" s="61" t="s">
        <v>43</v>
      </c>
      <c r="C95" s="73">
        <v>0</v>
      </c>
      <c r="D95" s="62">
        <v>0</v>
      </c>
      <c r="E95" s="62">
        <v>0</v>
      </c>
      <c r="F95" s="62">
        <v>0</v>
      </c>
      <c r="G95" s="62">
        <v>0</v>
      </c>
      <c r="H95" s="62">
        <v>0</v>
      </c>
      <c r="I95" s="62">
        <v>0</v>
      </c>
    </row>
    <row r="96" spans="2:9" s="54" customFormat="1" x14ac:dyDescent="0.25">
      <c r="B96" s="78" t="s">
        <v>44</v>
      </c>
      <c r="C96" s="72">
        <f>SUM(C97:C105)</f>
        <v>0</v>
      </c>
      <c r="D96" s="63">
        <v>0</v>
      </c>
      <c r="E96" s="63">
        <v>0</v>
      </c>
      <c r="F96" s="63">
        <v>0</v>
      </c>
      <c r="G96" s="63">
        <v>0</v>
      </c>
      <c r="H96" s="63">
        <v>0</v>
      </c>
      <c r="I96" s="63">
        <v>0</v>
      </c>
    </row>
    <row r="97" spans="2:9" x14ac:dyDescent="0.25">
      <c r="B97" s="61" t="s">
        <v>45</v>
      </c>
      <c r="C97" s="73">
        <v>0</v>
      </c>
      <c r="D97" s="62">
        <v>0</v>
      </c>
      <c r="E97" s="62">
        <v>0</v>
      </c>
      <c r="F97" s="62">
        <v>0</v>
      </c>
      <c r="G97" s="62">
        <v>0</v>
      </c>
      <c r="H97" s="62">
        <v>0</v>
      </c>
      <c r="I97" s="62">
        <v>0</v>
      </c>
    </row>
    <row r="98" spans="2:9" x14ac:dyDescent="0.25">
      <c r="B98" s="61" t="s">
        <v>46</v>
      </c>
      <c r="C98" s="73">
        <v>0</v>
      </c>
      <c r="D98" s="62">
        <v>0</v>
      </c>
      <c r="E98" s="62">
        <v>0</v>
      </c>
      <c r="F98" s="62">
        <v>0</v>
      </c>
      <c r="G98" s="62">
        <v>0</v>
      </c>
      <c r="H98" s="62">
        <v>0</v>
      </c>
      <c r="I98" s="62">
        <v>0</v>
      </c>
    </row>
    <row r="99" spans="2:9" x14ac:dyDescent="0.25">
      <c r="B99" s="61" t="s">
        <v>47</v>
      </c>
      <c r="C99" s="73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</row>
    <row r="100" spans="2:9" x14ac:dyDescent="0.25">
      <c r="B100" s="61" t="s">
        <v>48</v>
      </c>
      <c r="C100" s="73">
        <v>0</v>
      </c>
      <c r="D100" s="62">
        <v>0</v>
      </c>
      <c r="E100" s="62">
        <v>0</v>
      </c>
      <c r="F100" s="62">
        <v>0</v>
      </c>
      <c r="G100" s="62">
        <v>0</v>
      </c>
      <c r="H100" s="62">
        <v>0</v>
      </c>
      <c r="I100" s="62">
        <v>0</v>
      </c>
    </row>
    <row r="101" spans="2:9" x14ac:dyDescent="0.25">
      <c r="B101" s="66" t="s">
        <v>49</v>
      </c>
      <c r="C101" s="73">
        <v>0</v>
      </c>
      <c r="D101" s="62">
        <v>0</v>
      </c>
      <c r="E101" s="62">
        <v>0</v>
      </c>
      <c r="F101" s="62">
        <v>0</v>
      </c>
      <c r="G101" s="62">
        <v>0</v>
      </c>
      <c r="H101" s="62">
        <v>0</v>
      </c>
      <c r="I101" s="62">
        <v>0</v>
      </c>
    </row>
    <row r="102" spans="2:9" x14ac:dyDescent="0.25">
      <c r="B102" s="61" t="s">
        <v>50</v>
      </c>
      <c r="C102" s="73">
        <v>0</v>
      </c>
      <c r="D102" s="62">
        <v>0</v>
      </c>
      <c r="E102" s="62">
        <v>0</v>
      </c>
      <c r="F102" s="62">
        <v>0</v>
      </c>
      <c r="G102" s="62">
        <v>0</v>
      </c>
      <c r="H102" s="62">
        <v>0</v>
      </c>
      <c r="I102" s="62">
        <v>0</v>
      </c>
    </row>
    <row r="103" spans="2:9" x14ac:dyDescent="0.25">
      <c r="B103" s="61" t="s">
        <v>51</v>
      </c>
      <c r="C103" s="73">
        <v>0</v>
      </c>
      <c r="D103" s="62">
        <v>0</v>
      </c>
      <c r="E103" s="62">
        <v>0</v>
      </c>
      <c r="F103" s="62">
        <v>0</v>
      </c>
      <c r="G103" s="62">
        <v>0</v>
      </c>
      <c r="H103" s="62">
        <v>0</v>
      </c>
      <c r="I103" s="62">
        <v>0</v>
      </c>
    </row>
    <row r="104" spans="2:9" x14ac:dyDescent="0.25">
      <c r="B104" s="61" t="s">
        <v>52</v>
      </c>
      <c r="C104" s="73">
        <v>0</v>
      </c>
      <c r="D104" s="62">
        <v>0</v>
      </c>
      <c r="E104" s="62">
        <v>0</v>
      </c>
      <c r="F104" s="62">
        <v>0</v>
      </c>
      <c r="G104" s="62">
        <v>0</v>
      </c>
      <c r="H104" s="62">
        <v>0</v>
      </c>
      <c r="I104" s="62">
        <v>0</v>
      </c>
    </row>
    <row r="105" spans="2:9" x14ac:dyDescent="0.25">
      <c r="B105" s="61" t="s">
        <v>53</v>
      </c>
      <c r="C105" s="73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</row>
    <row r="106" spans="2:9" s="54" customFormat="1" x14ac:dyDescent="0.25">
      <c r="B106" s="78" t="s">
        <v>54</v>
      </c>
      <c r="C106" s="72">
        <f>SUM(C107:C115)</f>
        <v>0</v>
      </c>
      <c r="D106" s="63">
        <v>0</v>
      </c>
      <c r="E106" s="63">
        <v>0</v>
      </c>
      <c r="F106" s="63">
        <v>0</v>
      </c>
      <c r="G106" s="63">
        <v>0</v>
      </c>
      <c r="H106" s="63">
        <v>0</v>
      </c>
      <c r="I106" s="63">
        <v>0</v>
      </c>
    </row>
    <row r="107" spans="2:9" x14ac:dyDescent="0.25">
      <c r="B107" s="61" t="s">
        <v>55</v>
      </c>
      <c r="C107" s="73">
        <v>0</v>
      </c>
      <c r="D107" s="62">
        <v>0</v>
      </c>
      <c r="E107" s="62">
        <v>0</v>
      </c>
      <c r="F107" s="62">
        <v>0</v>
      </c>
      <c r="G107" s="62">
        <v>0</v>
      </c>
      <c r="H107" s="62">
        <v>0</v>
      </c>
      <c r="I107" s="62">
        <v>0</v>
      </c>
    </row>
    <row r="108" spans="2:9" x14ac:dyDescent="0.25">
      <c r="B108" s="61" t="s">
        <v>56</v>
      </c>
      <c r="C108" s="73">
        <v>0</v>
      </c>
      <c r="D108" s="62">
        <v>0</v>
      </c>
      <c r="E108" s="62">
        <v>0</v>
      </c>
      <c r="F108" s="62">
        <v>0</v>
      </c>
      <c r="G108" s="62">
        <v>0</v>
      </c>
      <c r="H108" s="62">
        <v>0</v>
      </c>
      <c r="I108" s="62">
        <v>0</v>
      </c>
    </row>
    <row r="109" spans="2:9" x14ac:dyDescent="0.25">
      <c r="B109" s="61" t="s">
        <v>57</v>
      </c>
      <c r="C109" s="73">
        <v>0</v>
      </c>
      <c r="D109" s="62">
        <v>0</v>
      </c>
      <c r="E109" s="62">
        <v>0</v>
      </c>
      <c r="F109" s="62">
        <v>0</v>
      </c>
      <c r="G109" s="62">
        <v>0</v>
      </c>
      <c r="H109" s="62">
        <v>0</v>
      </c>
      <c r="I109" s="62">
        <v>0</v>
      </c>
    </row>
    <row r="110" spans="2:9" x14ac:dyDescent="0.25">
      <c r="B110" s="61" t="s">
        <v>58</v>
      </c>
      <c r="C110" s="73">
        <v>0</v>
      </c>
      <c r="D110" s="62">
        <v>0</v>
      </c>
      <c r="E110" s="62">
        <v>0</v>
      </c>
      <c r="F110" s="62">
        <v>0</v>
      </c>
      <c r="G110" s="62">
        <v>0</v>
      </c>
      <c r="H110" s="62">
        <v>0</v>
      </c>
      <c r="I110" s="62">
        <v>0</v>
      </c>
    </row>
    <row r="111" spans="2:9" x14ac:dyDescent="0.25">
      <c r="B111" s="61" t="s">
        <v>59</v>
      </c>
      <c r="C111" s="73">
        <v>0</v>
      </c>
      <c r="D111" s="62">
        <v>0</v>
      </c>
      <c r="E111" s="62">
        <v>0</v>
      </c>
      <c r="F111" s="62">
        <v>0</v>
      </c>
      <c r="G111" s="62">
        <v>0</v>
      </c>
      <c r="H111" s="62">
        <v>0</v>
      </c>
      <c r="I111" s="62">
        <v>0</v>
      </c>
    </row>
    <row r="112" spans="2:9" x14ac:dyDescent="0.25">
      <c r="B112" s="61" t="s">
        <v>60</v>
      </c>
      <c r="C112" s="73">
        <v>0</v>
      </c>
      <c r="D112" s="62">
        <v>0</v>
      </c>
      <c r="E112" s="62">
        <v>0</v>
      </c>
      <c r="F112" s="62">
        <v>0</v>
      </c>
      <c r="G112" s="62">
        <v>0</v>
      </c>
      <c r="H112" s="62">
        <v>0</v>
      </c>
      <c r="I112" s="62">
        <v>0</v>
      </c>
    </row>
    <row r="113" spans="2:9" x14ac:dyDescent="0.25">
      <c r="B113" s="61" t="s">
        <v>61</v>
      </c>
      <c r="C113" s="73">
        <v>0</v>
      </c>
      <c r="D113" s="62">
        <v>0</v>
      </c>
      <c r="E113" s="62">
        <v>0</v>
      </c>
      <c r="F113" s="62">
        <v>0</v>
      </c>
      <c r="G113" s="62">
        <v>0</v>
      </c>
      <c r="H113" s="62">
        <v>0</v>
      </c>
      <c r="I113" s="62">
        <v>0</v>
      </c>
    </row>
    <row r="114" spans="2:9" x14ac:dyDescent="0.25">
      <c r="B114" s="61" t="s">
        <v>62</v>
      </c>
      <c r="C114" s="73">
        <v>0</v>
      </c>
      <c r="D114" s="62">
        <v>0</v>
      </c>
      <c r="E114" s="62">
        <v>0</v>
      </c>
      <c r="F114" s="62">
        <v>0</v>
      </c>
      <c r="G114" s="62">
        <v>0</v>
      </c>
      <c r="H114" s="62">
        <v>0</v>
      </c>
      <c r="I114" s="62">
        <v>0</v>
      </c>
    </row>
    <row r="115" spans="2:9" x14ac:dyDescent="0.25">
      <c r="B115" s="61" t="s">
        <v>63</v>
      </c>
      <c r="C115" s="73">
        <v>0</v>
      </c>
      <c r="D115" s="62">
        <v>0</v>
      </c>
      <c r="E115" s="62">
        <v>0</v>
      </c>
      <c r="F115" s="62">
        <v>0</v>
      </c>
      <c r="G115" s="62">
        <v>0</v>
      </c>
      <c r="H115" s="62">
        <v>0</v>
      </c>
      <c r="I115" s="62">
        <v>0</v>
      </c>
    </row>
    <row r="116" spans="2:9" s="54" customFormat="1" x14ac:dyDescent="0.25">
      <c r="B116" s="78" t="s">
        <v>64</v>
      </c>
      <c r="C116" s="72">
        <f>SUM(C117:C125)</f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</row>
    <row r="117" spans="2:9" x14ac:dyDescent="0.25">
      <c r="B117" s="61" t="s">
        <v>65</v>
      </c>
      <c r="C117" s="73">
        <v>0</v>
      </c>
      <c r="D117" s="62">
        <v>0</v>
      </c>
      <c r="E117" s="62">
        <v>0</v>
      </c>
      <c r="F117" s="62">
        <v>0</v>
      </c>
      <c r="G117" s="62">
        <v>0</v>
      </c>
      <c r="H117" s="62">
        <v>0</v>
      </c>
      <c r="I117" s="62">
        <v>0</v>
      </c>
    </row>
    <row r="118" spans="2:9" x14ac:dyDescent="0.25">
      <c r="B118" s="61" t="s">
        <v>66</v>
      </c>
      <c r="C118" s="73">
        <v>0</v>
      </c>
      <c r="D118" s="62">
        <v>0</v>
      </c>
      <c r="E118" s="62">
        <v>0</v>
      </c>
      <c r="F118" s="62">
        <v>0</v>
      </c>
      <c r="G118" s="62">
        <v>0</v>
      </c>
      <c r="H118" s="62">
        <v>0</v>
      </c>
      <c r="I118" s="62">
        <v>0</v>
      </c>
    </row>
    <row r="119" spans="2:9" x14ac:dyDescent="0.25">
      <c r="B119" s="61" t="s">
        <v>67</v>
      </c>
      <c r="C119" s="73">
        <v>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</row>
    <row r="120" spans="2:9" x14ac:dyDescent="0.25">
      <c r="B120" s="61" t="s">
        <v>68</v>
      </c>
      <c r="C120" s="73">
        <v>0</v>
      </c>
      <c r="D120" s="62">
        <v>0</v>
      </c>
      <c r="E120" s="62">
        <v>0</v>
      </c>
      <c r="F120" s="62">
        <v>0</v>
      </c>
      <c r="G120" s="62">
        <v>0</v>
      </c>
      <c r="H120" s="62">
        <v>0</v>
      </c>
      <c r="I120" s="62">
        <v>0</v>
      </c>
    </row>
    <row r="121" spans="2:9" x14ac:dyDescent="0.25">
      <c r="B121" s="61" t="s">
        <v>69</v>
      </c>
      <c r="C121" s="73">
        <v>0</v>
      </c>
      <c r="D121" s="62">
        <v>0</v>
      </c>
      <c r="E121" s="62">
        <v>0</v>
      </c>
      <c r="F121" s="62">
        <v>0</v>
      </c>
      <c r="G121" s="62">
        <v>0</v>
      </c>
      <c r="H121" s="62">
        <v>0</v>
      </c>
      <c r="I121" s="62">
        <v>0</v>
      </c>
    </row>
    <row r="122" spans="2:9" x14ac:dyDescent="0.25">
      <c r="B122" s="61" t="s">
        <v>70</v>
      </c>
      <c r="C122" s="73">
        <v>0</v>
      </c>
      <c r="D122" s="62">
        <v>0</v>
      </c>
      <c r="E122" s="62">
        <v>0</v>
      </c>
      <c r="F122" s="62">
        <v>0</v>
      </c>
      <c r="G122" s="62">
        <v>0</v>
      </c>
      <c r="H122" s="62">
        <v>0</v>
      </c>
      <c r="I122" s="62">
        <v>0</v>
      </c>
    </row>
    <row r="123" spans="2:9" x14ac:dyDescent="0.25">
      <c r="B123" s="61" t="s">
        <v>71</v>
      </c>
      <c r="C123" s="73">
        <v>0</v>
      </c>
      <c r="D123" s="62">
        <v>0</v>
      </c>
      <c r="E123" s="62">
        <v>0</v>
      </c>
      <c r="F123" s="62">
        <v>0</v>
      </c>
      <c r="G123" s="62">
        <v>0</v>
      </c>
      <c r="H123" s="62">
        <v>0</v>
      </c>
      <c r="I123" s="62">
        <v>0</v>
      </c>
    </row>
    <row r="124" spans="2:9" x14ac:dyDescent="0.25">
      <c r="B124" s="61" t="s">
        <v>72</v>
      </c>
      <c r="C124" s="73">
        <v>0</v>
      </c>
      <c r="D124" s="62">
        <v>0</v>
      </c>
      <c r="E124" s="62">
        <v>0</v>
      </c>
      <c r="F124" s="62">
        <v>0</v>
      </c>
      <c r="G124" s="62">
        <v>0</v>
      </c>
      <c r="H124" s="62">
        <v>0</v>
      </c>
      <c r="I124" s="62">
        <v>0</v>
      </c>
    </row>
    <row r="125" spans="2:9" x14ac:dyDescent="0.25">
      <c r="B125" s="61" t="s">
        <v>73</v>
      </c>
      <c r="C125" s="73">
        <v>0</v>
      </c>
      <c r="D125" s="62">
        <v>0</v>
      </c>
      <c r="E125" s="62">
        <v>0</v>
      </c>
      <c r="F125" s="62">
        <v>0</v>
      </c>
      <c r="G125" s="62">
        <v>0</v>
      </c>
      <c r="H125" s="62">
        <v>0</v>
      </c>
      <c r="I125" s="62">
        <v>0</v>
      </c>
    </row>
    <row r="126" spans="2:9" s="54" customFormat="1" x14ac:dyDescent="0.25">
      <c r="B126" s="78" t="s">
        <v>74</v>
      </c>
      <c r="C126" s="72">
        <f>SUM(C127:C135)</f>
        <v>0</v>
      </c>
      <c r="D126" s="63">
        <v>0</v>
      </c>
      <c r="E126" s="63">
        <v>0</v>
      </c>
      <c r="F126" s="63">
        <v>0</v>
      </c>
      <c r="G126" s="63">
        <v>0</v>
      </c>
      <c r="H126" s="63">
        <v>0</v>
      </c>
      <c r="I126" s="63">
        <v>0</v>
      </c>
    </row>
    <row r="127" spans="2:9" x14ac:dyDescent="0.25">
      <c r="B127" s="61" t="s">
        <v>75</v>
      </c>
      <c r="C127" s="73">
        <v>0</v>
      </c>
      <c r="D127" s="62">
        <v>0</v>
      </c>
      <c r="E127" s="62">
        <v>0</v>
      </c>
      <c r="F127" s="62">
        <v>0</v>
      </c>
      <c r="G127" s="62">
        <v>0</v>
      </c>
      <c r="H127" s="62">
        <v>0</v>
      </c>
      <c r="I127" s="62">
        <v>0</v>
      </c>
    </row>
    <row r="128" spans="2:9" x14ac:dyDescent="0.25">
      <c r="B128" s="61" t="s">
        <v>76</v>
      </c>
      <c r="C128" s="73">
        <v>0</v>
      </c>
      <c r="D128" s="62">
        <v>0</v>
      </c>
      <c r="E128" s="62">
        <v>0</v>
      </c>
      <c r="F128" s="62">
        <v>0</v>
      </c>
      <c r="G128" s="62">
        <v>0</v>
      </c>
      <c r="H128" s="62">
        <v>0</v>
      </c>
      <c r="I128" s="62">
        <v>0</v>
      </c>
    </row>
    <row r="129" spans="2:9" x14ac:dyDescent="0.25">
      <c r="B129" s="61" t="s">
        <v>77</v>
      </c>
      <c r="C129" s="73">
        <v>0</v>
      </c>
      <c r="D129" s="62">
        <v>0</v>
      </c>
      <c r="E129" s="62">
        <v>0</v>
      </c>
      <c r="F129" s="62">
        <v>0</v>
      </c>
      <c r="G129" s="62">
        <v>0</v>
      </c>
      <c r="H129" s="62">
        <v>0</v>
      </c>
      <c r="I129" s="62">
        <v>0</v>
      </c>
    </row>
    <row r="130" spans="2:9" x14ac:dyDescent="0.25">
      <c r="B130" s="61" t="s">
        <v>78</v>
      </c>
      <c r="C130" s="73">
        <v>0</v>
      </c>
      <c r="D130" s="62">
        <v>0</v>
      </c>
      <c r="E130" s="62">
        <v>0</v>
      </c>
      <c r="F130" s="62">
        <v>0</v>
      </c>
      <c r="G130" s="62">
        <v>0</v>
      </c>
      <c r="H130" s="62">
        <v>0</v>
      </c>
      <c r="I130" s="62">
        <v>0</v>
      </c>
    </row>
    <row r="131" spans="2:9" x14ac:dyDescent="0.25">
      <c r="B131" s="61" t="s">
        <v>79</v>
      </c>
      <c r="C131" s="73">
        <v>0</v>
      </c>
      <c r="D131" s="62">
        <v>0</v>
      </c>
      <c r="E131" s="62">
        <v>0</v>
      </c>
      <c r="F131" s="62">
        <v>0</v>
      </c>
      <c r="G131" s="62">
        <v>0</v>
      </c>
      <c r="H131" s="62">
        <v>0</v>
      </c>
      <c r="I131" s="62">
        <v>0</v>
      </c>
    </row>
    <row r="132" spans="2:9" x14ac:dyDescent="0.25">
      <c r="B132" s="61" t="s">
        <v>80</v>
      </c>
      <c r="C132" s="73">
        <v>0</v>
      </c>
      <c r="D132" s="62">
        <v>0</v>
      </c>
      <c r="E132" s="62">
        <v>0</v>
      </c>
      <c r="F132" s="62">
        <v>0</v>
      </c>
      <c r="G132" s="62">
        <v>0</v>
      </c>
      <c r="H132" s="62">
        <v>0</v>
      </c>
      <c r="I132" s="62">
        <v>0</v>
      </c>
    </row>
    <row r="133" spans="2:9" x14ac:dyDescent="0.25">
      <c r="B133" s="61" t="s">
        <v>81</v>
      </c>
      <c r="C133" s="73">
        <v>0</v>
      </c>
      <c r="D133" s="62">
        <v>0</v>
      </c>
      <c r="E133" s="62">
        <v>0</v>
      </c>
      <c r="F133" s="62">
        <v>0</v>
      </c>
      <c r="G133" s="62">
        <v>0</v>
      </c>
      <c r="H133" s="62">
        <v>0</v>
      </c>
      <c r="I133" s="62">
        <v>0</v>
      </c>
    </row>
    <row r="134" spans="2:9" x14ac:dyDescent="0.25">
      <c r="B134" s="61" t="s">
        <v>82</v>
      </c>
      <c r="C134" s="73">
        <v>0</v>
      </c>
      <c r="D134" s="62">
        <v>0</v>
      </c>
      <c r="E134" s="62">
        <v>0</v>
      </c>
      <c r="F134" s="62">
        <v>0</v>
      </c>
      <c r="G134" s="62">
        <v>0</v>
      </c>
      <c r="H134" s="62">
        <v>0</v>
      </c>
      <c r="I134" s="62">
        <v>0</v>
      </c>
    </row>
    <row r="135" spans="2:9" x14ac:dyDescent="0.25">
      <c r="B135" s="61" t="s">
        <v>83</v>
      </c>
      <c r="C135" s="73">
        <v>0</v>
      </c>
      <c r="D135" s="62">
        <v>0</v>
      </c>
      <c r="E135" s="62">
        <v>0</v>
      </c>
      <c r="F135" s="62">
        <v>0</v>
      </c>
      <c r="G135" s="62">
        <v>0</v>
      </c>
      <c r="H135" s="62">
        <v>0</v>
      </c>
      <c r="I135" s="62">
        <v>0</v>
      </c>
    </row>
    <row r="136" spans="2:9" s="54" customFormat="1" x14ac:dyDescent="0.25">
      <c r="B136" s="78" t="s">
        <v>84</v>
      </c>
      <c r="C136" s="72">
        <f>SUM(C137:C139)</f>
        <v>0</v>
      </c>
      <c r="D136" s="63">
        <v>0</v>
      </c>
      <c r="E136" s="63">
        <v>0</v>
      </c>
      <c r="F136" s="63">
        <v>0</v>
      </c>
      <c r="G136" s="63">
        <v>0</v>
      </c>
      <c r="H136" s="63">
        <v>0</v>
      </c>
      <c r="I136" s="63">
        <v>0</v>
      </c>
    </row>
    <row r="137" spans="2:9" x14ac:dyDescent="0.25">
      <c r="B137" s="61" t="s">
        <v>85</v>
      </c>
      <c r="C137" s="73">
        <v>0</v>
      </c>
      <c r="D137" s="62">
        <v>0</v>
      </c>
      <c r="E137" s="62">
        <v>0</v>
      </c>
      <c r="F137" s="62">
        <v>0</v>
      </c>
      <c r="G137" s="62">
        <v>0</v>
      </c>
      <c r="H137" s="62">
        <v>0</v>
      </c>
      <c r="I137" s="62">
        <v>0</v>
      </c>
    </row>
    <row r="138" spans="2:9" x14ac:dyDescent="0.25">
      <c r="B138" s="61" t="s">
        <v>86</v>
      </c>
      <c r="C138" s="73">
        <v>0</v>
      </c>
      <c r="D138" s="62">
        <v>0</v>
      </c>
      <c r="E138" s="62">
        <v>0</v>
      </c>
      <c r="F138" s="62">
        <v>0</v>
      </c>
      <c r="G138" s="62">
        <v>0</v>
      </c>
      <c r="H138" s="62">
        <v>0</v>
      </c>
      <c r="I138" s="62">
        <v>0</v>
      </c>
    </row>
    <row r="139" spans="2:9" x14ac:dyDescent="0.25">
      <c r="B139" s="61" t="s">
        <v>87</v>
      </c>
      <c r="C139" s="73">
        <v>0</v>
      </c>
      <c r="D139" s="62">
        <v>0</v>
      </c>
      <c r="E139" s="62">
        <v>0</v>
      </c>
      <c r="F139" s="62">
        <v>0</v>
      </c>
      <c r="G139" s="62">
        <v>0</v>
      </c>
      <c r="H139" s="62">
        <v>0</v>
      </c>
      <c r="I139" s="62">
        <v>0</v>
      </c>
    </row>
    <row r="140" spans="2:9" s="54" customFormat="1" x14ac:dyDescent="0.25">
      <c r="B140" s="78" t="s">
        <v>88</v>
      </c>
      <c r="C140" s="72">
        <f>SUM(C141:C145,C146:C147)</f>
        <v>0</v>
      </c>
      <c r="D140" s="63">
        <v>0</v>
      </c>
      <c r="E140" s="63">
        <v>0</v>
      </c>
      <c r="F140" s="63">
        <v>0</v>
      </c>
      <c r="G140" s="63">
        <v>0</v>
      </c>
      <c r="H140" s="63">
        <v>0</v>
      </c>
      <c r="I140" s="63">
        <v>0</v>
      </c>
    </row>
    <row r="141" spans="2:9" x14ac:dyDescent="0.25">
      <c r="B141" s="61" t="s">
        <v>89</v>
      </c>
      <c r="C141" s="73">
        <v>0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</row>
    <row r="142" spans="2:9" x14ac:dyDescent="0.25">
      <c r="B142" s="61" t="s">
        <v>90</v>
      </c>
      <c r="C142" s="73">
        <v>0</v>
      </c>
      <c r="D142" s="62">
        <v>0</v>
      </c>
      <c r="E142" s="62">
        <v>0</v>
      </c>
      <c r="F142" s="62">
        <v>0</v>
      </c>
      <c r="G142" s="62">
        <v>0</v>
      </c>
      <c r="H142" s="62">
        <v>0</v>
      </c>
      <c r="I142" s="62">
        <v>0</v>
      </c>
    </row>
    <row r="143" spans="2:9" x14ac:dyDescent="0.25">
      <c r="B143" s="61" t="s">
        <v>91</v>
      </c>
      <c r="C143" s="73">
        <v>0</v>
      </c>
      <c r="D143" s="62">
        <v>0</v>
      </c>
      <c r="E143" s="62">
        <v>0</v>
      </c>
      <c r="F143" s="62">
        <v>0</v>
      </c>
      <c r="G143" s="62">
        <v>0</v>
      </c>
      <c r="H143" s="62">
        <v>0</v>
      </c>
      <c r="I143" s="62">
        <v>0</v>
      </c>
    </row>
    <row r="144" spans="2:9" x14ac:dyDescent="0.25">
      <c r="B144" s="61" t="s">
        <v>92</v>
      </c>
      <c r="C144" s="73">
        <v>0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</row>
    <row r="145" spans="2:9" x14ac:dyDescent="0.25">
      <c r="B145" s="61" t="s">
        <v>93</v>
      </c>
      <c r="C145" s="73">
        <v>0</v>
      </c>
      <c r="D145" s="62">
        <v>0</v>
      </c>
      <c r="E145" s="62">
        <v>0</v>
      </c>
      <c r="F145" s="62">
        <v>0</v>
      </c>
      <c r="G145" s="62">
        <v>0</v>
      </c>
      <c r="H145" s="62">
        <v>0</v>
      </c>
      <c r="I145" s="62">
        <v>0</v>
      </c>
    </row>
    <row r="146" spans="2:9" x14ac:dyDescent="0.25">
      <c r="B146" s="61" t="s">
        <v>94</v>
      </c>
      <c r="C146" s="73">
        <v>0</v>
      </c>
      <c r="D146" s="62">
        <v>0</v>
      </c>
      <c r="E146" s="62">
        <v>0</v>
      </c>
      <c r="F146" s="62">
        <v>0</v>
      </c>
      <c r="G146" s="62">
        <v>0</v>
      </c>
      <c r="H146" s="62">
        <v>0</v>
      </c>
      <c r="I146" s="62">
        <v>0</v>
      </c>
    </row>
    <row r="147" spans="2:9" x14ac:dyDescent="0.25">
      <c r="B147" s="61" t="s">
        <v>95</v>
      </c>
      <c r="C147" s="73">
        <v>0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</row>
    <row r="148" spans="2:9" s="54" customFormat="1" x14ac:dyDescent="0.25">
      <c r="B148" s="78" t="s">
        <v>96</v>
      </c>
      <c r="C148" s="72">
        <f>SUM(C149:C151)</f>
        <v>0</v>
      </c>
      <c r="D148" s="63">
        <v>0</v>
      </c>
      <c r="E148" s="63">
        <v>0</v>
      </c>
      <c r="F148" s="63">
        <v>0</v>
      </c>
      <c r="G148" s="63">
        <v>0</v>
      </c>
      <c r="H148" s="63">
        <v>0</v>
      </c>
      <c r="I148" s="63">
        <v>0</v>
      </c>
    </row>
    <row r="149" spans="2:9" x14ac:dyDescent="0.25">
      <c r="B149" s="61" t="s">
        <v>97</v>
      </c>
      <c r="C149" s="73">
        <v>0</v>
      </c>
      <c r="D149" s="62">
        <v>0</v>
      </c>
      <c r="E149" s="62">
        <v>0</v>
      </c>
      <c r="F149" s="62">
        <v>0</v>
      </c>
      <c r="G149" s="62">
        <v>0</v>
      </c>
      <c r="H149" s="62">
        <v>0</v>
      </c>
      <c r="I149" s="62">
        <v>0</v>
      </c>
    </row>
    <row r="150" spans="2:9" x14ac:dyDescent="0.25">
      <c r="B150" s="61" t="s">
        <v>98</v>
      </c>
      <c r="C150" s="73">
        <v>0</v>
      </c>
      <c r="D150" s="62">
        <v>0</v>
      </c>
      <c r="E150" s="62">
        <v>0</v>
      </c>
      <c r="F150" s="62">
        <v>0</v>
      </c>
      <c r="G150" s="62">
        <v>0</v>
      </c>
      <c r="H150" s="62">
        <v>0</v>
      </c>
      <c r="I150" s="62">
        <v>0</v>
      </c>
    </row>
    <row r="151" spans="2:9" x14ac:dyDescent="0.25">
      <c r="B151" s="61" t="s">
        <v>99</v>
      </c>
      <c r="C151" s="73">
        <v>0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</row>
    <row r="152" spans="2:9" s="54" customFormat="1" x14ac:dyDescent="0.25">
      <c r="B152" s="78" t="s">
        <v>100</v>
      </c>
      <c r="C152" s="72">
        <f>SUM(C153:C159)</f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</row>
    <row r="153" spans="2:9" x14ac:dyDescent="0.25">
      <c r="B153" s="61" t="s">
        <v>101</v>
      </c>
      <c r="C153" s="73">
        <v>0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</row>
    <row r="154" spans="2:9" x14ac:dyDescent="0.25">
      <c r="B154" s="61" t="s">
        <v>102</v>
      </c>
      <c r="C154" s="73">
        <v>0</v>
      </c>
      <c r="D154" s="62">
        <v>0</v>
      </c>
      <c r="E154" s="62">
        <v>0</v>
      </c>
      <c r="F154" s="62">
        <v>0</v>
      </c>
      <c r="G154" s="62">
        <v>0</v>
      </c>
      <c r="H154" s="62">
        <v>0</v>
      </c>
      <c r="I154" s="62">
        <v>0</v>
      </c>
    </row>
    <row r="155" spans="2:9" x14ac:dyDescent="0.25">
      <c r="B155" s="61" t="s">
        <v>103</v>
      </c>
      <c r="C155" s="73">
        <v>0</v>
      </c>
      <c r="D155" s="62">
        <v>0</v>
      </c>
      <c r="E155" s="62">
        <v>0</v>
      </c>
      <c r="F155" s="62">
        <v>0</v>
      </c>
      <c r="G155" s="62">
        <v>0</v>
      </c>
      <c r="H155" s="62">
        <v>0</v>
      </c>
      <c r="I155" s="62">
        <v>0</v>
      </c>
    </row>
    <row r="156" spans="2:9" x14ac:dyDescent="0.25">
      <c r="B156" s="66" t="s">
        <v>104</v>
      </c>
      <c r="C156" s="73">
        <v>0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0</v>
      </c>
    </row>
    <row r="157" spans="2:9" x14ac:dyDescent="0.25">
      <c r="B157" s="61" t="s">
        <v>105</v>
      </c>
      <c r="C157" s="73">
        <v>0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</row>
    <row r="158" spans="2:9" x14ac:dyDescent="0.25">
      <c r="B158" s="61" t="s">
        <v>106</v>
      </c>
      <c r="C158" s="73">
        <v>0</v>
      </c>
      <c r="D158" s="62">
        <v>0</v>
      </c>
      <c r="E158" s="62">
        <v>0</v>
      </c>
      <c r="F158" s="62">
        <v>0</v>
      </c>
      <c r="G158" s="62">
        <v>0</v>
      </c>
      <c r="H158" s="62">
        <v>0</v>
      </c>
      <c r="I158" s="62">
        <v>0</v>
      </c>
    </row>
    <row r="159" spans="2:9" x14ac:dyDescent="0.25">
      <c r="B159" s="61" t="s">
        <v>107</v>
      </c>
      <c r="C159" s="73">
        <v>0</v>
      </c>
      <c r="D159" s="62">
        <v>0</v>
      </c>
      <c r="E159" s="62">
        <v>0</v>
      </c>
      <c r="F159" s="62">
        <v>0</v>
      </c>
      <c r="G159" s="62">
        <v>0</v>
      </c>
      <c r="H159" s="62">
        <v>0</v>
      </c>
      <c r="I159" s="62">
        <v>0</v>
      </c>
    </row>
    <row r="160" spans="2:9" x14ac:dyDescent="0.25">
      <c r="B160" s="67"/>
      <c r="C160" s="81"/>
      <c r="D160" s="68"/>
      <c r="E160" s="68"/>
      <c r="F160" s="68"/>
      <c r="G160" s="68"/>
      <c r="H160" s="68"/>
      <c r="I160" s="68"/>
    </row>
    <row r="161" spans="2:9" x14ac:dyDescent="0.25">
      <c r="B161" s="69" t="s">
        <v>109</v>
      </c>
      <c r="C161" s="72">
        <f>C13+C87</f>
        <v>41114903.100000001</v>
      </c>
      <c r="D161" s="50">
        <f t="shared" ref="D161:I161" si="13">D13+D87</f>
        <v>10505225.560000001</v>
      </c>
      <c r="E161" s="50">
        <f t="shared" si="13"/>
        <v>0</v>
      </c>
      <c r="F161" s="50">
        <f t="shared" si="13"/>
        <v>359971</v>
      </c>
      <c r="G161" s="50">
        <f t="shared" si="13"/>
        <v>359971</v>
      </c>
      <c r="H161" s="50">
        <f t="shared" si="13"/>
        <v>10505225.560000002</v>
      </c>
      <c r="I161" s="50">
        <f t="shared" si="13"/>
        <v>51620128.660000004</v>
      </c>
    </row>
    <row r="162" spans="2:9" x14ac:dyDescent="0.25">
      <c r="B162" s="70"/>
      <c r="C162" s="82"/>
      <c r="D162" s="71"/>
      <c r="E162" s="71"/>
      <c r="F162" s="71"/>
      <c r="G162" s="71"/>
      <c r="H162" s="71"/>
      <c r="I162" s="71"/>
    </row>
    <row r="168" spans="2:9" x14ac:dyDescent="0.25">
      <c r="C168" s="83"/>
      <c r="D168" s="83"/>
      <c r="E168" s="83"/>
      <c r="F168" s="83"/>
      <c r="G168" s="83"/>
      <c r="H168" s="83"/>
      <c r="I168" s="83"/>
    </row>
    <row r="171" spans="2:9" x14ac:dyDescent="0.25">
      <c r="C171" s="83"/>
    </row>
    <row r="172" spans="2:9" x14ac:dyDescent="0.25">
      <c r="C172" s="83"/>
    </row>
    <row r="173" spans="2:9" x14ac:dyDescent="0.25">
      <c r="C173" s="83"/>
    </row>
  </sheetData>
  <protectedRanges>
    <protectedRange sqref="D87:I87" name="Rango1_2"/>
  </protectedRanges>
  <mergeCells count="9">
    <mergeCell ref="B8:I8"/>
    <mergeCell ref="B9:I9"/>
    <mergeCell ref="B10:I10"/>
    <mergeCell ref="D11:H11"/>
    <mergeCell ref="B1:D1"/>
    <mergeCell ref="B2:D2"/>
    <mergeCell ref="B3:D3"/>
    <mergeCell ref="B6:I6"/>
    <mergeCell ref="B7:I7"/>
  </mergeCells>
  <pageMargins left="0.7" right="0.7" top="0.75" bottom="0.75" header="0.3" footer="0.3"/>
  <pageSetup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F31"/>
  <sheetViews>
    <sheetView showGridLines="0" zoomScale="145" zoomScaleNormal="145" workbookViewId="0">
      <selection activeCell="I17" sqref="I17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52.44140625" style="1" customWidth="1"/>
    <col min="4" max="4" width="18.44140625" style="1" customWidth="1"/>
    <col min="5" max="5" width="13" style="1" bestFit="1" customWidth="1"/>
    <col min="6" max="6" width="13.77734375" style="1" customWidth="1"/>
    <col min="7" max="16384" width="12" style="1"/>
  </cols>
  <sheetData>
    <row r="1" spans="1:6" ht="10.5" x14ac:dyDescent="0.2">
      <c r="B1" s="86" t="str">
        <f>'Notas de Disciplina Financiera'!A1</f>
        <v xml:space="preserve"> Sistema para el Desarrollo Integral de la Familia del Municipio de Guanajuato, Gto.</v>
      </c>
      <c r="C1" s="86"/>
      <c r="D1" s="86"/>
      <c r="E1" s="20" t="s">
        <v>0</v>
      </c>
      <c r="F1" s="21">
        <f>'Notas de Disciplina Financiera'!D1</f>
        <v>2026</v>
      </c>
    </row>
    <row r="2" spans="1:6" ht="10.5" x14ac:dyDescent="0.2">
      <c r="B2" s="86" t="s">
        <v>1</v>
      </c>
      <c r="C2" s="86"/>
      <c r="D2" s="86"/>
      <c r="E2" s="20" t="s">
        <v>2</v>
      </c>
      <c r="F2" s="21" t="str">
        <f>'Notas de Disciplina Financiera'!D2</f>
        <v>Trimestral</v>
      </c>
    </row>
    <row r="3" spans="1:6" ht="10.5" x14ac:dyDescent="0.2">
      <c r="B3" s="86" t="str">
        <f>'Notas de Disciplina Financiera'!A3</f>
        <v>Correspondiente del 01 de Enero al 30 de Junio de 2026</v>
      </c>
      <c r="C3" s="86"/>
      <c r="D3" s="86"/>
      <c r="E3" s="20" t="s">
        <v>4</v>
      </c>
      <c r="F3" s="21">
        <f>'Notas de Disciplina Financiera'!D3</f>
        <v>2</v>
      </c>
    </row>
    <row r="5" spans="1:6" ht="11" thickBot="1" x14ac:dyDescent="0.3">
      <c r="C5" s="23" t="s">
        <v>110</v>
      </c>
    </row>
    <row r="6" spans="1:6" ht="10.5" x14ac:dyDescent="0.2">
      <c r="B6" s="96" t="str">
        <f>B1</f>
        <v xml:space="preserve"> Sistema para el Desarrollo Integral de la Familia del Municipio de Guanajuato, Gto.</v>
      </c>
      <c r="C6" s="97"/>
      <c r="D6" s="97"/>
      <c r="E6" s="97"/>
      <c r="F6" s="98"/>
    </row>
    <row r="7" spans="1:6" ht="10.5" x14ac:dyDescent="0.2">
      <c r="B7" s="99" t="s">
        <v>111</v>
      </c>
      <c r="C7" s="100"/>
      <c r="D7" s="100"/>
      <c r="E7" s="100"/>
      <c r="F7" s="101"/>
    </row>
    <row r="8" spans="1:6" ht="10.5" x14ac:dyDescent="0.2">
      <c r="B8" s="102" t="s">
        <v>146</v>
      </c>
      <c r="C8" s="103"/>
      <c r="D8" s="103"/>
      <c r="E8" s="103"/>
      <c r="F8" s="104"/>
    </row>
    <row r="9" spans="1:6" ht="21" x14ac:dyDescent="0.2">
      <c r="B9" s="94" t="s">
        <v>112</v>
      </c>
      <c r="C9" s="95" t="s">
        <v>113</v>
      </c>
      <c r="D9" s="47" t="s">
        <v>114</v>
      </c>
      <c r="E9" s="47" t="s">
        <v>115</v>
      </c>
      <c r="F9" s="48" t="s">
        <v>116</v>
      </c>
    </row>
    <row r="10" spans="1:6" ht="10.5" x14ac:dyDescent="0.2">
      <c r="A10" s="22"/>
      <c r="B10" s="94"/>
      <c r="C10" s="95"/>
      <c r="D10" s="47" t="s">
        <v>117</v>
      </c>
      <c r="E10" s="47" t="s">
        <v>118</v>
      </c>
      <c r="F10" s="48" t="s">
        <v>119</v>
      </c>
    </row>
    <row r="11" spans="1:6" ht="10.5" x14ac:dyDescent="0.2">
      <c r="B11" s="32"/>
      <c r="C11" s="33" t="s">
        <v>120</v>
      </c>
      <c r="D11" s="34">
        <f>SUM(D12:D20)</f>
        <v>21360982.810000002</v>
      </c>
      <c r="E11" s="34">
        <f t="shared" ref="E11:F11" si="0">SUM(E12:E20)</f>
        <v>21298245.010000002</v>
      </c>
      <c r="F11" s="35">
        <f t="shared" si="0"/>
        <v>62737.800000000047</v>
      </c>
    </row>
    <row r="12" spans="1:6" x14ac:dyDescent="0.2">
      <c r="B12" s="36">
        <v>1000</v>
      </c>
      <c r="C12" s="37" t="s">
        <v>121</v>
      </c>
      <c r="D12" s="38">
        <v>15583719.859999999</v>
      </c>
      <c r="E12" s="38">
        <v>15583719.859999999</v>
      </c>
      <c r="F12" s="39">
        <f>D12-E12</f>
        <v>0</v>
      </c>
    </row>
    <row r="13" spans="1:6" x14ac:dyDescent="0.2">
      <c r="B13" s="36">
        <v>2000</v>
      </c>
      <c r="C13" s="37" t="s">
        <v>122</v>
      </c>
      <c r="D13" s="38">
        <v>1820671.6900000002</v>
      </c>
      <c r="E13" s="38">
        <v>1820671.6900000002</v>
      </c>
      <c r="F13" s="39">
        <f t="shared" ref="F13:F20" si="1">D13-E13</f>
        <v>0</v>
      </c>
    </row>
    <row r="14" spans="1:6" x14ac:dyDescent="0.2">
      <c r="B14" s="36">
        <v>3000</v>
      </c>
      <c r="C14" s="37" t="s">
        <v>123</v>
      </c>
      <c r="D14" s="38">
        <v>1475639.6700000002</v>
      </c>
      <c r="E14" s="38">
        <v>1412901.87</v>
      </c>
      <c r="F14" s="39">
        <f t="shared" si="1"/>
        <v>62737.800000000047</v>
      </c>
    </row>
    <row r="15" spans="1:6" x14ac:dyDescent="0.2">
      <c r="B15" s="36">
        <v>4000</v>
      </c>
      <c r="C15" s="37" t="s">
        <v>124</v>
      </c>
      <c r="D15" s="38">
        <v>1084052.5900000001</v>
      </c>
      <c r="E15" s="38">
        <v>1084052.5900000001</v>
      </c>
      <c r="F15" s="39">
        <f t="shared" si="1"/>
        <v>0</v>
      </c>
    </row>
    <row r="16" spans="1:6" x14ac:dyDescent="0.2">
      <c r="B16" s="36">
        <v>5000</v>
      </c>
      <c r="C16" s="37" t="s">
        <v>125</v>
      </c>
      <c r="D16" s="38">
        <v>1396899</v>
      </c>
      <c r="E16" s="38">
        <v>1396899</v>
      </c>
      <c r="F16" s="39">
        <f t="shared" si="1"/>
        <v>0</v>
      </c>
    </row>
    <row r="17" spans="2:6" x14ac:dyDescent="0.2">
      <c r="B17" s="36">
        <v>6000</v>
      </c>
      <c r="C17" s="37" t="s">
        <v>126</v>
      </c>
      <c r="D17" s="38">
        <v>0</v>
      </c>
      <c r="E17" s="38">
        <v>0</v>
      </c>
      <c r="F17" s="39">
        <f t="shared" si="1"/>
        <v>0</v>
      </c>
    </row>
    <row r="18" spans="2:6" x14ac:dyDescent="0.2">
      <c r="B18" s="36">
        <v>7000</v>
      </c>
      <c r="C18" s="37" t="s">
        <v>127</v>
      </c>
      <c r="D18" s="38">
        <v>0</v>
      </c>
      <c r="E18" s="38">
        <v>0</v>
      </c>
      <c r="F18" s="39">
        <f t="shared" si="1"/>
        <v>0</v>
      </c>
    </row>
    <row r="19" spans="2:6" x14ac:dyDescent="0.2">
      <c r="B19" s="36">
        <v>8000</v>
      </c>
      <c r="C19" s="37" t="s">
        <v>128</v>
      </c>
      <c r="D19" s="38">
        <v>0</v>
      </c>
      <c r="E19" s="38">
        <v>0</v>
      </c>
      <c r="F19" s="39">
        <f t="shared" si="1"/>
        <v>0</v>
      </c>
    </row>
    <row r="20" spans="2:6" x14ac:dyDescent="0.2">
      <c r="B20" s="36">
        <v>9000</v>
      </c>
      <c r="C20" s="37" t="s">
        <v>129</v>
      </c>
      <c r="D20" s="38">
        <v>0</v>
      </c>
      <c r="E20" s="38">
        <v>0</v>
      </c>
      <c r="F20" s="39">
        <f t="shared" si="1"/>
        <v>0</v>
      </c>
    </row>
    <row r="21" spans="2:6" ht="10.5" x14ac:dyDescent="0.2">
      <c r="B21" s="36"/>
      <c r="C21" s="40" t="s">
        <v>130</v>
      </c>
      <c r="D21" s="41">
        <f>SUM(D22:D30)</f>
        <v>0</v>
      </c>
      <c r="E21" s="41">
        <f t="shared" ref="E21:F21" si="2">SUM(E22:E30)</f>
        <v>0</v>
      </c>
      <c r="F21" s="42">
        <f t="shared" si="2"/>
        <v>0</v>
      </c>
    </row>
    <row r="22" spans="2:6" x14ac:dyDescent="0.2">
      <c r="B22" s="36">
        <v>1000</v>
      </c>
      <c r="C22" s="37" t="s">
        <v>121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122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123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124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125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126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127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128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129</v>
      </c>
      <c r="D30" s="45">
        <v>0</v>
      </c>
      <c r="E30" s="45">
        <v>0</v>
      </c>
      <c r="F30" s="46">
        <v>0</v>
      </c>
    </row>
    <row r="31" spans="2:6" ht="11" thickBot="1" x14ac:dyDescent="0.25">
      <c r="B31" s="28"/>
      <c r="C31" s="29" t="s">
        <v>33</v>
      </c>
      <c r="D31" s="30">
        <f>D11+D21</f>
        <v>21360982.810000002</v>
      </c>
      <c r="E31" s="30">
        <f t="shared" ref="E31:F31" si="3">E11+E21</f>
        <v>21298245.010000002</v>
      </c>
      <c r="F31" s="31">
        <f t="shared" si="3"/>
        <v>62737.800000000047</v>
      </c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pageMargins left="0.7" right="0.7" top="0.75" bottom="0.75" header="0.3" footer="0.3"/>
  <ignoredErrors>
    <ignoredError sqref="D21:F21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F13"/>
  <sheetViews>
    <sheetView showGridLines="0" zoomScale="160" zoomScaleNormal="160" workbookViewId="0">
      <selection activeCell="C28" sqref="C28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6.109375" style="1" customWidth="1"/>
    <col min="5" max="5" width="13" style="1" bestFit="1" customWidth="1"/>
    <col min="6" max="6" width="9.6640625" style="1" bestFit="1" customWidth="1"/>
    <col min="7" max="16384" width="12" style="1"/>
  </cols>
  <sheetData>
    <row r="1" spans="1:6" ht="10.5" x14ac:dyDescent="0.2">
      <c r="B1" s="86" t="str">
        <f>'Notas de Disciplina Financiera'!A1</f>
        <v xml:space="preserve"> Sistema para el Desarrollo Integral de la Familia del Municipio de Guanajuato, Gto.</v>
      </c>
      <c r="C1" s="86"/>
      <c r="D1" s="86"/>
      <c r="E1" s="20" t="s">
        <v>0</v>
      </c>
      <c r="F1" s="77">
        <f>'Notas de Disciplina Financiera'!D1</f>
        <v>2026</v>
      </c>
    </row>
    <row r="2" spans="1:6" ht="10.5" x14ac:dyDescent="0.2">
      <c r="B2" s="86" t="s">
        <v>1</v>
      </c>
      <c r="C2" s="86"/>
      <c r="D2" s="86"/>
      <c r="E2" s="20" t="s">
        <v>2</v>
      </c>
      <c r="F2" s="77" t="str">
        <f>'Notas de Disciplina Financiera'!D2</f>
        <v>Trimestral</v>
      </c>
    </row>
    <row r="3" spans="1:6" ht="10.5" x14ac:dyDescent="0.2">
      <c r="B3" s="86" t="str">
        <f>'Notas de Disciplina Financiera'!A3</f>
        <v>Correspondiente del 01 de Enero al 30 de Junio de 2026</v>
      </c>
      <c r="C3" s="86"/>
      <c r="D3" s="86"/>
      <c r="E3" s="20" t="s">
        <v>4</v>
      </c>
      <c r="F3" s="77">
        <f>'Notas de Disciplina Financiera'!D3</f>
        <v>2</v>
      </c>
    </row>
    <row r="5" spans="1:6" ht="10.5" x14ac:dyDescent="0.25">
      <c r="B5" s="23"/>
      <c r="C5" s="23" t="s">
        <v>16</v>
      </c>
    </row>
    <row r="7" spans="1:6" x14ac:dyDescent="0.2">
      <c r="B7" s="1" t="s">
        <v>131</v>
      </c>
    </row>
    <row r="8" spans="1:6" x14ac:dyDescent="0.2">
      <c r="B8" s="25" t="s">
        <v>132</v>
      </c>
    </row>
    <row r="9" spans="1:6" x14ac:dyDescent="0.2">
      <c r="A9" s="22"/>
      <c r="B9" s="27" t="s">
        <v>140</v>
      </c>
    </row>
    <row r="10" spans="1:6" x14ac:dyDescent="0.2">
      <c r="B10" s="27" t="s">
        <v>133</v>
      </c>
    </row>
    <row r="13" spans="1:6" ht="10.5" x14ac:dyDescent="0.25">
      <c r="B13" s="49" t="s">
        <v>141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F13"/>
  <sheetViews>
    <sheetView showGridLines="0" zoomScale="145" zoomScaleNormal="145" workbookViewId="0">
      <selection activeCell="F27" sqref="F27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5.33203125" style="1" customWidth="1"/>
    <col min="5" max="5" width="13" style="1" bestFit="1" customWidth="1"/>
    <col min="6" max="6" width="9.44140625" style="1" bestFit="1" customWidth="1"/>
    <col min="7" max="16384" width="12" style="1"/>
  </cols>
  <sheetData>
    <row r="1" spans="1:6" ht="10.5" x14ac:dyDescent="0.2">
      <c r="B1" s="86" t="str">
        <f>'Notas de Disciplina Financiera'!A1</f>
        <v xml:space="preserve"> Sistema para el Desarrollo Integral de la Familia del Municipio de Guanajuato, Gto.</v>
      </c>
      <c r="C1" s="86"/>
      <c r="D1" s="86"/>
      <c r="E1" s="20" t="s">
        <v>0</v>
      </c>
      <c r="F1" s="77">
        <f>'Notas de Disciplina Financiera'!D1</f>
        <v>2026</v>
      </c>
    </row>
    <row r="2" spans="1:6" ht="10.5" x14ac:dyDescent="0.2">
      <c r="B2" s="86" t="s">
        <v>1</v>
      </c>
      <c r="C2" s="86"/>
      <c r="D2" s="86"/>
      <c r="E2" s="20" t="s">
        <v>2</v>
      </c>
      <c r="F2" s="77" t="str">
        <f>'Notas de Disciplina Financiera'!D2</f>
        <v>Trimestral</v>
      </c>
    </row>
    <row r="3" spans="1:6" ht="10.5" x14ac:dyDescent="0.2">
      <c r="B3" s="86" t="str">
        <f>'Notas de Disciplina Financiera'!A3</f>
        <v>Correspondiente del 01 de Enero al 30 de Junio de 2026</v>
      </c>
      <c r="C3" s="86"/>
      <c r="D3" s="86"/>
      <c r="E3" s="20" t="s">
        <v>4</v>
      </c>
      <c r="F3" s="77">
        <f>'Notas de Disciplina Financiera'!D3</f>
        <v>2</v>
      </c>
    </row>
    <row r="5" spans="1:6" ht="10.5" x14ac:dyDescent="0.25">
      <c r="B5" s="23"/>
      <c r="C5" s="23" t="s">
        <v>18</v>
      </c>
    </row>
    <row r="7" spans="1:6" x14ac:dyDescent="0.2">
      <c r="B7" s="1" t="s">
        <v>131</v>
      </c>
    </row>
    <row r="8" spans="1:6" x14ac:dyDescent="0.2">
      <c r="B8" s="25" t="s">
        <v>134</v>
      </c>
    </row>
    <row r="9" spans="1:6" x14ac:dyDescent="0.2">
      <c r="A9" s="22"/>
      <c r="B9" s="26" t="s">
        <v>135</v>
      </c>
    </row>
    <row r="10" spans="1:6" x14ac:dyDescent="0.2">
      <c r="B10" s="26" t="s">
        <v>136</v>
      </c>
    </row>
    <row r="13" spans="1:6" ht="10.5" x14ac:dyDescent="0.25">
      <c r="B13" s="49" t="s">
        <v>142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F12"/>
  <sheetViews>
    <sheetView showGridLines="0" zoomScale="160" zoomScaleNormal="160" workbookViewId="0">
      <selection activeCell="C24" sqref="C24"/>
    </sheetView>
  </sheetViews>
  <sheetFormatPr baseColWidth="10" defaultColWidth="12" defaultRowHeight="10" x14ac:dyDescent="0.2"/>
  <cols>
    <col min="1" max="1" width="2.6640625" style="1" customWidth="1"/>
    <col min="2" max="2" width="11.6640625" style="1" customWidth="1"/>
    <col min="3" max="3" width="72.33203125" style="1" customWidth="1"/>
    <col min="4" max="4" width="3.109375" style="1" customWidth="1"/>
    <col min="5" max="5" width="13" style="1" bestFit="1" customWidth="1"/>
    <col min="6" max="6" width="9.6640625" style="1" bestFit="1" customWidth="1"/>
    <col min="7" max="16384" width="12" style="1"/>
  </cols>
  <sheetData>
    <row r="1" spans="1:6" ht="10.5" x14ac:dyDescent="0.2">
      <c r="B1" s="86" t="str">
        <f>'Notas de Disciplina Financiera'!A1</f>
        <v xml:space="preserve"> Sistema para el Desarrollo Integral de la Familia del Municipio de Guanajuato, Gto.</v>
      </c>
      <c r="C1" s="86"/>
      <c r="D1" s="86"/>
      <c r="E1" s="20" t="s">
        <v>0</v>
      </c>
      <c r="F1" s="77">
        <f>'Notas de Disciplina Financiera'!D1</f>
        <v>2026</v>
      </c>
    </row>
    <row r="2" spans="1:6" ht="10.5" x14ac:dyDescent="0.2">
      <c r="B2" s="86" t="s">
        <v>1</v>
      </c>
      <c r="C2" s="86"/>
      <c r="D2" s="86"/>
      <c r="E2" s="20" t="s">
        <v>2</v>
      </c>
      <c r="F2" s="77" t="str">
        <f>'Notas de Disciplina Financiera'!D2</f>
        <v>Trimestral</v>
      </c>
    </row>
    <row r="3" spans="1:6" ht="10.5" x14ac:dyDescent="0.2">
      <c r="B3" s="86" t="str">
        <f>'Notas de Disciplina Financiera'!A3</f>
        <v>Correspondiente del 01 de Enero al 30 de Junio de 2026</v>
      </c>
      <c r="C3" s="86"/>
      <c r="D3" s="86"/>
      <c r="E3" s="20" t="s">
        <v>4</v>
      </c>
      <c r="F3" s="77">
        <f>'Notas de Disciplina Financiera'!D3</f>
        <v>2</v>
      </c>
    </row>
    <row r="5" spans="1:6" ht="10.5" x14ac:dyDescent="0.25">
      <c r="B5" s="23"/>
      <c r="C5" s="23" t="s">
        <v>20</v>
      </c>
    </row>
    <row r="7" spans="1:6" x14ac:dyDescent="0.2">
      <c r="B7" s="1" t="s">
        <v>131</v>
      </c>
    </row>
    <row r="8" spans="1:6" x14ac:dyDescent="0.2">
      <c r="B8" s="25" t="s">
        <v>137</v>
      </c>
    </row>
    <row r="9" spans="1:6" x14ac:dyDescent="0.2">
      <c r="A9" s="22"/>
    </row>
    <row r="12" spans="1:6" ht="10.5" x14ac:dyDescent="0.25">
      <c r="B12" s="49" t="s">
        <v>143</v>
      </c>
    </row>
  </sheetData>
  <mergeCells count="3">
    <mergeCell ref="B1:D1"/>
    <mergeCell ref="B2:D2"/>
    <mergeCell ref="B3:D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41666-B467-42AD-81E5-1DC0D3595A63}">
  <ds:schemaRefs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0c865bf4-0f22-4e4d-b041-7b0c1657e5a8"/>
    <ds:schemaRef ds:uri="http://schemas.microsoft.com/office/infopath/2007/PartnerControls"/>
    <ds:schemaRef ds:uri="http://purl.org/dc/terms/"/>
    <ds:schemaRef ds:uri="6aa8a68a-ab09-4ac8-a697-fdce915bc567"/>
  </ds:schemaRefs>
</ds:datastoreItem>
</file>

<file path=customXml/itemProps3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Claudia Aguilar Oviedo</cp:lastModifiedBy>
  <cp:revision/>
  <cp:lastPrinted>2024-07-24T20:49:21Z</cp:lastPrinted>
  <dcterms:created xsi:type="dcterms:W3CDTF">2024-03-15T21:50:03Z</dcterms:created>
  <dcterms:modified xsi:type="dcterms:W3CDTF">2026-07-18T19:13:49Z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