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970ADC1-FAC0-48F3-828A-255DD4A935E2}" xr6:coauthVersionLast="47" xr6:coauthVersionMax="47" xr10:uidLastSave="{00000000-0000-0000-0000-000000000000}"/>
  <bookViews>
    <workbookView xWindow="-108" yWindow="-108" windowWidth="23256" windowHeight="13896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<sst xmlns="http://schemas.openxmlformats.org/spreadsheetml/2006/main" count="859" uniqueCount="591">
  <si>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</si>
  <si>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</si>
  <si>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</si>
  <si>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</si>
  <si>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</si>
  <si>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</si>
  <si>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</si>
  <si>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</si>
  <si>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</si>
  <si>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</si>
  <si>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</si>
  <si>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</si>
  <si>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</si>
  <si>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</si>
  <si>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</si>
  <si>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</si>
  <si>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</si>
  <si>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</si>
  <si>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</si>
  <si>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</si>
  <si>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</si>
  <si>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</si>
  <si>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</si>
  <si>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</si>
  <si>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</si>
  <si>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</si>
  <si>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</si>
  <si>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</si>
  <si>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</si>
  <si>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</si>
  <si>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</si>
  <si>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</si>
  <si>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</si>
  <si>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</si>
  <si>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</si>
  <si>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</si>
  <si>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</si>
  <si>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</si>
  <si>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</si>
  <si>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</si>
  <si>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</si>
  <si>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</si>
  <si>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</si>
  <si>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</si>
  <si>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</si>
  <si>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</si>
  <si>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</si>
  <si>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</si>
  <si>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</si>
  <si>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</si>
  <si>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</si>
  <si>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</si>
  <si>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</si>
  <si>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</si>
  <si>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</si>
  <si>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</si>
  <si>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</si>
  <si>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</si>
  <si>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</si>
  <si>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</si>
  <si>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</si>
  <si>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</si>
  <si>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</si>
  <si>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</si>
  <si>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</si>
  <si>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</si>
  <si>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</si>
  <si>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</si>
  <si>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</si>
  <si>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</si>
  <si>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</si>
  <si>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</si>
  <si>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</si>
  <si>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</si>
  <si>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</si>
  <si>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</si>
  <si>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</si>
  <si>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</si>
  <si>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</si>
  <si>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</si>
  <si>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</si>
  <si>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</si>
  <si>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</si>
  <si>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</si>
  <si>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</si>
  <si>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</si>
  <si>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</si>
  <si>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</si>
  <si>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</si>
  <si>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</si>
  <si>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</si>
  <si>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</si>
  <si>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</si>
  <si>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</si>
  <si>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</si>
  <si>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</si>
  <si>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</si>
  <si>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</si>
  <si>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</si>
  <si>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</si>
  <si>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</si>
  <si>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</si>
  <si>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</si>
  <si>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</si>
  <si>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</si>
  <si>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</si>
  <si>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</si>
  <si>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</si>
  <si>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</si>
  <si>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</si>
  <si>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</si>
  <si>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</si>
  <si>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</si>
  <si>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</si>
  <si>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</si>
  <si>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</si>
  <si>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</si>
  <si>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</si>
  <si>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</si>
  <si>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</si>
  <si>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</si>
  <si>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</si>
  <si>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</si>
  <si>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</si>
  <si>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</si>
  <si>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</si>
  <si>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</si>
  <si>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</si>
  <si>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</si>
  <si>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</si>
  <si>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</si>
  <si>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</si>
  <si>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</si>
  <si>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</si>
  <si>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</si>
  <si>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</si>
  <si>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</si>
  <si>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</si>
  <si>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</si>
  <si>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</si>
  <si>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</si>
  <si>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</si>
  <si>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</si>
  <si>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</si>
  <si>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</si>
  <si>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</si>
  <si>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</si>
  <si>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</si>
  <si>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</si>
  <si>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</si>
  <si>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</si>
  <si>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</si>
  <si>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</si>
  <si>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</si>
  <si>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</si>
  <si>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</si>
  <si>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</si>
  <si>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</si>
  <si>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</si>
  <si>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</si>
  <si>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</si>
  <si>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</si>
  <si>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</si>
  <si>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</si>
  <si>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</si>
  <si>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</si>
  <si>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</si>
  <si>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</si>
  <si>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</si>
  <si>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</si>
  <si>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</si>
  <si>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</si>
  <si>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</si>
  <si>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</si>
  <si>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</si>
  <si>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</si>
  <si>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</si>
  <si>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</si>
  <si>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</si>
  <si>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</si>
  <si>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</si>
  <si>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</si>
  <si>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</si>
  <si>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</si>
  <si>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</si>
  <si>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</si>
  <si>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</si>
  <si>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</si>
  <si>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</si>
  <si>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</si>
  <si>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</si>
  <si>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</si>
  <si>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</si>
  <si>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</si>
  <si>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</si>
  <si>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</si>
  <si>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</si>
  <si>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</si>
  <si>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</si>
  <si>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</si>
  <si>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</si>
  <si>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</si>
  <si>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</si>
  <si>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</si>
  <si>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</si>
  <si>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</si>
  <si>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</si>
  <si>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</si>
  <si>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</si>
  <si>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</si>
  <si>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</si>
  <si>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</si>
  <si>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</si>
  <si>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</si>
  <si>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</si>
  <si>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</si>
  <si>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</si>
  <si>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</si>
  <si>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</si>
  <si>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</si>
  <si>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</si>
  <si>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</si>
  <si>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</si>
  <si>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</si>
  <si>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</si>
  <si>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</si>
  <si>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</si>
  <si>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</si>
  <si>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</si>
  <si>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</si>
  <si>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</si>
  <si>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</si>
  <si>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</si>
  <si>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</si>
  <si>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</si>
  <si>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</si>
  <si>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</si>
  <si>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</si>
  <si>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</si>
  <si>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</si>
  <si>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</si>
  <si>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</si>
  <si>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</si>
  <si>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</si>
  <si>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</si>
  <si>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</si>
  <si>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</si>
  <si>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</si>
  <si>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</si>
  <si>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</si>
  <si>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</si>
  <si>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</si>
  <si>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</si>
  <si>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</si>
  <si>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</si>
  <si>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</si>
  <si>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</si>
  <si>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</si>
  <si>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</si>
  <si>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</si>
  <si>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</si>
  <si>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</si>
  <si>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</si>
  <si>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</si>
  <si>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</si>
  <si>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</si>
  <si>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</si>
  <si>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</si>
  <si>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</si>
  <si>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</si>
  <si>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</si>
  <si>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</si>
  <si>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</si>
  <si>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</si>
  <si>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</si>
  <si>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</si>
  <si>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</si>
  <si>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</si>
  <si>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</si>
  <si>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</si>
  <si>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</si>
  <si>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</si>
  <si>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</si>
  <si>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</si>
  <si>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</si>
  <si>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</si>
  <si>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</si>
  <si>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</si>
  <si>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</si>
  <si>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</si>
  <si>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</si>
  <si>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</si>
  <si>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</si>
  <si>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</si>
  <si>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</si>
  <si>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</si>
  <si>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</si>
  <si>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</si>
  <si>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</si>
  <si>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</si>
  <si>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</si>
  <si>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</si>
  <si>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</si>
  <si>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</si>
  <si>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</si>
  <si>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</si>
  <si>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</si>
  <si>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</si>
  <si>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</si>
  <si>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</si>
  <si>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</si>
  <si>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</si>
  <si>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</si>
  <si>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</si>
  <si>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</si>
  <si>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</si>
  <si>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</si>
  <si>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</si>
  <si>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</si>
  <si>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</si>
  <si>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</si>
  <si>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</si>
  <si>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</si>
  <si>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</si>
  <si>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</si>
  <si>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</si>
  <si>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</si>
  <si>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</si>
  <si>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</si>
  <si>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</si>
  <si>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</si>
  <si>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</si>
  <si>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</si>
  <si>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</si>
  <si>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</si>
  <si>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</si>
  <si>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</si>
  <si>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</si>
  <si>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</si>
  <si>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</si>
  <si>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</si>
  <si>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</si>
  <si>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</si>
  <si>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</si>
  <si>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</si>
  <si>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</si>
  <si>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</si>
  <si>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</si>
  <si>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</si>
  <si>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</si>
  <si>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</si>
  <si>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</si>
  <si>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</si>
  <si>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</si>
  <si>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</si>
  <si>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</si>
  <si>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</si>
  <si>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</si>
  <si>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</si>
  <si>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</si>
  <si>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</si>
  <si>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</si>
  <si>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</si>
  <si>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</si>
  <si>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</si>
  <si>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</si>
  <si>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</si>
  <si>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</si>
  <si>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</si>
  <si>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</si>
  <si>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</si>
  <si>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</si>
  <si>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</si>
  <si>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</si>
  <si>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</si>
  <si>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</si>
  <si>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</si>
  <si>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</si>
  <si>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</si>
  <si>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</si>
  <si>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</si>
  <si>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</si>
  <si>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</si>
  <si>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</si>
  <si>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</si>
  <si>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</si>
  <si>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</si>
  <si>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</si>
  <si>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</si>
  <si>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</si>
  <si>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</si>
  <si>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</si>
  <si>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</si>
  <si>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</si>
  <si>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</si>
  <si>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</si>
  <si>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</si>
  <si>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</si>
  <si>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</si>
  <si>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</si>
  <si>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</si>
  <si>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</si>
  <si>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</si>
  <si>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</si>
  <si>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</si>
  <si>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</si>
  <si>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</si>
  <si>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</si>
  <si>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</si>
  <si>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</si>
  <si>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</si>
  <si>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</si>
  <si>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</si>
  <si>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</si>
  <si>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</si>
  <si>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</si>
  <si>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</si>
  <si>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</si>
  <si>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</si>
  <si>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</si>
  <si>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</si>
  <si>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</si>
  <si>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</si>
  <si>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</si>
  <si>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</si>
  <si>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</si>
  <si>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</si>
  <si>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</si>
  <si>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</si>
  <si>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</si>
  <si>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</si>
  <si>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</si>
  <si>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</si>
  <si>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</si>
  <si>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</si>
  <si>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</si>
  <si>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</si>
  <si>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</si>
  <si>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</si>
  <si>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</si>
  <si>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</si>
  <si>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</si>
  <si>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</si>
  <si>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</si>
  <si>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</si>
  <si>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</si>
  <si>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</si>
  <si>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</si>
  <si>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</si>
  <si>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</si>
  <si>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</si>
  <si>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</si>
  <si>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</si>
  <si>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</si>
  <si>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</si>
  <si>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</si>
  <si>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</si>
  <si>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</si>
  <si>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</si>
  <si>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</si>
  <si>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</si>
  <si>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</si>
  <si>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</si>
  <si>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</si>
  <si>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</si>
  <si>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</si>
  <si>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</si>
  <si>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</si>
  <si>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</si>
  <si>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</si>
  <si>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</si>
  <si>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</si>
  <si>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</si>
  <si>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</si>
  <si>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</si>
  <si>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</si>
  <si>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</si>
  <si>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</si>
  <si>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</si>
  <si>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</si>
  <si>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</si>
  <si>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</si>
  <si>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</si>
  <si>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</si>
  <si>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</si>
  <si>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</si>
  <si>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</si>
  <si>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</si>
  <si>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</si>
  <si>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</si>
  <si>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</si>
  <si>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</si>
  <si>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</si>
  <si>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</si>
  <si>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</si>
  <si>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</si>
  <si>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</si>
  <si>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</si>
  <si>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</si>
  <si>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</si>
  <si>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</si>
  <si>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</si>
  <si>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</si>
  <si>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</si>
  <si>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</si>
  <si>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</si>
  <si>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</si>
  <si>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</si>
  <si>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</si>
  <si>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</si>
  <si>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</si>
  <si>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</si>
  <si>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</si>
  <si>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</si>
  <si>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</si>
  <si>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</si>
  <si>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</si>
  <si>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</si>
  <si>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</si>
  <si>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</si>
  <si>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</si>
  <si>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</si>
  <si>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</si>
  <si>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</si>
  <si>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</si>
  <si>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</si>
  <si>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</si>
  <si>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</si>
  <si>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</si>
  <si>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</si>
  <si>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</si>
  <si>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</si>
  <si>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</si>
  <si>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</si>
  <si>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</si>
  <si>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</si>
  <si>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</si>
  <si>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</si>
  <si>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</si>
  <si>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</si>
  <si>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</si>
  <si>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</si>
  <si>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</si>
  <si>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</si>
  <si>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</si>
  <si>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</si>
  <si>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</si>
  <si>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</si>
  <si>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</si>
  <si>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</si>
  <si>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</si>
  <si>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</si>
  <si>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</si>
  <si>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</si>
  <si>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</si>
  <si>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</si>
  <si>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</si>
  <si>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</si>
  <si>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</si>
  <si>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</si>
  <si>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</si>
  <si>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</si>
  <si>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</si>
  <si>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</si>
  <si>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</si>
  <si>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</si>
  <si>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</si>
  <si>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</si>
  <si>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</si>
  <si>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</si>
  <si>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</si>
  <si>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</si>
  <si>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</si>
  <si>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</si>
  <si>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</si>
  <si>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</si>
  <si>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</si>
  <si>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</si>
  <si>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</si>
  <si>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</si>
  <si>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</si>
  <si>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</si>
  <si>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</si>
  <si>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</si>
  <si>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</si>
  <si>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</si>
  <si>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</si>
  <si>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</si>
  <si>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</si>
  <si>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Municipal de las Mujeres de Guanajuato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</si>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</sst>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1" fillId="4" borderId="0" xfId="9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4" ht="16.2" customHeight="1" x14ac:dyDescent="0.2">
      <c r="A1" s="173" t="s">
        <v>589</v>
      </c>
      <c r="B1" s="174"/>
      <c r="C1" s="87" t="s">
        <v>486</v>
      </c>
      <c r="D1" s="88">
        <v>2026</v>
      </c>
    </row>
    <row r="2" spans="1:4" ht="16.2" customHeight="1" x14ac:dyDescent="0.2">
      <c r="A2" s="175" t="s">
        <v>485</v>
      </c>
      <c r="B2" s="176"/>
      <c r="C2" s="2" t="s">
        <v>487</v>
      </c>
      <c r="D2" s="89" t="s">
        <v>489</v>
      </c>
    </row>
    <row r="3" spans="1:4" ht="16.2" customHeight="1" x14ac:dyDescent="0.2">
      <c r="A3" s="175" t="s">
        <v>590</v>
      </c>
      <c r="B3" s="176"/>
      <c r="C3" s="2" t="s">
        <v>488</v>
      </c>
      <c r="D3" s="90">
        <v>2</v>
      </c>
    </row>
    <row r="4" spans="1:4" ht="16.2" customHeight="1" x14ac:dyDescent="0.2">
      <c r="A4" s="175" t="s">
        <v>504</v>
      </c>
      <c r="B4" s="176"/>
      <c r="C4" s="154"/>
      <c r="D4" s="89"/>
    </row>
    <row r="5" spans="1:4" ht="15" customHeight="1" x14ac:dyDescent="0.2">
      <c r="A5" s="155" t="s">
        <v>29</v>
      </c>
      <c r="B5" s="167" t="s">
        <v>30</v>
      </c>
      <c r="C5" s="167"/>
      <c r="D5" s="168"/>
    </row>
    <row r="6" spans="1:4" x14ac:dyDescent="0.2">
      <c r="A6" s="156"/>
      <c r="B6" s="169"/>
      <c r="C6" s="169"/>
      <c r="D6" s="170"/>
    </row>
    <row r="7" spans="1:4" x14ac:dyDescent="0.2">
      <c r="A7" s="156"/>
      <c r="B7" s="171" t="s">
        <v>33</v>
      </c>
      <c r="C7" s="171"/>
      <c r="D7" s="172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H22" sqref="H22"/>
    </sheetView>
  </sheetViews>
  <sheetFormatPr baseColWidth="10" defaultColWidth="9.21875" defaultRowHeight="10.199999999999999" x14ac:dyDescent="0.2"/>
  <cols>
    <col min="1" max="1" width="10" style="4" customWidth="1"/>
    <col min="2" max="2" width="83" style="4" customWidth="1"/>
    <col min="3" max="4" width="15.77734375" style="4" customWidth="1"/>
    <col min="5" max="5" width="24.21875" style="4" bestFit="1" customWidth="1"/>
    <col min="6" max="16384" width="9.21875" style="4"/>
  </cols>
  <sheetData>
    <row r="1" spans="1:5" s="9" customFormat="1" ht="19.05" customHeight="1" x14ac:dyDescent="0.3">
      <c r="A1" s="178" t="s">
        <v>589</v>
      </c>
      <c r="B1" s="178"/>
      <c r="C1" s="178"/>
      <c r="D1" s="2" t="s">
        <v>486</v>
      </c>
      <c r="E1" s="8">
        <v>2026</v>
      </c>
    </row>
    <row r="2" spans="1:5" s="3" customFormat="1" ht="19.05" customHeight="1" x14ac:dyDescent="0.3">
      <c r="A2" s="178" t="s">
        <v>491</v>
      </c>
      <c r="B2" s="178"/>
      <c r="C2" s="178"/>
      <c r="D2" s="2" t="s">
        <v>487</v>
      </c>
      <c r="E2" s="8" t="s">
        <v>489</v>
      </c>
    </row>
    <row r="3" spans="1:5" s="3" customFormat="1" ht="19.05" customHeight="1" x14ac:dyDescent="0.3">
      <c r="A3" s="178" t="s">
        <v>590</v>
      </c>
      <c r="B3" s="178"/>
      <c r="C3" s="178"/>
      <c r="D3" s="2" t="s">
        <v>488</v>
      </c>
      <c r="E3" s="8">
        <v>2</v>
      </c>
    </row>
    <row r="4" spans="1:5" s="3" customFormat="1" ht="19.05" customHeight="1" x14ac:dyDescent="0.3">
      <c r="A4" s="178" t="s">
        <v>504</v>
      </c>
      <c r="B4" s="178"/>
      <c r="C4" s="178"/>
      <c r="D4" s="2"/>
      <c r="E4" s="8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7" t="s">
        <v>539</v>
      </c>
      <c r="B7" s="177"/>
      <c r="C7" s="177"/>
      <c r="D7" s="177"/>
      <c r="E7" s="177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6536646.4800000004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0</v>
      </c>
      <c r="D10" s="95">
        <f>C10/$C$9</f>
        <v>0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0.399999999999999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0.399999999999999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0.399999999999999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0.399999999999999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0.399999999999999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0</v>
      </c>
      <c r="D48" s="95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0.399999999999999" x14ac:dyDescent="0.2">
      <c r="A51" s="25">
        <v>4173</v>
      </c>
      <c r="B51" s="27" t="s">
        <v>412</v>
      </c>
      <c r="C51" s="123">
        <v>0</v>
      </c>
      <c r="D51" s="29">
        <f t="shared" si="0"/>
        <v>0</v>
      </c>
      <c r="E51" s="24"/>
    </row>
    <row r="52" spans="1:5" ht="20.399999999999999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0.399999999999999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0.399999999999999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0.399999999999999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0.6" x14ac:dyDescent="0.2">
      <c r="A57" s="92">
        <v>4200</v>
      </c>
      <c r="B57" s="93" t="s">
        <v>418</v>
      </c>
      <c r="C57" s="122">
        <f>+C58+C64</f>
        <v>6536646.4800000004</v>
      </c>
      <c r="D57" s="95">
        <f t="shared" si="0"/>
        <v>1</v>
      </c>
      <c r="E57" s="24"/>
    </row>
    <row r="58" spans="1:5" ht="20.399999999999999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6536646.4800000004</v>
      </c>
      <c r="D64" s="95">
        <f t="shared" si="0"/>
        <v>1</v>
      </c>
      <c r="E64" s="24"/>
    </row>
    <row r="65" spans="1:5" x14ac:dyDescent="0.2">
      <c r="A65" s="25">
        <v>4221</v>
      </c>
      <c r="B65" s="26" t="s">
        <v>250</v>
      </c>
      <c r="C65" s="123">
        <v>6536646.4800000004</v>
      </c>
      <c r="D65" s="29">
        <f t="shared" si="0"/>
        <v>1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7" t="s">
        <v>538</v>
      </c>
      <c r="B92" s="177"/>
      <c r="C92" s="177"/>
      <c r="D92" s="177"/>
      <c r="E92" s="177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3592328.14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3413804.41</v>
      </c>
      <c r="D95" s="95">
        <f>C95/$C$94</f>
        <v>0.95030416959626629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2284206.1</v>
      </c>
      <c r="D96" s="95">
        <f t="shared" ref="D96:D159" si="2">C96/$C$94</f>
        <v>0.63585675110403472</v>
      </c>
      <c r="E96" s="26"/>
    </row>
    <row r="97" spans="1:5" x14ac:dyDescent="0.2">
      <c r="A97" s="28">
        <v>5111</v>
      </c>
      <c r="B97" s="26" t="s">
        <v>274</v>
      </c>
      <c r="C97" s="123">
        <v>0</v>
      </c>
      <c r="D97" s="29">
        <f t="shared" si="2"/>
        <v>0</v>
      </c>
      <c r="E97" s="26"/>
    </row>
    <row r="98" spans="1:5" x14ac:dyDescent="0.2">
      <c r="A98" s="28">
        <v>5112</v>
      </c>
      <c r="B98" s="26" t="s">
        <v>275</v>
      </c>
      <c r="C98" s="123">
        <v>2284206.1</v>
      </c>
      <c r="D98" s="29">
        <f t="shared" si="2"/>
        <v>0.63585675110403472</v>
      </c>
      <c r="E98" s="26"/>
    </row>
    <row r="99" spans="1:5" x14ac:dyDescent="0.2">
      <c r="A99" s="28">
        <v>5113</v>
      </c>
      <c r="B99" s="26" t="s">
        <v>276</v>
      </c>
      <c r="C99" s="123">
        <v>0</v>
      </c>
      <c r="D99" s="29">
        <f t="shared" si="2"/>
        <v>0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0</v>
      </c>
      <c r="D101" s="29">
        <f t="shared" si="2"/>
        <v>0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158401.40000000002</v>
      </c>
      <c r="D103" s="95">
        <f t="shared" si="2"/>
        <v>4.4094357148564946E-2</v>
      </c>
      <c r="E103" s="26"/>
    </row>
    <row r="104" spans="1:5" x14ac:dyDescent="0.2">
      <c r="A104" s="28">
        <v>5121</v>
      </c>
      <c r="B104" s="26" t="s">
        <v>281</v>
      </c>
      <c r="C104" s="123">
        <v>96407.8</v>
      </c>
      <c r="D104" s="29">
        <f t="shared" si="2"/>
        <v>2.6837136320180373E-2</v>
      </c>
      <c r="E104" s="26"/>
    </row>
    <row r="105" spans="1:5" x14ac:dyDescent="0.2">
      <c r="A105" s="28">
        <v>5122</v>
      </c>
      <c r="B105" s="26" t="s">
        <v>282</v>
      </c>
      <c r="C105" s="123">
        <v>14867.7</v>
      </c>
      <c r="D105" s="29">
        <f t="shared" si="2"/>
        <v>4.1387366132983605E-3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703.49</v>
      </c>
      <c r="D107" s="29">
        <f t="shared" si="2"/>
        <v>1.9583121936071242E-4</v>
      </c>
      <c r="E107" s="26"/>
    </row>
    <row r="108" spans="1:5" x14ac:dyDescent="0.2">
      <c r="A108" s="28">
        <v>5125</v>
      </c>
      <c r="B108" s="26" t="s">
        <v>285</v>
      </c>
      <c r="C108" s="123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23">
        <v>45443.34</v>
      </c>
      <c r="D109" s="29">
        <f t="shared" si="2"/>
        <v>1.2650108294394285E-2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979.07</v>
      </c>
      <c r="D112" s="29">
        <f t="shared" si="2"/>
        <v>2.7254470133120969E-4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971196.91</v>
      </c>
      <c r="D113" s="95">
        <f t="shared" si="2"/>
        <v>0.27035306134366666</v>
      </c>
      <c r="E113" s="26"/>
    </row>
    <row r="114" spans="1:5" x14ac:dyDescent="0.2">
      <c r="A114" s="28">
        <v>5131</v>
      </c>
      <c r="B114" s="26" t="s">
        <v>291</v>
      </c>
      <c r="C114" s="123">
        <v>11517</v>
      </c>
      <c r="D114" s="29">
        <f t="shared" si="2"/>
        <v>3.2059988818282062E-3</v>
      </c>
      <c r="E114" s="26"/>
    </row>
    <row r="115" spans="1:5" x14ac:dyDescent="0.2">
      <c r="A115" s="28">
        <v>5132</v>
      </c>
      <c r="B115" s="26" t="s">
        <v>292</v>
      </c>
      <c r="C115" s="123">
        <v>170255.52</v>
      </c>
      <c r="D115" s="29">
        <f t="shared" si="2"/>
        <v>4.7394200464103475E-2</v>
      </c>
      <c r="E115" s="26"/>
    </row>
    <row r="116" spans="1:5" x14ac:dyDescent="0.2">
      <c r="A116" s="28">
        <v>5133</v>
      </c>
      <c r="B116" s="26" t="s">
        <v>293</v>
      </c>
      <c r="C116" s="123">
        <v>575426.97</v>
      </c>
      <c r="D116" s="29">
        <f t="shared" si="2"/>
        <v>0.16018218480453178</v>
      </c>
      <c r="E116" s="26"/>
    </row>
    <row r="117" spans="1:5" x14ac:dyDescent="0.2">
      <c r="A117" s="28">
        <v>5134</v>
      </c>
      <c r="B117" s="26" t="s">
        <v>294</v>
      </c>
      <c r="C117" s="123">
        <v>13715.43</v>
      </c>
      <c r="D117" s="29">
        <f t="shared" si="2"/>
        <v>3.8179780536418367E-3</v>
      </c>
      <c r="E117" s="26"/>
    </row>
    <row r="118" spans="1:5" x14ac:dyDescent="0.2">
      <c r="A118" s="28">
        <v>5135</v>
      </c>
      <c r="B118" s="26" t="s">
        <v>295</v>
      </c>
      <c r="C118" s="123">
        <v>7033.4</v>
      </c>
      <c r="D118" s="29">
        <f t="shared" si="2"/>
        <v>1.9578946370973783E-3</v>
      </c>
      <c r="E118" s="26"/>
    </row>
    <row r="119" spans="1:5" x14ac:dyDescent="0.2">
      <c r="A119" s="28">
        <v>5136</v>
      </c>
      <c r="B119" s="26" t="s">
        <v>296</v>
      </c>
      <c r="C119" s="123">
        <v>11600</v>
      </c>
      <c r="D119" s="29">
        <f t="shared" si="2"/>
        <v>3.2291036753674734E-3</v>
      </c>
      <c r="E119" s="26"/>
    </row>
    <row r="120" spans="1:5" x14ac:dyDescent="0.2">
      <c r="A120" s="28">
        <v>5137</v>
      </c>
      <c r="B120" s="26" t="s">
        <v>297</v>
      </c>
      <c r="C120" s="123">
        <v>1168.83</v>
      </c>
      <c r="D120" s="29">
        <f t="shared" si="2"/>
        <v>3.2536838352411755E-4</v>
      </c>
      <c r="E120" s="26"/>
    </row>
    <row r="121" spans="1:5" x14ac:dyDescent="0.2">
      <c r="A121" s="28">
        <v>5138</v>
      </c>
      <c r="B121" s="26" t="s">
        <v>298</v>
      </c>
      <c r="C121" s="123">
        <v>111949.75999999999</v>
      </c>
      <c r="D121" s="29">
        <f t="shared" si="2"/>
        <v>3.1163567368319531E-2</v>
      </c>
      <c r="E121" s="26"/>
    </row>
    <row r="122" spans="1:5" x14ac:dyDescent="0.2">
      <c r="A122" s="28">
        <v>5139</v>
      </c>
      <c r="B122" s="26" t="s">
        <v>299</v>
      </c>
      <c r="C122" s="123">
        <v>68530</v>
      </c>
      <c r="D122" s="29">
        <f t="shared" si="2"/>
        <v>1.9076765075252841E-2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68500</v>
      </c>
      <c r="D123" s="95">
        <f t="shared" si="2"/>
        <v>1.9068413945057924E-2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68500</v>
      </c>
      <c r="D133" s="95">
        <f t="shared" si="2"/>
        <v>1.9068413945057924E-2</v>
      </c>
      <c r="E133" s="26"/>
    </row>
    <row r="134" spans="1:5" x14ac:dyDescent="0.2">
      <c r="A134" s="28">
        <v>5241</v>
      </c>
      <c r="B134" s="26" t="s">
        <v>309</v>
      </c>
      <c r="C134" s="123">
        <v>68500</v>
      </c>
      <c r="D134" s="29">
        <f t="shared" si="2"/>
        <v>1.9068413945057924E-2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110023.73</v>
      </c>
      <c r="D181" s="95">
        <f t="shared" si="3"/>
        <v>3.0627416458675734E-2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110023.73</v>
      </c>
      <c r="D182" s="95">
        <f t="shared" si="3"/>
        <v>3.0627416458675734E-2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110023.73</v>
      </c>
      <c r="D187" s="29">
        <f t="shared" si="3"/>
        <v>3.0627416458675734E-2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58" zoomScaleNormal="100" workbookViewId="0">
      <selection activeCell="H1" sqref="H1"/>
    </sheetView>
  </sheetViews>
  <sheetFormatPr baseColWidth="10" defaultColWidth="9.21875" defaultRowHeight="10.199999999999999" x14ac:dyDescent="0.2"/>
  <cols>
    <col min="1" max="1" width="10" style="4" customWidth="1"/>
    <col min="2" max="2" width="64.5546875" style="4" bestFit="1" customWidth="1"/>
    <col min="3" max="3" width="16.44140625" style="4" bestFit="1" customWidth="1"/>
    <col min="4" max="4" width="19.21875" style="4" customWidth="1"/>
    <col min="5" max="5" width="28" style="4" customWidth="1"/>
    <col min="6" max="6" width="53.77734375" style="4" bestFit="1" customWidth="1"/>
    <col min="7" max="7" width="16.77734375" style="4" customWidth="1"/>
    <col min="8" max="8" width="26" style="4" customWidth="1"/>
    <col min="9" max="9" width="27.21875" style="4" customWidth="1"/>
    <col min="10" max="10" width="22.21875" style="4" customWidth="1"/>
    <col min="11" max="16384" width="9.21875" style="4"/>
  </cols>
  <sheetData>
    <row r="1" spans="1:8" s="3" customFormat="1" ht="19.05" customHeight="1" x14ac:dyDescent="0.3">
      <c r="A1" s="176" t="s">
        <v>589</v>
      </c>
      <c r="B1" s="181"/>
      <c r="C1" s="181"/>
      <c r="D1" s="181"/>
      <c r="E1" s="181"/>
      <c r="F1" s="181"/>
      <c r="G1" s="2" t="s">
        <v>486</v>
      </c>
      <c r="H1" s="8">
        <v>2026</v>
      </c>
    </row>
    <row r="2" spans="1:8" s="3" customFormat="1" ht="19.05" customHeight="1" x14ac:dyDescent="0.3">
      <c r="A2" s="176" t="s">
        <v>490</v>
      </c>
      <c r="B2" s="181"/>
      <c r="C2" s="181"/>
      <c r="D2" s="181"/>
      <c r="E2" s="181"/>
      <c r="F2" s="181"/>
      <c r="G2" s="2" t="s">
        <v>487</v>
      </c>
      <c r="H2" s="8" t="s">
        <v>489</v>
      </c>
    </row>
    <row r="3" spans="1:8" s="3" customFormat="1" ht="19.05" customHeight="1" x14ac:dyDescent="0.3">
      <c r="A3" s="176" t="s">
        <v>590</v>
      </c>
      <c r="B3" s="181"/>
      <c r="C3" s="181"/>
      <c r="D3" s="181"/>
      <c r="E3" s="181"/>
      <c r="F3" s="181"/>
      <c r="G3" s="2" t="s">
        <v>488</v>
      </c>
      <c r="H3" s="8">
        <v>2</v>
      </c>
    </row>
    <row r="4" spans="1:8" s="3" customFormat="1" ht="19.05" customHeight="1" x14ac:dyDescent="0.3">
      <c r="A4" s="176" t="s">
        <v>504</v>
      </c>
      <c r="B4" s="181"/>
      <c r="C4" s="181"/>
      <c r="D4" s="181"/>
      <c r="E4" s="181"/>
      <c r="F4" s="181"/>
      <c r="G4" s="2"/>
      <c r="H4" s="8"/>
    </row>
    <row r="5" spans="1:8" x14ac:dyDescent="0.2">
      <c r="A5" s="179" t="s">
        <v>113</v>
      </c>
      <c r="B5" s="179"/>
      <c r="C5" s="179"/>
      <c r="D5" s="179"/>
      <c r="E5" s="179"/>
      <c r="F5" s="179"/>
      <c r="G5" s="179"/>
      <c r="H5" s="179"/>
    </row>
    <row r="7" spans="1:8" x14ac:dyDescent="0.2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4" t="str">
        <f>+IF(OR(C15&lt;&gt;0,C16&lt;&gt;0),"","SIN INFORMACIÓN QUE REVELAR")</f>
        <v>SIN INFORMACIÓN QUE REVELAR</v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4500</v>
      </c>
      <c r="D21" s="125">
        <v>4500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1626</v>
      </c>
      <c r="D23" s="125">
        <v>1626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0" t="s">
        <v>477</v>
      </c>
      <c r="B30" s="180"/>
      <c r="C30" s="180"/>
      <c r="D30" s="180"/>
      <c r="E30" s="180"/>
      <c r="F30" s="180"/>
      <c r="G30" s="180"/>
      <c r="H30" s="180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80" t="s">
        <v>138</v>
      </c>
      <c r="B39" s="180"/>
      <c r="C39" s="180"/>
      <c r="D39" s="180"/>
      <c r="E39" s="180"/>
      <c r="F39" s="180"/>
      <c r="G39" s="159"/>
      <c r="H39" s="159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5">
        <v>0</v>
      </c>
    </row>
    <row r="44" spans="1:8" x14ac:dyDescent="0.2">
      <c r="A44" s="180" t="s">
        <v>93</v>
      </c>
      <c r="B44" s="180"/>
      <c r="C44" s="180"/>
      <c r="D44" s="180"/>
      <c r="E44" s="180"/>
      <c r="F44" s="180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0" t="s">
        <v>98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921266.09000000008</v>
      </c>
      <c r="D64" s="125">
        <f t="shared" ref="D64:E64" si="0">SUM(D65:D72)</f>
        <v>110023.73000000001</v>
      </c>
      <c r="E64" s="125">
        <f t="shared" si="0"/>
        <v>-119179.98000000001</v>
      </c>
    </row>
    <row r="65" spans="1:9" x14ac:dyDescent="0.2">
      <c r="A65" s="6">
        <v>1241</v>
      </c>
      <c r="B65" s="4" t="s">
        <v>153</v>
      </c>
      <c r="C65" s="125">
        <v>481766.08</v>
      </c>
      <c r="D65" s="125">
        <v>55086.23</v>
      </c>
      <c r="E65" s="125">
        <v>-55086.23</v>
      </c>
    </row>
    <row r="66" spans="1:9" x14ac:dyDescent="0.2">
      <c r="A66" s="6">
        <v>1242</v>
      </c>
      <c r="B66" s="4" t="s">
        <v>154</v>
      </c>
      <c r="C66" s="125">
        <v>0</v>
      </c>
      <c r="D66" s="125">
        <v>0</v>
      </c>
      <c r="E66" s="125">
        <v>0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439500.01</v>
      </c>
      <c r="D68" s="125">
        <v>54937.5</v>
      </c>
      <c r="E68" s="125">
        <v>-64093.75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0</v>
      </c>
      <c r="D70" s="125">
        <v>0</v>
      </c>
      <c r="E70" s="125">
        <v>0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0" t="s">
        <v>99</v>
      </c>
      <c r="B74" s="180"/>
      <c r="C74" s="180"/>
      <c r="D74" s="180"/>
      <c r="E74" s="180"/>
      <c r="F74" s="180"/>
      <c r="G74" s="180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0</v>
      </c>
      <c r="D76" s="125">
        <f>SUM(D77:D81)</f>
        <v>0</v>
      </c>
      <c r="E76" s="125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0" t="s">
        <v>588</v>
      </c>
      <c r="B96" s="180"/>
      <c r="C96" s="180"/>
      <c r="D96" s="180"/>
      <c r="E96" s="180"/>
      <c r="F96" s="180"/>
      <c r="G96" s="180"/>
      <c r="H96" s="180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182661.04</v>
      </c>
      <c r="D110" s="125">
        <f>SUM(D111:D119)</f>
        <v>182661.04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162416.79</v>
      </c>
      <c r="D112" s="125">
        <f t="shared" ref="D112:D119" si="1">C112</f>
        <v>162416.79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19676.849999999999</v>
      </c>
      <c r="D117" s="125">
        <f t="shared" si="1"/>
        <v>19676.849999999999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567.4</v>
      </c>
      <c r="D119" s="125">
        <f t="shared" si="1"/>
        <v>567.4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80" t="s">
        <v>543</v>
      </c>
      <c r="B142" s="180"/>
      <c r="C142" s="180"/>
      <c r="D142" s="180"/>
      <c r="E142" s="180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82" t="s">
        <v>547</v>
      </c>
      <c r="B153" s="182"/>
      <c r="C153" s="182"/>
      <c r="D153" s="182"/>
      <c r="E153" s="182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2" t="s">
        <v>557</v>
      </c>
      <c r="B165" s="182"/>
      <c r="C165" s="182"/>
      <c r="D165" s="182"/>
      <c r="E165" s="182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21875" defaultRowHeight="10.199999999999999" x14ac:dyDescent="0.2"/>
  <cols>
    <col min="1" max="1" width="10" style="12" customWidth="1"/>
    <col min="2" max="2" width="48.21875" style="12" customWidth="1"/>
    <col min="3" max="3" width="22.77734375" style="12" customWidth="1"/>
    <col min="4" max="4" width="16.77734375" style="12" customWidth="1"/>
    <col min="5" max="5" width="24.21875" style="12" bestFit="1" customWidth="1"/>
    <col min="6" max="16384" width="9.21875" style="12"/>
  </cols>
  <sheetData>
    <row r="1" spans="1:5" ht="19.05" customHeight="1" x14ac:dyDescent="0.2">
      <c r="A1" s="162" t="s">
        <v>589</v>
      </c>
      <c r="B1" s="162"/>
      <c r="C1" s="162"/>
      <c r="D1" s="10" t="s">
        <v>486</v>
      </c>
      <c r="E1" s="11">
        <v>2026</v>
      </c>
    </row>
    <row r="2" spans="1:5" ht="19.05" customHeight="1" x14ac:dyDescent="0.2">
      <c r="A2" s="162" t="s">
        <v>492</v>
      </c>
      <c r="B2" s="162"/>
      <c r="C2" s="162"/>
      <c r="D2" s="10" t="s">
        <v>487</v>
      </c>
      <c r="E2" s="11" t="s">
        <v>489</v>
      </c>
    </row>
    <row r="3" spans="1:5" ht="19.05" customHeight="1" x14ac:dyDescent="0.2">
      <c r="A3" s="162" t="s">
        <v>590</v>
      </c>
      <c r="B3" s="162"/>
      <c r="C3" s="162"/>
      <c r="D3" s="10" t="s">
        <v>488</v>
      </c>
      <c r="E3" s="11">
        <v>2</v>
      </c>
    </row>
    <row r="4" spans="1:5" ht="19.05" customHeight="1" x14ac:dyDescent="0.2">
      <c r="A4" s="162" t="s">
        <v>504</v>
      </c>
      <c r="B4" s="162"/>
      <c r="C4" s="162"/>
      <c r="D4" s="10"/>
      <c r="E4" s="11"/>
    </row>
    <row r="5" spans="1:5" x14ac:dyDescent="0.2">
      <c r="A5" s="166" t="s">
        <v>113</v>
      </c>
      <c r="B5" s="166"/>
      <c r="C5" s="166"/>
      <c r="D5" s="166"/>
      <c r="E5" s="166"/>
    </row>
    <row r="7" spans="1:5" x14ac:dyDescent="0.2">
      <c r="A7" s="183" t="s">
        <v>104</v>
      </c>
      <c r="B7" s="183"/>
      <c r="C7" s="183"/>
      <c r="D7" s="183"/>
      <c r="E7" s="183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3" t="s">
        <v>105</v>
      </c>
      <c r="B13" s="183"/>
      <c r="C13" s="183"/>
      <c r="D13" s="183"/>
      <c r="E13" s="183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2944318.34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1430359.18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D10" sqref="D10"/>
    </sheetView>
  </sheetViews>
  <sheetFormatPr baseColWidth="10" defaultColWidth="9.21875" defaultRowHeight="10.199999999999999" x14ac:dyDescent="0.2"/>
  <cols>
    <col min="1" max="1" width="10" style="12" customWidth="1"/>
    <col min="2" max="2" width="63.44140625" style="12" bestFit="1" customWidth="1"/>
    <col min="3" max="3" width="15.21875" style="12" bestFit="1" customWidth="1"/>
    <col min="4" max="4" width="16.44140625" style="12" bestFit="1" customWidth="1"/>
    <col min="5" max="5" width="24.21875" style="12" bestFit="1" customWidth="1"/>
    <col min="6" max="16384" width="9.21875" style="12"/>
  </cols>
  <sheetData>
    <row r="1" spans="1:5" s="16" customFormat="1" ht="19.05" customHeight="1" x14ac:dyDescent="0.3">
      <c r="A1" s="162" t="s">
        <v>589</v>
      </c>
      <c r="B1" s="162"/>
      <c r="C1" s="162"/>
      <c r="D1" s="10" t="s">
        <v>486</v>
      </c>
      <c r="E1" s="11">
        <v>2026</v>
      </c>
    </row>
    <row r="2" spans="1:5" s="16" customFormat="1" ht="19.05" customHeight="1" x14ac:dyDescent="0.3">
      <c r="A2" s="162" t="s">
        <v>493</v>
      </c>
      <c r="B2" s="162"/>
      <c r="C2" s="162"/>
      <c r="D2" s="10" t="s">
        <v>487</v>
      </c>
      <c r="E2" s="11" t="s">
        <v>489</v>
      </c>
    </row>
    <row r="3" spans="1:5" s="16" customFormat="1" ht="19.05" customHeight="1" x14ac:dyDescent="0.3">
      <c r="A3" s="162" t="s">
        <v>590</v>
      </c>
      <c r="B3" s="162"/>
      <c r="C3" s="162"/>
      <c r="D3" s="10" t="s">
        <v>488</v>
      </c>
      <c r="E3" s="11">
        <v>2</v>
      </c>
    </row>
    <row r="4" spans="1:5" s="16" customFormat="1" ht="19.05" customHeight="1" x14ac:dyDescent="0.3">
      <c r="A4" s="162" t="s">
        <v>504</v>
      </c>
      <c r="B4" s="162"/>
      <c r="C4" s="162"/>
      <c r="D4" s="10"/>
      <c r="E4" s="11"/>
    </row>
    <row r="5" spans="1:5" x14ac:dyDescent="0.2">
      <c r="A5" s="166" t="s">
        <v>113</v>
      </c>
      <c r="B5" s="166"/>
      <c r="C5" s="166"/>
      <c r="D5" s="166"/>
      <c r="E5" s="166"/>
    </row>
    <row r="7" spans="1:5" x14ac:dyDescent="0.2">
      <c r="A7" s="183" t="s">
        <v>567</v>
      </c>
      <c r="B7" s="183"/>
      <c r="C7" s="183"/>
      <c r="D7" s="183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3749126.45</v>
      </c>
      <c r="D10" s="128">
        <v>656651.17000000004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3749126.45</v>
      </c>
      <c r="D16" s="129">
        <f>SUM(D9:D15)</f>
        <v>656651.17000000004</v>
      </c>
    </row>
    <row r="19" spans="1:5" x14ac:dyDescent="0.2">
      <c r="A19" s="183" t="s">
        <v>568</v>
      </c>
      <c r="B19" s="183"/>
      <c r="C19" s="183"/>
      <c r="D19" s="183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921266.09000000008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481766.08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439500.01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921266.09000000008</v>
      </c>
    </row>
    <row r="46" spans="1:5" x14ac:dyDescent="0.2">
      <c r="A46" s="183" t="s">
        <v>569</v>
      </c>
      <c r="B46" s="183"/>
      <c r="C46" s="183"/>
      <c r="D46" s="183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2944318.34</v>
      </c>
      <c r="D48" s="129">
        <v>1396474.23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167594.65</v>
      </c>
      <c r="D49" s="129">
        <f>D54+D66+D94+D97+D50</f>
        <v>19725.66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110023.73</v>
      </c>
      <c r="D66" s="129">
        <f>D67+D76+D79+D85</f>
        <v>9156.25</v>
      </c>
    </row>
    <row r="67" spans="1:4" x14ac:dyDescent="0.2">
      <c r="A67" s="14">
        <v>5510</v>
      </c>
      <c r="B67" s="12" t="s">
        <v>352</v>
      </c>
      <c r="C67" s="128">
        <f>SUM(C68:C75)</f>
        <v>110023.73</v>
      </c>
      <c r="D67" s="128">
        <f>SUM(D68:D75)</f>
        <v>9156.25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110023.73</v>
      </c>
      <c r="D72" s="128">
        <v>9156.25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57570.92</v>
      </c>
      <c r="D97" s="129">
        <f>SUM(D98:D102)</f>
        <v>10569.41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10109.719999999999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47461.2</v>
      </c>
      <c r="D100" s="128">
        <v>10569.41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3111912.9899999998</v>
      </c>
      <c r="D147" s="129">
        <f>D48+D49-D103-D114</f>
        <v>1416199.89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E15" sqref="E15"/>
    </sheetView>
  </sheetViews>
  <sheetFormatPr baseColWidth="10" defaultColWidth="11.44140625" defaultRowHeight="10.199999999999999" x14ac:dyDescent="0.2"/>
  <cols>
    <col min="1" max="1" width="3.21875" style="18" customWidth="1"/>
    <col min="2" max="2" width="69.5546875" style="18" customWidth="1"/>
    <col min="3" max="3" width="20.77734375" style="18" customWidth="1"/>
    <col min="4" max="16384" width="11.44140625" style="18"/>
  </cols>
  <sheetData>
    <row r="1" spans="1:3" s="17" customFormat="1" ht="18" customHeight="1" x14ac:dyDescent="0.3">
      <c r="A1" s="185" t="s">
        <v>589</v>
      </c>
      <c r="B1" s="186"/>
      <c r="C1" s="187"/>
    </row>
    <row r="2" spans="1:3" s="17" customFormat="1" ht="18" customHeight="1" x14ac:dyDescent="0.3">
      <c r="A2" s="188" t="s">
        <v>494</v>
      </c>
      <c r="B2" s="189"/>
      <c r="C2" s="190"/>
    </row>
    <row r="3" spans="1:3" s="17" customFormat="1" ht="18" customHeight="1" x14ac:dyDescent="0.3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6536646.4800000004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6536646.4800000004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E35" sqref="E35"/>
    </sheetView>
  </sheetViews>
  <sheetFormatPr baseColWidth="10" defaultColWidth="11.44140625" defaultRowHeight="10.199999999999999" x14ac:dyDescent="0.2"/>
  <cols>
    <col min="1" max="1" width="3.77734375" style="18" customWidth="1"/>
    <col min="2" max="2" width="62.21875" style="18" customWidth="1"/>
    <col min="3" max="3" width="17.77734375" style="18" customWidth="1"/>
    <col min="4" max="16384" width="11.44140625" style="18"/>
  </cols>
  <sheetData>
    <row r="1" spans="1:3" s="20" customFormat="1" ht="19.05" customHeight="1" x14ac:dyDescent="0.3">
      <c r="A1" s="196" t="s">
        <v>589</v>
      </c>
      <c r="B1" s="197"/>
      <c r="C1" s="198"/>
    </row>
    <row r="2" spans="1:3" s="20" customFormat="1" ht="19.05" customHeight="1" x14ac:dyDescent="0.3">
      <c r="A2" s="199" t="s">
        <v>496</v>
      </c>
      <c r="B2" s="200"/>
      <c r="C2" s="201"/>
    </row>
    <row r="3" spans="1:3" s="20" customFormat="1" ht="19.05" customHeight="1" x14ac:dyDescent="0.3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2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3482304.41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110023.73</v>
      </c>
    </row>
    <row r="32" spans="1:3" x14ac:dyDescent="0.2">
      <c r="A32" s="61" t="s">
        <v>463</v>
      </c>
      <c r="B32" s="48" t="s">
        <v>352</v>
      </c>
      <c r="C32" s="76">
        <v>110023.73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3592328.14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zoomScale="116" workbookViewId="0">
      <selection activeCell="C44" sqref="C44"/>
    </sheetView>
  </sheetViews>
  <sheetFormatPr baseColWidth="10" defaultColWidth="9.21875" defaultRowHeight="10.199999999999999" x14ac:dyDescent="0.2"/>
  <cols>
    <col min="1" max="1" width="10" style="12" customWidth="1"/>
    <col min="2" max="2" width="68.5546875" style="12" bestFit="1" customWidth="1"/>
    <col min="3" max="3" width="17.44140625" style="12" bestFit="1" customWidth="1"/>
    <col min="4" max="5" width="23.77734375" style="12" bestFit="1" customWidth="1"/>
    <col min="6" max="6" width="19.21875" style="12" customWidth="1"/>
    <col min="7" max="7" width="24.21875" style="12" bestFit="1" customWidth="1"/>
    <col min="8" max="10" width="20.21875" style="12" customWidth="1"/>
    <col min="11" max="16384" width="9.21875" style="12"/>
  </cols>
  <sheetData>
    <row r="1" spans="1:10" ht="19.05" customHeight="1" x14ac:dyDescent="0.2">
      <c r="A1" s="162" t="s">
        <v>589</v>
      </c>
      <c r="B1" s="163"/>
      <c r="C1" s="163"/>
      <c r="D1" s="163"/>
      <c r="E1" s="163"/>
      <c r="F1" s="163"/>
      <c r="G1" s="10" t="s">
        <v>486</v>
      </c>
      <c r="H1" s="11">
        <v>2026</v>
      </c>
    </row>
    <row r="2" spans="1:10" ht="19.05" customHeight="1" x14ac:dyDescent="0.2">
      <c r="A2" s="162" t="s">
        <v>497</v>
      </c>
      <c r="B2" s="163"/>
      <c r="C2" s="163"/>
      <c r="D2" s="163"/>
      <c r="E2" s="163"/>
      <c r="F2" s="163"/>
      <c r="G2" s="10" t="s">
        <v>487</v>
      </c>
      <c r="H2" s="11" t="s">
        <v>489</v>
      </c>
    </row>
    <row r="3" spans="1:10" ht="19.05" customHeight="1" x14ac:dyDescent="0.2">
      <c r="A3" s="164" t="s">
        <v>590</v>
      </c>
      <c r="B3" s="165"/>
      <c r="C3" s="165"/>
      <c r="D3" s="165"/>
      <c r="E3" s="165"/>
      <c r="F3" s="165"/>
      <c r="G3" s="10" t="s">
        <v>488</v>
      </c>
      <c r="H3" s="11">
        <v>2</v>
      </c>
    </row>
    <row r="4" spans="1:10" x14ac:dyDescent="0.2">
      <c r="A4" s="164" t="str">
        <f>'Notas a los Edos Financieros'!A4</f>
        <v>(Cifras en Pesos)</v>
      </c>
      <c r="B4" s="165"/>
      <c r="C4" s="165"/>
      <c r="D4" s="165"/>
      <c r="E4" s="165"/>
      <c r="F4" s="165"/>
      <c r="G4" s="110"/>
      <c r="H4" s="110"/>
    </row>
    <row r="5" spans="1:10" x14ac:dyDescent="0.2">
      <c r="A5" s="166" t="s">
        <v>113</v>
      </c>
      <c r="B5" s="166"/>
      <c r="C5" s="166"/>
      <c r="D5" s="166"/>
      <c r="E5" s="166"/>
      <c r="F5" s="166"/>
      <c r="G5" s="166"/>
      <c r="H5" s="166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161" t="s">
        <v>533</v>
      </c>
      <c r="C39" s="161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13073293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6536646.4800000004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6536646.4800000004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6536646.4800000004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161" t="s">
        <v>534</v>
      </c>
      <c r="C48" s="161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13073293</v>
      </c>
    </row>
    <row r="51" spans="1:3" x14ac:dyDescent="0.2">
      <c r="A51" s="12">
        <v>8220</v>
      </c>
      <c r="B51" s="86" t="s">
        <v>46</v>
      </c>
      <c r="C51" s="142">
        <v>6965351.3300000001</v>
      </c>
    </row>
    <row r="52" spans="1:3" x14ac:dyDescent="0.2">
      <c r="A52" s="12">
        <v>8230</v>
      </c>
      <c r="B52" s="86" t="s">
        <v>576</v>
      </c>
      <c r="C52" s="142">
        <v>0</v>
      </c>
    </row>
    <row r="53" spans="1:3" x14ac:dyDescent="0.2">
      <c r="A53" s="12">
        <v>8240</v>
      </c>
      <c r="B53" s="86" t="s">
        <v>45</v>
      </c>
      <c r="C53" s="142">
        <v>2625637.2599999998</v>
      </c>
    </row>
    <row r="54" spans="1:3" x14ac:dyDescent="0.2">
      <c r="A54" s="12">
        <v>8250</v>
      </c>
      <c r="B54" s="86" t="s">
        <v>44</v>
      </c>
      <c r="C54" s="142">
        <v>3482304.41</v>
      </c>
    </row>
    <row r="55" spans="1:3" x14ac:dyDescent="0.2">
      <c r="A55" s="12">
        <v>8260</v>
      </c>
      <c r="B55" s="86" t="s">
        <v>43</v>
      </c>
      <c r="C55" s="142">
        <v>6107941.6699999999</v>
      </c>
    </row>
    <row r="56" spans="1:3" x14ac:dyDescent="0.2">
      <c r="A56" s="12">
        <v>8270</v>
      </c>
      <c r="B56" s="86" t="s">
        <v>42</v>
      </c>
      <c r="C56" s="142">
        <v>3424733.49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2019-02-13T21:19:08Z</cp:lastPrinted>
  <dcterms:created xsi:type="dcterms:W3CDTF">2012-12-11T20:36:24Z</dcterms:created>
  <dcterms:modified xsi:type="dcterms:W3CDTF">2026-08-17T18:04:02Z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